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download\"/>
    </mc:Choice>
  </mc:AlternateContent>
  <bookViews>
    <workbookView xWindow="0" yWindow="0" windowWidth="14370" windowHeight="9585" tabRatio="965" activeTab="4"/>
  </bookViews>
  <sheets>
    <sheet name="표지" sheetId="1" r:id="rId1"/>
    <sheet name="1부.Ⅰ.1" sheetId="2" r:id="rId2"/>
    <sheet name="1부.Ⅰ.2.1)" sheetId="3" r:id="rId3"/>
    <sheet name="1부.Ⅰ.2.2)" sheetId="4" r:id="rId4"/>
    <sheet name="1부.Ⅰ.3.1)" sheetId="5" r:id="rId5"/>
    <sheet name="1부.Ⅰ.3.2)" sheetId="6" r:id="rId6"/>
    <sheet name="1부.Ⅰ.4.1)" sheetId="7" r:id="rId7"/>
    <sheet name="1부.Ⅰ.4.2)" sheetId="8" r:id="rId8"/>
    <sheet name="1부.Ⅰ.4.3)" sheetId="9" r:id="rId9"/>
    <sheet name="1부.Ⅰ.5" sheetId="10" r:id="rId10"/>
    <sheet name="2부.Ⅰ" sheetId="11" r:id="rId11"/>
    <sheet name="2부.Ⅰ.1.1)" sheetId="12" r:id="rId12"/>
    <sheet name="2부.Ⅰ.1.2)" sheetId="13" r:id="rId13"/>
    <sheet name="2부.Ⅰ.1.3)" sheetId="14" r:id="rId14"/>
    <sheet name="2부.Ⅰ.2" sheetId="15" r:id="rId15"/>
    <sheet name="2부.Ⅰ.3" sheetId="16" r:id="rId16"/>
    <sheet name="2부.Ⅰ.4" sheetId="17" r:id="rId17"/>
    <sheet name="2부.Ⅱ" sheetId="18" r:id="rId18"/>
    <sheet name="3부.Ⅰ" sheetId="19" r:id="rId19"/>
    <sheet name="3부.Ⅱ.1.1)" sheetId="20" r:id="rId20"/>
    <sheet name="3부.Ⅱ.1.2)" sheetId="21" r:id="rId21"/>
    <sheet name="3부.Ⅱ.2" sheetId="22" r:id="rId22"/>
    <sheet name="3부.Ⅱ.3" sheetId="23" r:id="rId23"/>
    <sheet name="3부.Ⅱ.4" sheetId="24" r:id="rId24"/>
    <sheet name="3부.Ⅲ" sheetId="25" r:id="rId25"/>
    <sheet name="3부.Ⅳ.1" sheetId="26" r:id="rId26"/>
    <sheet name="3부.Ⅳ.2" sheetId="27" r:id="rId27"/>
    <sheet name="3부.Ⅴ" sheetId="28" r:id="rId28"/>
    <sheet name="4부.Ⅰ.1" sheetId="29" r:id="rId29"/>
    <sheet name="4부.Ⅰ.2" sheetId="30" r:id="rId30"/>
    <sheet name="5부.Ⅰ" sheetId="31" r:id="rId31"/>
    <sheet name="5부.Ⅱ" sheetId="32" r:id="rId32"/>
    <sheet name="5부.Ⅲ" sheetId="33" r:id="rId33"/>
    <sheet name="5부.Ⅳ" sheetId="34" r:id="rId34"/>
    <sheet name="5부.Ⅴ" sheetId="35" r:id="rId35"/>
    <sheet name="5부.Ⅵ" sheetId="36" r:id="rId36"/>
    <sheet name="5부.Ⅶ" sheetId="37" r:id="rId37"/>
    <sheet name="6부.Ⅰ" sheetId="38" r:id="rId38"/>
    <sheet name="7부.Ⅰ" sheetId="39" r:id="rId39"/>
    <sheet name="8부.Ⅰ" sheetId="40" r:id="rId40"/>
  </sheets>
  <definedNames>
    <definedName name="_xlnm.Print_Area" localSheetId="1">'1부.Ⅰ.1'!$A$1:$AK$26</definedName>
    <definedName name="_xlnm.Print_Area" localSheetId="2">'1부.Ⅰ.2.1)'!$A$1:$AK$10</definedName>
    <definedName name="_xlnm.Print_Area" localSheetId="3">'1부.Ⅰ.2.2)'!$A$1:$AK$14</definedName>
    <definedName name="_xlnm.Print_Area" localSheetId="4">'1부.Ⅰ.3.1)'!$A$1:$AK$33</definedName>
    <definedName name="_xlnm.Print_Area" localSheetId="5">'1부.Ⅰ.3.2)'!$A$1:$AL$17</definedName>
    <definedName name="_xlnm.Print_Area" localSheetId="6">'1부.Ⅰ.4.1)'!$A$1:$AU$22</definedName>
    <definedName name="_xlnm.Print_Area" localSheetId="7">'1부.Ⅰ.4.2)'!$A$1:$AX$14</definedName>
    <definedName name="_xlnm.Print_Area" localSheetId="8">'1부.Ⅰ.4.3)'!$A$1:$AK$23</definedName>
    <definedName name="_xlnm.Print_Area" localSheetId="9">'1부.Ⅰ.5'!$A$1:$AF$31</definedName>
    <definedName name="_xlnm.Print_Area" localSheetId="10">'2부.Ⅰ'!$A$1:$AK$21</definedName>
    <definedName name="_xlnm.Print_Area" localSheetId="11">'2부.Ⅰ.1.1)'!$A$1:$AM$25</definedName>
    <definedName name="_xlnm.Print_Area" localSheetId="12">'2부.Ⅰ.1.2)'!$A$1:$Y$24</definedName>
    <definedName name="_xlnm.Print_Area" localSheetId="13">'2부.Ⅰ.1.3)'!$A$1:$Y$22</definedName>
    <definedName name="_xlnm.Print_Area" localSheetId="14">'2부.Ⅰ.2'!$A$1:$AF$13</definedName>
    <definedName name="_xlnm.Print_Area" localSheetId="15">'2부.Ⅰ.3'!$A$1:$AO$13</definedName>
    <definedName name="_xlnm.Print_Area" localSheetId="16">'2부.Ⅰ.4'!$A$1:$AF$15</definedName>
    <definedName name="_xlnm.Print_Area" localSheetId="17">'2부.Ⅱ'!$A$1:$AK$31</definedName>
    <definedName name="_xlnm.Print_Area" localSheetId="18">'3부.Ⅰ'!$A$1:$AK$21</definedName>
    <definedName name="_xlnm.Print_Area" localSheetId="19">'3부.Ⅱ.1.1)'!$A$1:$AI$40</definedName>
    <definedName name="_xlnm.Print_Area" localSheetId="20">'3부.Ⅱ.1.2)'!$A$1:$AK$13</definedName>
    <definedName name="_xlnm.Print_Area" localSheetId="21">'3부.Ⅱ.2'!$A$1:$AK$13</definedName>
    <definedName name="_xlnm.Print_Area" localSheetId="22">'3부.Ⅱ.3'!$A$1:$AO$13</definedName>
    <definedName name="_xlnm.Print_Area" localSheetId="23">'3부.Ⅱ.4'!$A$1:$AI$12</definedName>
    <definedName name="_xlnm.Print_Area" localSheetId="24">'3부.Ⅲ'!$A$1:$AK$19</definedName>
    <definedName name="_xlnm.Print_Area" localSheetId="25">'3부.Ⅳ.1'!$A$1:$Q$39</definedName>
    <definedName name="_xlnm.Print_Area" localSheetId="26">'3부.Ⅳ.2'!$A$1:$AK$20</definedName>
    <definedName name="_xlnm.Print_Area" localSheetId="27">'3부.Ⅴ'!$A$1:$AK$8</definedName>
    <definedName name="_xlnm.Print_Area" localSheetId="28">'4부.Ⅰ.1'!$A$1:$AK$17</definedName>
    <definedName name="_xlnm.Print_Area" localSheetId="29">'4부.Ⅰ.2'!$A$1:$AK$25</definedName>
    <definedName name="_xlnm.Print_Area" localSheetId="30">'5부.Ⅰ'!$B$1:$AL$132</definedName>
    <definedName name="_xlnm.Print_Area" localSheetId="31">'5부.Ⅱ'!$B$1:$AL$82</definedName>
    <definedName name="_xlnm.Print_Area" localSheetId="32">'5부.Ⅲ'!$B$1:$AL$3</definedName>
    <definedName name="_xlnm.Print_Area" localSheetId="33">'5부.Ⅳ'!$B$1:$AL$3</definedName>
    <definedName name="_xlnm.Print_Area" localSheetId="34">'5부.Ⅴ'!$B$1:$AK$3</definedName>
    <definedName name="_xlnm.Print_Area" localSheetId="35">'5부.Ⅵ'!$A$1:$AK$11</definedName>
    <definedName name="_xlnm.Print_Area" localSheetId="36">'5부.Ⅶ'!$A$1:$AK$33</definedName>
    <definedName name="_xlnm.Print_Area" localSheetId="37">'6부.Ⅰ'!$A$1:$AK$9</definedName>
    <definedName name="_xlnm.Print_Area" localSheetId="38">'7부.Ⅰ'!$A$1:$AK$10</definedName>
    <definedName name="_xlnm.Print_Area" localSheetId="39">'8부.Ⅰ'!$A$1:$AK$9</definedName>
    <definedName name="_xlnm.Print_Area" localSheetId="0">표지!$A$1:$L$37</definedName>
    <definedName name="Rent_SUM" localSheetId="11">'2부.Ⅰ.1.1)'!#REF!</definedName>
    <definedName name="Rent_SUM" localSheetId="23">'3부.Ⅱ.4'!#REF!</definedName>
    <definedName name="Rent_SUM" localSheetId="37">'3부.Ⅱ.1.1)'!#REF!</definedName>
    <definedName name="Rent_SUM" localSheetId="38">'3부.Ⅱ.1.1)'!#REF!</definedName>
    <definedName name="Rent_SUM" localSheetId="39">'3부.Ⅱ.1.1)'!#REF!</definedName>
    <definedName name="Rent_SUM">'3부.Ⅱ.1.1)'!#REF!</definedName>
  </definedNames>
  <calcPr calcId="162913"/>
</workbook>
</file>

<file path=xl/calcChain.xml><?xml version="1.0" encoding="utf-8"?>
<calcChain xmlns="http://schemas.openxmlformats.org/spreadsheetml/2006/main">
  <c r="AI15" i="35" l="1"/>
  <c r="AI14" i="35"/>
  <c r="AI13" i="35"/>
  <c r="AI12" i="35"/>
  <c r="AI11" i="35"/>
  <c r="AI10" i="35"/>
  <c r="AI9" i="35"/>
  <c r="AI8" i="35"/>
  <c r="G6" i="35"/>
  <c r="AC5" i="35"/>
  <c r="V5" i="35"/>
  <c r="AC4" i="35"/>
  <c r="V4" i="35"/>
  <c r="AG75" i="34"/>
  <c r="U75" i="34"/>
  <c r="AG69" i="34"/>
  <c r="AG68" i="34" s="1"/>
  <c r="U69" i="34"/>
  <c r="U68" i="34" s="1"/>
  <c r="AG60" i="34"/>
  <c r="U60" i="34"/>
  <c r="AG52" i="34"/>
  <c r="AG51" i="34" s="1"/>
  <c r="U52" i="34"/>
  <c r="U51" i="34"/>
  <c r="AG24" i="34"/>
  <c r="U24" i="34"/>
  <c r="AG11" i="34"/>
  <c r="AG9" i="34" s="1"/>
  <c r="U11" i="34"/>
  <c r="U9" i="34" s="1"/>
  <c r="G6" i="34"/>
  <c r="AC5" i="34"/>
  <c r="V5" i="34"/>
  <c r="AC4" i="34"/>
  <c r="V4" i="34"/>
  <c r="O4" i="34"/>
  <c r="AA20" i="33"/>
  <c r="O20" i="33"/>
  <c r="U16" i="33" s="1"/>
  <c r="AG16" i="33"/>
  <c r="AG10" i="33"/>
  <c r="AG27" i="33" s="1"/>
  <c r="U10" i="33"/>
  <c r="U27" i="33" s="1"/>
  <c r="G6" i="33"/>
  <c r="AC5" i="33"/>
  <c r="V5" i="33"/>
  <c r="AC4" i="33"/>
  <c r="V4" i="33"/>
  <c r="O4" i="33"/>
  <c r="AG74" i="32"/>
  <c r="AA74" i="32"/>
  <c r="U74" i="32"/>
  <c r="O74" i="32"/>
  <c r="AG60" i="32"/>
  <c r="AA60" i="32"/>
  <c r="U60" i="32"/>
  <c r="O60" i="32"/>
  <c r="AG49" i="32"/>
  <c r="AA49" i="32"/>
  <c r="U49" i="32"/>
  <c r="O49" i="32"/>
  <c r="O48" i="32"/>
  <c r="O71" i="32" s="1"/>
  <c r="O73" i="32" s="1"/>
  <c r="O78" i="32" s="1"/>
  <c r="AG18" i="32"/>
  <c r="AA18" i="32"/>
  <c r="U18" i="32"/>
  <c r="O18" i="32"/>
  <c r="AG10" i="32"/>
  <c r="AG48" i="32" s="1"/>
  <c r="AG71" i="32" s="1"/>
  <c r="AG73" i="32" s="1"/>
  <c r="AG78" i="32" s="1"/>
  <c r="AA10" i="32"/>
  <c r="AA48" i="32" s="1"/>
  <c r="AA71" i="32" s="1"/>
  <c r="AA73" i="32" s="1"/>
  <c r="AA78" i="32" s="1"/>
  <c r="U10" i="32"/>
  <c r="U48" i="32" s="1"/>
  <c r="U71" i="32" s="1"/>
  <c r="U73" i="32" s="1"/>
  <c r="O10" i="32"/>
  <c r="G6" i="32"/>
  <c r="AC4" i="32"/>
  <c r="O4" i="32"/>
  <c r="AG128" i="31"/>
  <c r="U128" i="31"/>
  <c r="AG121" i="31"/>
  <c r="U121" i="31"/>
  <c r="AG118" i="31"/>
  <c r="U118" i="31"/>
  <c r="AG115" i="31"/>
  <c r="U115" i="31"/>
  <c r="AG112" i="31"/>
  <c r="U112" i="31"/>
  <c r="U110" i="31"/>
  <c r="U129" i="31" s="1"/>
  <c r="AG100" i="31"/>
  <c r="AG110" i="31" s="1"/>
  <c r="AG129" i="31" s="1"/>
  <c r="U100" i="31"/>
  <c r="AG81" i="31"/>
  <c r="U81" i="31"/>
  <c r="AA71" i="31"/>
  <c r="O71" i="31"/>
  <c r="AA60" i="31"/>
  <c r="O60" i="31"/>
  <c r="AA46" i="31"/>
  <c r="O46" i="31"/>
  <c r="U36" i="31" s="1"/>
  <c r="AA40" i="31"/>
  <c r="AG36" i="31" s="1"/>
  <c r="O40" i="31"/>
  <c r="AA26" i="31"/>
  <c r="O26" i="31"/>
  <c r="U12" i="31" s="1"/>
  <c r="U79" i="31" s="1"/>
  <c r="P13" i="2" s="1"/>
  <c r="AG12" i="31"/>
  <c r="AG79" i="31" s="1"/>
  <c r="AI9" i="31"/>
  <c r="W9" i="31"/>
  <c r="V9" i="31"/>
  <c r="S9" i="31"/>
  <c r="G8" i="31"/>
  <c r="AA6" i="31"/>
  <c r="S6" i="31"/>
  <c r="O4" i="35" s="1"/>
  <c r="Q6" i="31"/>
  <c r="M4" i="34" s="1"/>
  <c r="T7" i="34" s="1"/>
  <c r="AB10" i="29"/>
  <c r="N15" i="28"/>
  <c r="AI11" i="28"/>
  <c r="AH11" i="28"/>
  <c r="AG11" i="28"/>
  <c r="AC11" i="28"/>
  <c r="AB11" i="28"/>
  <c r="AA11" i="28"/>
  <c r="W11" i="28"/>
  <c r="V11" i="28"/>
  <c r="U11" i="28"/>
  <c r="Q11" i="28"/>
  <c r="P11" i="28"/>
  <c r="O11" i="28"/>
  <c r="AF6" i="28"/>
  <c r="Z6" i="28"/>
  <c r="T6" i="28"/>
  <c r="Q5" i="28"/>
  <c r="P5" i="28"/>
  <c r="O5" i="28"/>
  <c r="AF16" i="27"/>
  <c r="K36" i="26"/>
  <c r="K35" i="26"/>
  <c r="K34" i="26"/>
  <c r="K33" i="26"/>
  <c r="K32" i="26"/>
  <c r="K31" i="26"/>
  <c r="K30" i="26"/>
  <c r="K29" i="26"/>
  <c r="K28" i="26"/>
  <c r="K27" i="26"/>
  <c r="K26" i="26"/>
  <c r="K25" i="26"/>
  <c r="K24" i="26"/>
  <c r="K23" i="26"/>
  <c r="K22" i="26"/>
  <c r="K21" i="26"/>
  <c r="K20" i="26"/>
  <c r="K19" i="26"/>
  <c r="K18" i="26"/>
  <c r="K17" i="26"/>
  <c r="K16" i="26"/>
  <c r="K15" i="26"/>
  <c r="K14" i="26"/>
  <c r="K13" i="26"/>
  <c r="K12" i="26"/>
  <c r="K11" i="26"/>
  <c r="K10" i="26"/>
  <c r="K9" i="26"/>
  <c r="K8" i="26"/>
  <c r="O14" i="25"/>
  <c r="W7" i="25" s="1"/>
  <c r="X9" i="24"/>
  <c r="X8" i="24"/>
  <c r="X7" i="24"/>
  <c r="X6" i="24"/>
  <c r="X5" i="24"/>
  <c r="AB10" i="22"/>
  <c r="AB9" i="22"/>
  <c r="AB8" i="22"/>
  <c r="AB7" i="22"/>
  <c r="AB6" i="22"/>
  <c r="AF9" i="21"/>
  <c r="AF8" i="21"/>
  <c r="AF7" i="21"/>
  <c r="AF6" i="21"/>
  <c r="AF5" i="21"/>
  <c r="X24" i="20"/>
  <c r="D24" i="20"/>
  <c r="X23" i="20"/>
  <c r="D23" i="20"/>
  <c r="X22" i="20"/>
  <c r="D22" i="20"/>
  <c r="X21" i="20"/>
  <c r="D21" i="20"/>
  <c r="X20" i="20"/>
  <c r="D20" i="20"/>
  <c r="X19" i="20"/>
  <c r="D19" i="20"/>
  <c r="X18" i="20"/>
  <c r="D18" i="20"/>
  <c r="X17" i="20"/>
  <c r="D17" i="20"/>
  <c r="X16" i="20"/>
  <c r="D16" i="20"/>
  <c r="X15" i="20"/>
  <c r="D15" i="20"/>
  <c r="X14" i="20"/>
  <c r="D14" i="20"/>
  <c r="X13" i="20"/>
  <c r="D13" i="20"/>
  <c r="X12" i="20"/>
  <c r="D12" i="20"/>
  <c r="X11" i="20"/>
  <c r="D11" i="20"/>
  <c r="X10" i="20"/>
  <c r="D10" i="20"/>
  <c r="X9" i="20"/>
  <c r="D9" i="20"/>
  <c r="O14" i="19"/>
  <c r="O13" i="19"/>
  <c r="W13" i="19" s="1"/>
  <c r="O12" i="19"/>
  <c r="O11" i="19"/>
  <c r="O10" i="19"/>
  <c r="O7" i="19"/>
  <c r="O16" i="19" s="1"/>
  <c r="E30" i="18"/>
  <c r="E15" i="18"/>
  <c r="R19" i="14"/>
  <c r="D19" i="14"/>
  <c r="R18" i="14"/>
  <c r="D18" i="14"/>
  <c r="R17" i="14"/>
  <c r="D17" i="14"/>
  <c r="R16" i="14"/>
  <c r="D16" i="14"/>
  <c r="R15" i="14"/>
  <c r="D15" i="14"/>
  <c r="R14" i="14"/>
  <c r="D14" i="14"/>
  <c r="R13" i="14"/>
  <c r="D13" i="14"/>
  <c r="R12" i="14"/>
  <c r="D12" i="14"/>
  <c r="R11" i="14"/>
  <c r="D11" i="14"/>
  <c r="R10" i="14"/>
  <c r="D10" i="14"/>
  <c r="R9" i="14"/>
  <c r="D9" i="14"/>
  <c r="R8" i="14"/>
  <c r="D8" i="14"/>
  <c r="R7" i="14"/>
  <c r="D7" i="14"/>
  <c r="R6" i="14"/>
  <c r="D6" i="14"/>
  <c r="R5" i="14"/>
  <c r="D5" i="14"/>
  <c r="W21" i="13"/>
  <c r="D21" i="13"/>
  <c r="W20" i="13"/>
  <c r="D20" i="13"/>
  <c r="W19" i="13"/>
  <c r="D19" i="13"/>
  <c r="W18" i="13"/>
  <c r="D18" i="13"/>
  <c r="W17" i="13"/>
  <c r="D17" i="13"/>
  <c r="W16" i="13"/>
  <c r="D16" i="13"/>
  <c r="W15" i="13"/>
  <c r="D15" i="13"/>
  <c r="W14" i="13"/>
  <c r="D14" i="13"/>
  <c r="W13" i="13"/>
  <c r="D13" i="13"/>
  <c r="W12" i="13"/>
  <c r="D12" i="13"/>
  <c r="W11" i="13"/>
  <c r="D11" i="13"/>
  <c r="W10" i="13"/>
  <c r="D10" i="13"/>
  <c r="W9" i="13"/>
  <c r="D9" i="13"/>
  <c r="W8" i="13"/>
  <c r="D8" i="13"/>
  <c r="W7" i="13"/>
  <c r="D7" i="13"/>
  <c r="AA14" i="11"/>
  <c r="AD14" i="11" s="1"/>
  <c r="V14" i="11"/>
  <c r="N14" i="11"/>
  <c r="S14" i="11" s="1"/>
  <c r="AD13" i="11"/>
  <c r="AA13" i="11"/>
  <c r="S13" i="11"/>
  <c r="AD12" i="11"/>
  <c r="AA12" i="11"/>
  <c r="S12" i="11"/>
  <c r="AD11" i="11"/>
  <c r="AA11" i="11"/>
  <c r="S11" i="11"/>
  <c r="AA10" i="11"/>
  <c r="S10" i="11"/>
  <c r="AD9" i="11"/>
  <c r="AA9" i="11"/>
  <c r="S9" i="11"/>
  <c r="U63" i="10"/>
  <c r="U13" i="10" s="1"/>
  <c r="U14" i="10" s="1"/>
  <c r="O63" i="10"/>
  <c r="AA62" i="10"/>
  <c r="AA63" i="10" s="1"/>
  <c r="AA13" i="10" s="1"/>
  <c r="AA14" i="10" s="1"/>
  <c r="U62" i="10"/>
  <c r="O62" i="10"/>
  <c r="I62" i="10"/>
  <c r="I63" i="10" s="1"/>
  <c r="AD61" i="10"/>
  <c r="X61" i="10"/>
  <c r="R61" i="10"/>
  <c r="L61" i="10"/>
  <c r="U51" i="10"/>
  <c r="O51" i="10"/>
  <c r="AA50" i="10"/>
  <c r="AA51" i="10" s="1"/>
  <c r="U50" i="10"/>
  <c r="O50" i="10"/>
  <c r="I50" i="10"/>
  <c r="I51" i="10" s="1"/>
  <c r="AA47" i="10"/>
  <c r="AA48" i="10" s="1"/>
  <c r="U47" i="10"/>
  <c r="U48" i="10" s="1"/>
  <c r="O47" i="10"/>
  <c r="O48" i="10" s="1"/>
  <c r="I47" i="10"/>
  <c r="I48" i="10" s="1"/>
  <c r="AD45" i="10"/>
  <c r="X45" i="10"/>
  <c r="R45" i="10"/>
  <c r="L45" i="10"/>
  <c r="AA36" i="10"/>
  <c r="U36" i="10"/>
  <c r="O36" i="10"/>
  <c r="I36" i="10"/>
  <c r="AD33" i="10"/>
  <c r="X33" i="10"/>
  <c r="R33" i="10"/>
  <c r="L33" i="10"/>
  <c r="O22" i="10"/>
  <c r="AA21" i="10"/>
  <c r="AA22" i="10" s="1"/>
  <c r="U21" i="10"/>
  <c r="U22" i="10" s="1"/>
  <c r="O21" i="10"/>
  <c r="I21" i="10"/>
  <c r="I22" i="10" s="1"/>
  <c r="AA16" i="10"/>
  <c r="U16" i="10"/>
  <c r="O16" i="10"/>
  <c r="I16" i="10"/>
  <c r="AA15" i="10"/>
  <c r="U15" i="10"/>
  <c r="O15" i="10"/>
  <c r="I15" i="10"/>
  <c r="O13" i="10"/>
  <c r="O14" i="10" s="1"/>
  <c r="AA9" i="9"/>
  <c r="T9" i="9"/>
  <c r="J9" i="9"/>
  <c r="AA8" i="9"/>
  <c r="N8" i="9"/>
  <c r="AA7" i="9"/>
  <c r="N7" i="9"/>
  <c r="AA6" i="9"/>
  <c r="N6" i="9"/>
  <c r="AA5" i="9"/>
  <c r="N5" i="9"/>
  <c r="N9" i="9" s="1"/>
  <c r="AC3" i="9"/>
  <c r="AP3" i="8"/>
  <c r="AL16" i="7"/>
  <c r="AL14" i="7"/>
  <c r="AL12" i="7"/>
  <c r="AL10" i="7"/>
  <c r="AL8" i="7"/>
  <c r="AM5" i="7"/>
  <c r="W6" i="6"/>
  <c r="AL10" i="5"/>
  <c r="AE7" i="5"/>
  <c r="P16" i="2"/>
  <c r="P15" i="2"/>
  <c r="P14" i="2"/>
  <c r="U12" i="2"/>
  <c r="P11" i="2"/>
  <c r="AK9" i="2"/>
  <c r="AF9" i="2"/>
  <c r="AB9" i="2"/>
  <c r="AA9" i="2"/>
  <c r="P9" i="2"/>
  <c r="W7" i="19" l="1"/>
  <c r="W16" i="19" s="1"/>
  <c r="W10" i="19"/>
  <c r="W14" i="19"/>
  <c r="W9" i="19"/>
  <c r="W15" i="19"/>
  <c r="W8" i="19"/>
  <c r="AG81" i="34"/>
  <c r="AG83" i="34" s="1"/>
  <c r="AG85" i="34" s="1"/>
  <c r="W11" i="19"/>
  <c r="W12" i="19"/>
  <c r="N12" i="28"/>
  <c r="N6" i="28" s="1"/>
  <c r="U78" i="32"/>
  <c r="U81" i="34"/>
  <c r="U83" i="34" s="1"/>
  <c r="U85" i="34" s="1"/>
  <c r="W8" i="25"/>
  <c r="W9" i="25"/>
  <c r="W10" i="25"/>
  <c r="W11" i="25"/>
  <c r="Q7" i="31"/>
  <c r="W12" i="25"/>
  <c r="M4" i="33"/>
  <c r="T7" i="33" s="1"/>
  <c r="W13" i="25"/>
  <c r="M4" i="32"/>
  <c r="W5" i="25"/>
  <c r="W14" i="25" s="1"/>
  <c r="W6" i="25"/>
  <c r="M4" i="35" l="1"/>
  <c r="T7" i="32"/>
  <c r="O5" i="32"/>
  <c r="M5" i="32"/>
  <c r="M5" i="33"/>
  <c r="AF7" i="33" s="1"/>
  <c r="AE9" i="31"/>
  <c r="M5" i="34"/>
  <c r="AF7" i="34" s="1"/>
  <c r="AF7" i="32" l="1"/>
  <c r="M5" i="35"/>
</calcChain>
</file>

<file path=xl/sharedStrings.xml><?xml version="1.0" encoding="utf-8"?>
<sst xmlns="http://schemas.openxmlformats.org/spreadsheetml/2006/main" count="1449" uniqueCount="1083">
  <si>
    <t>투  자  보  고  서</t>
  </si>
  <si>
    <t>2024.07.01</t>
  </si>
  <si>
    <t>부터</t>
  </si>
  <si>
    <t>2024.09.30</t>
  </si>
  <si>
    <t>까지</t>
  </si>
  <si>
    <t>( 제</t>
  </si>
  <si>
    <t>기</t>
  </si>
  <si>
    <t>분기 )</t>
  </si>
  <si>
    <t>국토교통부장관, 금융위원회 귀중</t>
  </si>
  <si>
    <t>부동산투자회사법 제37조, 동법 시행령 제40조 및 부동산투자회사등에 관한 감독규정_x000D_
제7조의 규정에 의하여 투자보고서를 작성하여 제출합니다.</t>
  </si>
  <si>
    <t>2024.11.14</t>
  </si>
  <si>
    <t>회  사   명  :</t>
  </si>
  <si>
    <t>(주)아산탕정대한제50호위탁관리부동산투자회사</t>
  </si>
  <si>
    <r>
      <rPr>
        <sz val="11"/>
        <color rgb="FF000000"/>
        <rFont val="함초롬바탕"/>
        <family val="1"/>
        <charset val="129"/>
      </rPr>
      <t>대</t>
    </r>
    <r>
      <rPr>
        <sz val="8"/>
        <color theme="1"/>
        <rFont val="함초롬바탕"/>
        <family val="1"/>
      </rPr>
      <t xml:space="preserve"> </t>
    </r>
    <r>
      <rPr>
        <sz val="11"/>
        <color theme="1"/>
        <rFont val="함초롬바탕"/>
        <family val="1"/>
      </rPr>
      <t>표</t>
    </r>
    <r>
      <rPr>
        <sz val="8"/>
        <color theme="1"/>
        <rFont val="함초롬바탕"/>
        <family val="1"/>
      </rPr>
      <t xml:space="preserve"> </t>
    </r>
    <r>
      <rPr>
        <sz val="11"/>
        <color theme="1"/>
        <rFont val="함초롬바탕"/>
        <family val="1"/>
      </rPr>
      <t>이</t>
    </r>
    <r>
      <rPr>
        <sz val="8"/>
        <color theme="1"/>
        <rFont val="함초롬바탕"/>
        <family val="1"/>
      </rPr>
      <t xml:space="preserve"> </t>
    </r>
    <r>
      <rPr>
        <sz val="11"/>
        <color theme="1"/>
        <rFont val="함초롬바탕"/>
        <family val="1"/>
      </rPr>
      <t>사  :</t>
    </r>
  </si>
  <si>
    <t>신덕호</t>
  </si>
  <si>
    <t>본점소재지 :</t>
  </si>
  <si>
    <t>서울시 강남구 영동대로 517, 33층(삼성동, 아셈타워)</t>
  </si>
  <si>
    <t>(전화번호)</t>
  </si>
  <si>
    <t>02-528-0529</t>
  </si>
  <si>
    <t>(홈페이지)</t>
  </si>
  <si>
    <t>http://www.reitpia.com</t>
  </si>
  <si>
    <t>작성책임자 :</t>
  </si>
  <si>
    <t>(회사)</t>
  </si>
  <si>
    <t>대한토지신탁</t>
  </si>
  <si>
    <t>(직책)</t>
  </si>
  <si>
    <t>과장</t>
  </si>
  <si>
    <t>성명</t>
  </si>
  <si>
    <t>박건민</t>
  </si>
  <si>
    <t>공시책임자 :</t>
  </si>
  <si>
    <t>*입력도움말_x000D_
1. 제출날짜(YYYY.MM.DD) 및 회사명, 대표이사, 본점소재지 등 내용을 직접 입력하시기 바랍니다._x000D_
2. 대표이사, 작성책임자, 공시책임자의 도장 스캔본을 '(인)' 위에 각각 삽입 후 마우스 오른쪽버튼을 클릭하여 '맨 뒤로 보내기'를 클릭하시기 바랍니다._x000D_
3. 표지 작성 후 '8부(재무제표) -&gt; 그외 시트' 순으로 작성 바랍니다.</t>
  </si>
  <si>
    <t>제 1 부 부동산투자회사의 현황</t>
  </si>
  <si>
    <t>Ⅰ. 회사의 현황</t>
  </si>
  <si>
    <t>1. 회사의 개요</t>
  </si>
  <si>
    <t>상장여부</t>
  </si>
  <si>
    <t>1) 회사명</t>
  </si>
  <si>
    <t>비상장</t>
  </si>
  <si>
    <t>2) 설립일</t>
  </si>
  <si>
    <t>2024.02.05</t>
  </si>
  <si>
    <t>3) 소재지</t>
  </si>
  <si>
    <t>4) 자산 및 자본금, 부채</t>
  </si>
  <si>
    <t>(기준일자)</t>
  </si>
  <si>
    <t>(단위: 원)</t>
  </si>
  <si>
    <t>자산총계</t>
  </si>
  <si>
    <t>부채총계</t>
  </si>
  <si>
    <t>자본총계</t>
  </si>
  <si>
    <t>자 본 금</t>
  </si>
  <si>
    <t>5) 자산관리회사</t>
  </si>
  <si>
    <t>6) 사무수탁회사</t>
  </si>
  <si>
    <t>신한펀드파트너스</t>
  </si>
  <si>
    <t>7) 자산보관회사</t>
  </si>
  <si>
    <t>NH투자증권</t>
  </si>
  <si>
    <t>8) 비고</t>
  </si>
  <si>
    <t>(1) 정관에서 정한 회사의 존속기간 및 해산사유</t>
  </si>
  <si>
    <t>① 존립기간을 정한 경우 그 존립기간의 만료 _x000D_
② 주주총회의 해산결의_x000D_
③ 합병_x000D_
④ 파산_x000D_
⑤ 법원의 해산명령 또는 해산판결_x000D_
⑥ 국토교통부 장관의 영업인가 또는 등록의 취소_x000D_
⑦ 부동산투자회사법 제3조부터 제7조까지의 규정을 위반하여 영업인가 또는 등록이 거부된 경우_x000D_
⑧ 설립 후 1년 6개월 이내에 영업인가를 받지 못하거나 등록을 하지 못한 경우</t>
  </si>
  <si>
    <t>(2) 신용평가결과</t>
  </si>
  <si>
    <t>해당사항 없음.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</si>
  <si>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</si>
  <si>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 xml:space="preserve">* 입력도움말_x000D_
1. 양식 수정은 절대 금지하며, 셀 높이 조절만 가능합니다._x000D_
2. 바탕색이 황갈색인 셀에만 데이터를 입력하시기 바랍니다._x000D_
3. 날짜는 0000.00.00 형식으로 입력하시기 바랍니다._x000D_
4. 상장여부를 반드시 체크하시기 바랍니다._x000D_
5. '신용평가결과'는 추후 시행예정으로 시행 전까지 '해당사항 없음'으로 기재 바랍니다._x000D_
</t>
  </si>
  <si>
    <t>2. 회사의 연혁</t>
  </si>
  <si>
    <r>
      <rPr>
        <b/>
        <sz val="12"/>
        <rFont val="함초롬바탕"/>
        <family val="1"/>
        <charset val="129"/>
      </rPr>
      <t>1) 설립경과 및 설립이후의 변동사항</t>
    </r>
    <r>
      <rPr>
        <sz val="12"/>
        <rFont val="함초롬바탕"/>
        <family val="1"/>
      </rPr>
      <t>(상호의 변경, 영업양수 또는 영업양도, 주요 자산취득일 등을 기재)</t>
    </r>
  </si>
  <si>
    <t xml:space="preserve"> - 2024.02.05 발기인총회_x000D_
                     회사설립_x000D_
 - 2024.05.07 일반사무위탁계약 체결 : 신한펀드파트너스_x000D_
 - 2024.05.09 자산관리위탁계약 체결 : 대한토지신탁_x000D_
                     자산보관위탁계약 체결 : NH투자증권              _x000D_
 - 2024.06.04 국토부 영업등록 _x000D_
_x000D_
</t>
  </si>
  <si>
    <t>* 입력도움말_x000D_
1. 양식 수정은 절대 금지하며, 셀 높이 조절만 가능합니다._x000D_
2. 바탕색이 황갈색인 셀에만 데이터를 입력하시기 바랍니다.</t>
  </si>
  <si>
    <t>2) 이사 및 감사에 관한 사항</t>
  </si>
  <si>
    <t>직 명</t>
  </si>
  <si>
    <t>성 명</t>
  </si>
  <si>
    <t>생년월일</t>
  </si>
  <si>
    <t>주요경력 및 연혁</t>
  </si>
  <si>
    <t>비 고</t>
  </si>
  <si>
    <t>대표이사</t>
  </si>
  <si>
    <t>1953.06.10</t>
  </si>
  <si>
    <t>現 ㈜성보디앤씨</t>
  </si>
  <si>
    <t>해당사항없음</t>
  </si>
  <si>
    <t>기타비상무이사</t>
  </si>
  <si>
    <t>황귀환</t>
  </si>
  <si>
    <t>1960.09.20</t>
  </si>
  <si>
    <t>現 아산성보디앤씨_x000D_
대우건설㈜</t>
  </si>
  <si>
    <t>권용하</t>
  </si>
  <si>
    <t>1992.09.11</t>
  </si>
  <si>
    <t>現 정미영법무사사무소</t>
  </si>
  <si>
    <t>감사</t>
  </si>
  <si>
    <t>홍세기</t>
  </si>
  <si>
    <t>1986.06.04</t>
  </si>
  <si>
    <t>現 삼도회계법인_x000D_
삼정회계법인</t>
  </si>
  <si>
    <t>※ 비고란에는 법 제14조의 결격요건 해당여부를 기재</t>
  </si>
  <si>
    <t>※ 주요경력은 주요근무지, 근무기간 및 직위등을 구체적으로 기재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</si>
  <si>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</si>
  <si>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>* 입력도움말_x000D_
1. 양식 수정은 절대 금지하며, 셀 높이 조절만 가능합니다._x000D_
2. 바탕색이 황갈색인 셀에만 데이터를 입력하시기 바랍니다._x000D_
3. 필요시 행추가(복사한 셀 삽입)하여 추가 작성하시기 바랍니다._x000D_
4. 생년월일은 0000.00.00 형식으로 입력하시기 바랍니다.</t>
  </si>
  <si>
    <t>3. 주식 및 자본에 관한 사항</t>
  </si>
  <si>
    <t>1) 주식에 관한 사항</t>
  </si>
  <si>
    <t>(1) 발행한 주식의 내용</t>
  </si>
  <si>
    <t>[</t>
  </si>
  <si>
    <t>현재]</t>
  </si>
  <si>
    <t>(단위 : 원, 주)</t>
  </si>
  <si>
    <t>구 분</t>
  </si>
  <si>
    <t>종 류</t>
  </si>
  <si>
    <t>발행주식수</t>
  </si>
  <si>
    <t>주당 발행가액</t>
  </si>
  <si>
    <t>주당 액면가액</t>
  </si>
  <si>
    <t>기명</t>
  </si>
  <si>
    <t>※ 종류는 보통주, 종류주 등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</si>
  <si>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</si>
  <si>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>(2) 자기주식 취득현황</t>
  </si>
  <si>
    <t>취득일자</t>
  </si>
  <si>
    <t>주식수량</t>
  </si>
  <si>
    <t>취득가액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</si>
  <si>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</si>
  <si>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>(3) 현물출자 현황</t>
  </si>
  <si>
    <r>
      <rPr>
        <b/>
        <sz val="12"/>
        <rFont val="함초롬바탕"/>
        <family val="1"/>
        <charset val="129"/>
      </rPr>
      <t>(4) 비고</t>
    </r>
    <r>
      <rPr>
        <sz val="12"/>
        <rFont val="함초롬바탕"/>
        <family val="1"/>
      </rPr>
      <t>(주식매수선택권 여부, 의결권이 있는 주식수, 의결권이 제한된 주식수, 종류주 발행조건 등을 기재)</t>
    </r>
  </si>
  <si>
    <t>- 의결권이 있는 주식수 : 60,000_x000D_
- 의결권이 제한된 주식수 : 해당사항 없음</t>
  </si>
  <si>
    <t>* 입력도움말_x000D_
1. 필요시 행추가(복사한 셀 삽입)하여 추가 작성하시기 바랍니다._x000D_
2. 날짜는 0000.00.00 형식으로 입력하시기 바랍니다._x000D_
3. 해당사항 없는 항목은 기재하지 마시기 바랍니다.</t>
  </si>
  <si>
    <t>2) 자본금 변동상황</t>
  </si>
  <si>
    <t>일자</t>
  </si>
  <si>
    <t>원인</t>
  </si>
  <si>
    <t>증가(감소)한 주식의 내용</t>
  </si>
  <si>
    <t>증(감)자한_x000D_
자본금</t>
  </si>
  <si>
    <t>증(감)자 후 _x000D_
자본금</t>
  </si>
  <si>
    <t>증(감)자_x000D_
비율</t>
  </si>
  <si>
    <t>종류</t>
  </si>
  <si>
    <t>수량</t>
  </si>
  <si>
    <t>주당_x000D_
발행가액</t>
  </si>
  <si>
    <t>주당_x000D_
액면가액</t>
  </si>
  <si>
    <t>설립자본</t>
  </si>
  <si>
    <t>보통주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</si>
  <si>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</si>
  <si>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>3) 자본금 변동예정 등</t>
  </si>
  <si>
    <t xml:space="preserve">2024.10.31 1차 유상증자 완료  </t>
  </si>
  <si>
    <t>* 입력도움말_x000D_
1. 2) 자본금 변동상황은 설립시부터 적어주시기 바라며, 필요시 행추가(복사한 셀 삽입)하여 _x000D_
   작성해주시기 바랍니다._x000D_
2. 감자로 자본금이 감소할 경우는 수량을 음수(-)로 작성해주시기 바랍니다._x000D_
    (예) : △50,000,000 (X) / -50,000,000(O)_x000D_
3. 증자비율: 증가금액(수량X주당액면가액)/증(감)자 전 자본금_x000D_
    감자비율: 감소금액(수량X주당액면가액)/증(감)자 전 자본금_x000D_
4. 해당사항 없는 항목은 기재하지 마시기 바랍니다.</t>
  </si>
  <si>
    <t>4. 주주현황</t>
  </si>
  <si>
    <t>1) 최대주주 및 그 특별관계자의 주식소유현황</t>
  </si>
  <si>
    <t>【</t>
  </si>
  <si>
    <t>현재</t>
  </si>
  <si>
    <t>】</t>
  </si>
  <si>
    <t>관계</t>
  </si>
  <si>
    <t>내/_x000D_
외국인</t>
  </si>
  <si>
    <t>국적</t>
  </si>
  <si>
    <t>기관/개인</t>
  </si>
  <si>
    <t>청약예외주주</t>
  </si>
  <si>
    <t>주식의_x000D_
종류</t>
  </si>
  <si>
    <t>소유주식수(지분율)</t>
  </si>
  <si>
    <t>변동원인</t>
  </si>
  <si>
    <t>기초</t>
  </si>
  <si>
    <t>증가</t>
  </si>
  <si>
    <t>감소</t>
  </si>
  <si>
    <t>기말</t>
  </si>
  <si>
    <t>대한토지신탁(주)</t>
  </si>
  <si>
    <t>최대주주</t>
  </si>
  <si>
    <t>내국인</t>
  </si>
  <si>
    <t>대한민국</t>
  </si>
  <si>
    <t>기관</t>
  </si>
  <si>
    <t>설립자본금</t>
  </si>
  <si>
    <t>※ 특별관계자는 자본시장법 시행령 제141조제1항의 특수관계인 및 공동보유자를 말함</t>
  </si>
  <si>
    <t>※ 청약예외주주란에는 시행령 제12조의3(일반청약에 대한 예외) 각 호 중 해당되는 호를 기재</t>
  </si>
  <si>
    <t>2024.10. 31 유상증자 후 최대주주 변경 (대한토지신탁 -&gt; 민간임대허브5호)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</si>
  <si>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</si>
  <si>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>* 입력도움말_x000D_
1. 필요시 행추가(복사한 셀 삽입)하여 추가 작성하시기 바랍니다. _x000D_
2. 지분율은 숫자만 입력하시기 바랍니다.(괄호 자동표시)_x000D_
3. 공모 회사 중 필요한 경우 기준일자를 직접 입력하고, 그 일자 기준의 주주현황을 입력하시기 바랍니다.</t>
  </si>
  <si>
    <t>2) 주요주주(10%이상 주주)의 주식소유현황</t>
  </si>
  <si>
    <t>순위</t>
  </si>
  <si>
    <t>기관/_x000D_
개인</t>
  </si>
  <si>
    <t>주식의 _x000D_
종류</t>
  </si>
  <si>
    <t>소유주식수</t>
  </si>
  <si>
    <t>지분율</t>
  </si>
  <si>
    <t>비고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</si>
  <si>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</si>
  <si>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 xml:space="preserve">* 입력도움말_x000D_
1. 필요시 행추가(복사한 셀 삽입)하여 추가 작성하시기 바랍니다. _x000D_
2. 공모 회사 중 필요한 경우 기준일자를 직접 입력하고, 그 일자 기준의 주주현황을 입력하시기 바랍니다._x000D_
_x000D_
_x000D_
</t>
  </si>
  <si>
    <t>3) 소액주주, 최대주주 및 기타주주 분포</t>
  </si>
  <si>
    <t xml:space="preserve">【 </t>
  </si>
  <si>
    <t>구분</t>
  </si>
  <si>
    <t>주주수(명)</t>
  </si>
  <si>
    <t>비율</t>
  </si>
  <si>
    <t>주식수</t>
  </si>
  <si>
    <t>주요주주</t>
  </si>
  <si>
    <t>소액주주 - 개인</t>
  </si>
  <si>
    <t>소액주주 - 법인</t>
  </si>
  <si>
    <t>합 계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</si>
  <si>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</si>
  <si>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>4) 주가변동사항</t>
  </si>
  <si>
    <t>월별</t>
  </si>
  <si>
    <t>년</t>
  </si>
  <si>
    <t>월</t>
  </si>
  <si>
    <t>최고가(일자)</t>
  </si>
  <si>
    <t>최저가(일자)</t>
  </si>
  <si>
    <t>월간 거래량</t>
  </si>
  <si>
    <t>일평균 거래량</t>
  </si>
  <si>
    <t>※ 주가는 월별 종가기준으로 기재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</si>
  <si>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</si>
  <si>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 xml:space="preserve">* 입력도움말_x000D_
1. 공모 회사 중 필요한 경우 기준일자를 직접 입력하고, 그 일자 기준의 주주현황을 입력하시기 _x000D_
    바랍니다._x000D_
2. 해당사항 없는 항목은 기재하지 마시기 바랍니다._x000D_
_x000D_
</t>
  </si>
  <si>
    <t>5. 배당에 관한 사항</t>
  </si>
  <si>
    <t>1) 이익 등의 분배방침</t>
  </si>
  <si>
    <t xml:space="preserve">● 당해 회사는 당해 회계연도 배당가능이익의 100분의 90 이상을 주주에게 현금으로 배당하여야 합니다. _x000D_
또한, 당해 회사는 관련법령이 허용하는 범위 내에서 당해 회계연도 배당가능이익을 초과하여 배당할 수 있습니다. _x000D_
매 회계연도별 초과배당액은 당해 회계연도 감가상각비 이내로 하되, 기본적으로 당해 회계연도 감가상각비의 100% 전액을 배당하며, 필요시 이사회가 당해 사업연도의 감가상각비 내에서 조정할 수 있습니다. _x000D_
다만, 초과배당으로 인하여 전기에서 이월된 결손금은 당기의 배당가능이익 산정 시 이를 포함하지 않습니다. _x000D_
이익배당(초과배당 포함, 이하 같다)은 정관 제48조(사업연도)에서 정한 매 사업연도별로 이익배당을 위한 주주총회의 재무제표 승인 결의가 있은 날로부터 30일내에 지급하여야 합니다._x000D_
</t>
  </si>
  <si>
    <t>2) 최근 사업연도의 배당에 관한 사항</t>
  </si>
  <si>
    <t>[주당액면가액 :</t>
  </si>
  <si>
    <t>원</t>
  </si>
  <si>
    <t>]</t>
  </si>
  <si>
    <t>(단위 : 원, %)</t>
  </si>
  <si>
    <t>제</t>
  </si>
  <si>
    <t>-</t>
  </si>
  <si>
    <t>당기순이익</t>
  </si>
  <si>
    <t>상법상_x000D_
이익배당한도</t>
  </si>
  <si>
    <t>자산의 평가손실</t>
  </si>
  <si>
    <t>부동산투자회사법 상 이익배당한도</t>
  </si>
  <si>
    <t>당기감가상각비 등</t>
  </si>
  <si>
    <t>배당가능이익</t>
  </si>
  <si>
    <t>배당금</t>
  </si>
  <si>
    <t>종류주</t>
  </si>
  <si>
    <t>주당_x000D_
배당금</t>
  </si>
  <si>
    <t>배당수익율</t>
  </si>
  <si>
    <t>연환산배당율</t>
  </si>
  <si>
    <t>※ 상법상 이익배당한도 : 순자산가액 - 자본금 - 자본준비금 - 상법 시행령 제19조의 미실현이익 _x000D_
                                  - 기타(주식할인발행차금 상각액 등)</t>
  </si>
  <si>
    <t>※ 부동산투자회사법 상 이익배당한도 : 상법 상 이익배당한도에서 자산의 평가손실(직전 사업연도까지 누적된 평가손실을 포함)은 고려하지 아니함</t>
  </si>
  <si>
    <t>※ 당기 감가상각비 등 : 당기 감가상각비 + 전기이전 감가상각비 초과배당누적액</t>
  </si>
  <si>
    <t>※ 배당가능이익 : 부동산투자회사법 상 이익배당한도 + 당기 감가상각비 등</t>
  </si>
  <si>
    <t>※ 주당배당금 : 배당금 / 발행주식수</t>
  </si>
  <si>
    <t>※ 배당수익율 : 배당액 / [ (기초납입자본금+기말납입자본금)/2 ] 로 계산</t>
  </si>
  <si>
    <t>※ 1기의 사업연도가 1년 미만일 경우, 비교목적으로 연환산배당율을 다음의 산식으로 추가기재 _x000D_
   연환산배당율 : 배당수익율 x 365일 / (해당사업연도의 일수)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</si>
  <si>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</si>
  <si>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>* 산출근거자료</t>
  </si>
  <si>
    <t>(단위 : 원)</t>
  </si>
  <si>
    <t>기수시작일</t>
  </si>
  <si>
    <t>기수종료일</t>
  </si>
  <si>
    <t>사업일수</t>
  </si>
  <si>
    <t xml:space="preserve"> </t>
  </si>
  <si>
    <t>당기 감가상각비</t>
  </si>
  <si>
    <t>전기이전_x000D_
감가상각비_x000D_
초과배당누적액</t>
  </si>
  <si>
    <t>기초납입자본금</t>
  </si>
  <si>
    <t>기말납입자본금</t>
  </si>
  <si>
    <t>※ 납입자본금은 액면가액이 아닌 발행가액을 기준하여 적용</t>
  </si>
  <si>
    <t>- 종류주 및 보통주의 배당에 관한 사항</t>
  </si>
  <si>
    <t>(종류주)_x000D_
배당금총액</t>
  </si>
  <si>
    <t>(종류주)_x000D_
배당수익율</t>
  </si>
  <si>
    <t>(종류주)_x000D_
연환산배당율</t>
  </si>
  <si>
    <t>(보통주)_x000D_
배당금총액</t>
  </si>
  <si>
    <t>(보통주)_x000D_
배당수익율</t>
  </si>
  <si>
    <t>(보통주)_x000D_
연환산배당율</t>
  </si>
  <si>
    <t>(종류주)_x000D_
기초납입자본금</t>
  </si>
  <si>
    <t>(종류주)_x000D_
기말납입자본금</t>
  </si>
  <si>
    <t>(보통주)_x000D_
기초납입자본금</t>
  </si>
  <si>
    <t>(보통주)_x000D_
기말납입자본금</t>
  </si>
  <si>
    <t>- 자산의 평가손실(직전 사업연도까지 누적된 평가손실 포함)에 관한 사항</t>
  </si>
  <si>
    <t>관련 개정일</t>
  </si>
  <si>
    <t>자산의 평가손실 제외 해당 여부</t>
  </si>
  <si>
    <t>자산의 평가손실_x000D_
금액</t>
  </si>
  <si>
    <t>* 입력도움말_x000D_
1. 1) 이익 등의 분배방침 내용입력시 내용이 많을 경우 셀높이를 조절하시기 바랍니다._x000D_
2. 기수는 표 왼쪽부터 최근 기수를 입력하여 주시기 바랍니다._x000D_
3. 산출근거자료표의 사업일수 자동계산을 위해 '기수시작일', '기수종료일'은 0000-00-00 형식으로 입력하시기 바랍니다._x000D_
4. 1기의 기초납입자본금은 설립납입자본금으로 입력하시기 바랍니다._x000D_
5. 기수종료일 및 관련 개정일을 고려하여 자산의 평가손실 제외 해당하는 경우, '자산의 평가손실 제외 해당 여부'에 '해당'으로 표시되며 '자산의 평가손실 금액'에 '직접입력'으로 표시됩니다. _x000D_
이 경우에만 '자산의 평가손실 금액' 칸의 수식을 삭제하고 금액 입력하시기 바랍니다. _x000D_
(관련 개정일, 자산의 평가손실 제외 해당 여부 칸은 수정금지)</t>
  </si>
  <si>
    <t>제 2 부 자산의 투자·운용 및 자산의 구성·변경 현황</t>
  </si>
  <si>
    <t>Ⅰ. 총자산의 투자·운용 및 구성현황</t>
  </si>
  <si>
    <t>(단위 : 백만원, %)</t>
  </si>
  <si>
    <t>항 목</t>
  </si>
  <si>
    <t>전분기</t>
  </si>
  <si>
    <t>당분기</t>
  </si>
  <si>
    <t>총자산대비_x000D_
구성비율</t>
  </si>
  <si>
    <t>자산총액</t>
  </si>
  <si>
    <t>부동산</t>
  </si>
  <si>
    <t>부동산개발사업</t>
  </si>
  <si>
    <t>부동산관련 증권</t>
  </si>
  <si>
    <t>현금</t>
  </si>
  <si>
    <t>기타 자산</t>
  </si>
  <si>
    <t>총계</t>
  </si>
  <si>
    <t>※ 1. 부동산은 지상권·임차권 등 부동산 사용에 관한 권리, 부동산개발사업, 설립할 때 납입된 _x000D_
       주금(株金), 신주발행으로 조성한 자금 및 소유 부동산의 매각대금, 시행령 제27조에 의하여 _x000D_
       부동산에 포함되는 자산을 말함(기업구조조정부동산투자회사의 경우, 구조조정부동산을 _x000D_
       별도 표시)</t>
  </si>
  <si>
    <t xml:space="preserve">   2. 부동산관련 증권은 법제2조3항 각 목의 어느 하나에 해당하는 자산을 말함</t>
  </si>
  <si>
    <t xml:space="preserve">   3. 현금은 금융기관에의 예치금을 포함하며, 부동산에 포함되는 자산은 제외함</t>
  </si>
  <si>
    <t xml:space="preserve">   4. 기타는 자산 중 부동산, 부동산관련 증권, 현금에 해당되지 않는 자산을 말함</t>
  </si>
  <si>
    <t>전분기 : 1기 2분기 / 당분기 1기 3분기_x000D_
※ 자산의 구성현황중 부동산 항목에 설립자본금 3억원이 포함되어있음.</t>
  </si>
  <si>
    <t>← 필요시 주석 기재</t>
  </si>
  <si>
    <t>* 입력도움말_x000D_
1. 자산총액의 입력은 반드시 '원' 단위로 입력하시기 바랍니다. ('백만원' 단위로 자동표시)</t>
  </si>
  <si>
    <t>1. 부동산(지상권·임차권 등 부동산사용에 관한 권리도 포함)</t>
  </si>
  <si>
    <t>1) 소유 부동산별 개요</t>
  </si>
  <si>
    <t>부동산명</t>
  </si>
  <si>
    <t>투자대상</t>
  </si>
  <si>
    <t>위치</t>
  </si>
  <si>
    <t>완공_x000D_
(개축)일자</t>
  </si>
  <si>
    <t>담보 및 부채내역</t>
  </si>
  <si>
    <t>유형</t>
  </si>
  <si>
    <t>대지면적(㎡)</t>
  </si>
  <si>
    <t>연면적(㎡)</t>
  </si>
  <si>
    <t>건축면적(㎡)</t>
  </si>
  <si>
    <t>※ 준공시 잔금지급예정으로 준공후 소유권이 넘어오는 경우는 제외</t>
  </si>
  <si>
    <t>※ 투자대상은 주택, 오피스, 호텔, 리테일, 물류, 복합형 중 기재</t>
  </si>
  <si>
    <t xml:space="preserve">* 입력도움말_x000D_
1. 부동산이 15개를 초과할 경우 행추가(복사한 셀 삽입)하여 추가 작성(16번부터 이어서 작성)하시기 바라며,_x000D_
    아직 소유한 부동산이 없을 경우 기재하지 마시기 바랍니다._x000D_
2. 완공일자와 취득일자는 YYYY-MM-DD 형식으로 입력바랍니다._x000D_
3. 개발관련부동산으로 토지만 소유시 부동산명은 토지(개발사업명)로 입력하시고, 하나의 개발사업에 여러_x000D_
    필지가 해당되는 경우에는 위치에 대표번지 입력하고 '외 0필지'로 입력하시기 바랍니다._x000D_
4. 준공시 잔금지급예정으로 준공후 소유권이 넘어오는 경우는 소유부동산 표에 입력하지 마시고 표 하단에_x000D_
    별도로 주석처리하시기 바랍니다._x000D_
5. 열 AN~AQ의 내용을 선택 또는 입력하여 주시기 바랍니다._x000D_
_x000D_
</t>
  </si>
  <si>
    <t xml:space="preserve">                                                        &lt;투자대상 분류기준&gt;_x000D_
(분류유형) 투자대상은 투자하는 부동산의 주된 유형에 따라 주택, 오피스, 리테일, 호텔, 물류, 복합형으로 _x000D_
               구분된 6가지 유형 중 한가지로 분류함_x000D_
(복합형) 하나의 리츠가 둘이상 유형의 복수 부동산에 투자하는 경우 복합형으로 분류, 하나의 투자부동산에_x000D_
            둘이상 유형이 존재하여 주된 유형의 구분이 어려운 경우 복합형으로 분류_x000D_
(지분투자) 지분투자하는 경우에는 투자하는 부동산 유형에 따라 분류하며, 투자유형이 여러개인 경우 복합형_x000D_
               으로 분류_x000D_
(토지지원) 토지지원리츠는 토지지원으로 개발되는 부동산 유형에 따라 분류_x000D_
</t>
  </si>
  <si>
    <t>2) 소유 부동산별 금액현황</t>
  </si>
  <si>
    <t>(단위 : 백만원)</t>
  </si>
  <si>
    <t>취득후_x000D_
자본적지출</t>
  </si>
  <si>
    <t>평가손익</t>
  </si>
  <si>
    <t>감가 _x000D_
상각 _x000D_
누계액</t>
  </si>
  <si>
    <t>손상_x000D_
차손_x000D_
누계액</t>
  </si>
  <si>
    <t>장부가액</t>
  </si>
  <si>
    <t>토지</t>
  </si>
  <si>
    <t>건물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</si>
  <si>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</si>
  <si>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>* 입력도움말_x000D_
1. 부동산이 15개를 초과할 경우 행추가(복사한 셀 삽입)하여 추가 작성(16번부터 이어서 작성하고 '부동산명'은 _x000D_
    2부.Ⅰ.1.1) 시트와 동일하게 작성)하시기 바라며, 아직 소유한 부동산이 없을 경우 기재하지 마시기 바랍니다.</t>
  </si>
  <si>
    <t>3) 소유 부동산별 임대현황</t>
  </si>
  <si>
    <t>임대가능_x000D_
면적_x000D_
(㎡)</t>
  </si>
  <si>
    <t>임대면적_x000D_
(㎡)</t>
  </si>
  <si>
    <t>임대율_x000D_
(임대면적/임대가능면적, %)</t>
  </si>
  <si>
    <t>임대차_x000D_
계약수</t>
  </si>
  <si>
    <r>
      <rPr>
        <b/>
        <sz val="11"/>
        <color rgb="FF000000"/>
        <rFont val="돋움"/>
        <family val="3"/>
      </rPr>
      <t>←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필요시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주석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</rPr>
      <t>기재</t>
    </r>
  </si>
  <si>
    <t>* 입력도움말_x000D_
1. 부동산이 15개를 초과할 경우 행추가(복사한 셀 삽입)하여 추가 작성(16번부터 이어서 작성_x000D_
    하고 '부동산명'은 2부.Ⅰ.1.1) 시트와 동일하게 작성)하시기 바라며, 아직 소유한 부동산이_x000D_
    없을 경우 기재하지 마시기 바랍니다._x000D_
2. 임대내역이 없을 경우 '임대가능 면적, 임대면적, 임대차 계약수' 입력 칸에 0을 입력하시기_x000D_
    바랍니다.</t>
  </si>
  <si>
    <t>2. 분기말 현재 부동산 관련 증권 현황</t>
  </si>
  <si>
    <t>종 목 명</t>
  </si>
  <si>
    <t>취득금액</t>
  </si>
  <si>
    <t>당해 분기말_x000D_
현재 가액</t>
  </si>
  <si>
    <t>자산구성비</t>
  </si>
  <si>
    <t>부동산관련_x000D_
증권</t>
  </si>
  <si>
    <t xml:space="preserve">* 입력도움말_x000D_
1. 필요시 행추가(복사한 셀 삽입)하여 추가 작성하시기 바랍니다._x000D_
2. 해당사항 없는 항목은 기재하지 마시기 바랍니다._x000D_
_x000D_
</t>
  </si>
  <si>
    <t>3. 현금(금융기관 예치내역 포함) 현황</t>
  </si>
  <si>
    <t>(단위 : %, 백만원)</t>
  </si>
  <si>
    <t>예치 금융상품</t>
  </si>
  <si>
    <t>예치 금융회사</t>
  </si>
  <si>
    <t>이자율</t>
  </si>
  <si>
    <t>전분기예치금</t>
  </si>
  <si>
    <t>당분기예치금</t>
  </si>
  <si>
    <t>예금</t>
  </si>
  <si>
    <t>국민은행</t>
  </si>
  <si>
    <t>변동금리</t>
  </si>
  <si>
    <t>전분기 : 1기 2분기 / 당분기 1기 3분기</t>
  </si>
  <si>
    <t xml:space="preserve">* 입력도움말_x000D_
1. 필요시 행추가(복사한 셀 삽입)하여 추가 작성하시기 바랍니다._x000D_
2. 해당사항 없는 항목은 기재하지 마시기 바랍니다._x000D_
</t>
  </si>
  <si>
    <t>4. 분기말 기타 자산 현황</t>
  </si>
  <si>
    <t>유가증권</t>
  </si>
  <si>
    <t>파생상품자산</t>
  </si>
  <si>
    <t>그 밖의 기타자산</t>
  </si>
  <si>
    <t>Ⅱ. 총자산의 변경내역</t>
  </si>
  <si>
    <t>1. 당분기동안의 부동산 매입·매각</t>
  </si>
  <si>
    <t>거래일자</t>
  </si>
  <si>
    <t>매매가액</t>
  </si>
  <si>
    <t>거래비용</t>
  </si>
  <si>
    <t>※ 매각의 경우 비고란에 취득한 금액, 보유기간 등 간략히 기재</t>
  </si>
  <si>
    <t>2. 당분기동안의 부동산관련 증권 거래내역</t>
  </si>
  <si>
    <t>- 당분기동안에 거래된 부동산관련 증권의 거래내역, 거래에 따른 이익현황, 거래비용 _x000D_
   등을 간략하게 기재</t>
  </si>
  <si>
    <t>3. 현금(금융기관 예치내역 포함) 변경내역</t>
  </si>
  <si>
    <t>4. 기타 자산 변경내역</t>
  </si>
  <si>
    <t>* 입력도움말_x000D_
1. 필요시 행추가(복사한 셀 삽입)하여 추가 작성하시기 바랍니다._x000D_
2. 해당사항 없는 항목은 기재하지 마시기 바랍니다.</t>
  </si>
  <si>
    <t>제 3 부 자산 및 수익과 비용에 관한 사항</t>
  </si>
  <si>
    <t>Ⅰ. 총수입금액 및 수입구조</t>
  </si>
  <si>
    <t>금액(원)</t>
  </si>
  <si>
    <t>비율(%)</t>
  </si>
  <si>
    <t>임 대 료</t>
  </si>
  <si>
    <t>분양수익</t>
  </si>
  <si>
    <t>기타수익</t>
  </si>
  <si>
    <t>평가이익</t>
  </si>
  <si>
    <t>처분이익</t>
  </si>
  <si>
    <t>이자,배당금 등</t>
  </si>
  <si>
    <t>현금관련수익</t>
  </si>
  <si>
    <t>기타자산</t>
  </si>
  <si>
    <t>기타자산 관련수익</t>
  </si>
  <si>
    <t>기타</t>
  </si>
  <si>
    <t>총 수 익</t>
  </si>
  <si>
    <t>※ 부동산관련 증권 평가이익란에는 당기손익에 반영되는 평가이익만 포함</t>
  </si>
  <si>
    <t>※ 기타란에는 자산별로 구분되지 않는 수익을 기재</t>
  </si>
  <si>
    <t>* 입력도움말_x000D_
1. 부동산(임대료, 분양수익), 부동산관련 유가증권(평가이익, 처분이익, 이자, 배당금 등) 등의 _x000D_
    금액은 뒤 시트와 연결되어 있으므로 수정 불가합니다. _x000D_
2. 부동산(기타수익), 기타 및 각 항목의 비고, 주석 사항만 직접 기재 바랍니다.</t>
  </si>
  <si>
    <t>Ⅱ. 부문별 상세내역</t>
  </si>
  <si>
    <t>1) 부동산 임대료 수익</t>
  </si>
  <si>
    <t>임대료(원)</t>
  </si>
  <si>
    <t>ㅇ 임대주택에 투자하는 부동산투자회사의 임대현황</t>
  </si>
  <si>
    <t>주택의 종류</t>
  </si>
  <si>
    <t>주택형</t>
  </si>
  <si>
    <t>총세대수</t>
  </si>
  <si>
    <t>임대세대수</t>
  </si>
  <si>
    <t>세대당 평균_x000D_
임대보증금(원)</t>
  </si>
  <si>
    <t>세대당 평균_x000D_
월임대료(원)</t>
  </si>
  <si>
    <t>※ 주택의 종류는 아파트, 오피스텔, 도시형생활주택 등</t>
  </si>
  <si>
    <t>※ 주택형은 59A, 59B, 84A, 84B 등</t>
  </si>
  <si>
    <t>※ 세대당 평균임대보증금 및 월임대료는 주택형별 구분 기재(기말 현재 기준)</t>
  </si>
  <si>
    <t>* 입력도움말_x000D_
1. 부동산이 15개를 초과할 경우 행추가(복사한 셀 삽입)하여 추가 작성(16번부터 이어서 작성_x000D_
    하고 '부동산명'은 2부.Ⅰ.1.1) 시트와 동일하게 작성)하시기 바라며, 아직 소유한 부동산이_x000D_
    없을 경우 기재하지 마시기 바랍니다._x000D_
2. 임대주택에 투자하는 부동산투자회사의 임대현황은 임대주택일 경우에만 작성하시기 바라며,_x000D_
    여러 부동산의 임대주택인 경우, 비고란에 해당 부동산명을 작성하여 주시기 바랍니다.</t>
  </si>
  <si>
    <t>2) 부동산 처분수익</t>
  </si>
  <si>
    <t>취득_x000D_
가액</t>
  </si>
  <si>
    <t>평가_x000D_
손익</t>
  </si>
  <si>
    <t>상각_x000D_
누계액</t>
  </si>
  <si>
    <t>장부_x000D_
가액</t>
  </si>
  <si>
    <t>매매_x000D_
가액</t>
  </si>
  <si>
    <t>처분_x000D_
손익</t>
  </si>
  <si>
    <t>비율_x000D_
(%)</t>
  </si>
  <si>
    <t>※ 부동산개발사업을 통한 분양수익은 비고란에 구분 기재</t>
  </si>
  <si>
    <t>2. 부동산 관련 증권 처분손익, 평가손익, 이자 및 배당금</t>
  </si>
  <si>
    <t>매매손익</t>
  </si>
  <si>
    <t>이자 및 배당금</t>
  </si>
  <si>
    <t>3. 현금(금융기관 예치내역 포함)</t>
  </si>
  <si>
    <t>(단위 : %, 원)</t>
  </si>
  <si>
    <t>전분기예치금_x000D_
발생 수익</t>
  </si>
  <si>
    <t>당분기예치금_x000D_
발생 수익</t>
  </si>
  <si>
    <t>4. 기타 자산 수익</t>
  </si>
  <si>
    <t>금 액(원)</t>
  </si>
  <si>
    <t>Ⅲ. 총 비용 및 지출구조</t>
  </si>
  <si>
    <t>분양원가</t>
  </si>
  <si>
    <t>감가상각비</t>
  </si>
  <si>
    <t>기타비용</t>
  </si>
  <si>
    <t>평가손실</t>
  </si>
  <si>
    <t>처분손실</t>
  </si>
  <si>
    <t>현금관련비용</t>
  </si>
  <si>
    <t>기타자산관련비용</t>
  </si>
  <si>
    <t>총 비 용</t>
  </si>
  <si>
    <t>※ 부동산관련 증권 평가손실란에는 당기손익에 반영되는 평가손실만 포함</t>
  </si>
  <si>
    <t>※ 기타란에는 자산별로 구분되지 않는 비용을 기재</t>
  </si>
  <si>
    <t>Ⅳ. 상세내역</t>
  </si>
  <si>
    <t>1. 부동산 영업경비</t>
  </si>
  <si>
    <t>구  분</t>
  </si>
  <si>
    <t>합계</t>
  </si>
  <si>
    <t>아산탕정대한제50호</t>
  </si>
  <si>
    <t>ex)부동산명2</t>
  </si>
  <si>
    <t>ex)부동산관련증권1</t>
  </si>
  <si>
    <t>급여</t>
  </si>
  <si>
    <t>상여</t>
  </si>
  <si>
    <t>퇴직급여</t>
  </si>
  <si>
    <t>복리후생비</t>
  </si>
  <si>
    <t>자산관리수수료_x000D_
(AMC수수료)</t>
  </si>
  <si>
    <t>부동산관리수수료_x000D_
(PM, FM 등)</t>
  </si>
  <si>
    <t>자산보관수수료</t>
  </si>
  <si>
    <t>일반사무_x000D_
위탁수수료</t>
  </si>
  <si>
    <t>기타지급수수료</t>
  </si>
  <si>
    <t>유형자산_x000D_
감가상각비</t>
  </si>
  <si>
    <t>투자부동산_x000D_
감가상각비</t>
  </si>
  <si>
    <t>무형자산_x000D_
감가상각비</t>
  </si>
  <si>
    <t>세금과공과</t>
  </si>
  <si>
    <t>광고선전비</t>
  </si>
  <si>
    <t>보험료</t>
  </si>
  <si>
    <t>임차료</t>
  </si>
  <si>
    <t>교육훈련비</t>
  </si>
  <si>
    <t>여비교통비</t>
  </si>
  <si>
    <t>통신비</t>
  </si>
  <si>
    <t>수선유지비</t>
  </si>
  <si>
    <t>청소비</t>
  </si>
  <si>
    <t>수도광열비</t>
  </si>
  <si>
    <t>대손상각비</t>
  </si>
  <si>
    <t>접대비</t>
  </si>
  <si>
    <t>판매촉진비</t>
  </si>
  <si>
    <t>이자비용</t>
  </si>
  <si>
    <t>금융리스이자비용</t>
  </si>
  <si>
    <t>기타영업비용</t>
  </si>
  <si>
    <t xml:space="preserve">* 입력도움말_x000D_
1. 필요시 열추가(복사한 셀 삽입)하여 추가 작성하시기 바랍니다._x000D_
2. 해당사항 없는 항목은 기재하지 마시기 바랍니다._x000D_
3. 부동산과 부동산관련 유가증권은 각각 기재하시되, 현금과 기타자산은 하나의 항목으로 기재바랍니다._x000D_
_x000D_
_x000D_
</t>
  </si>
  <si>
    <t>2. 업무위탁비용</t>
  </si>
  <si>
    <t>위탁기관</t>
  </si>
  <si>
    <t>대상물건, 위탁비율, 계산방법, _x000D_
지급시기 및 지급방법</t>
  </si>
  <si>
    <t>위탁비용_x000D_
(원)</t>
  </si>
  <si>
    <t>자산관리회사</t>
  </si>
  <si>
    <t>기본보수(매입)</t>
  </si>
  <si>
    <t>○금 25,000백만원 (부가세별도)</t>
  </si>
  <si>
    <t>성과보수(매입)</t>
  </si>
  <si>
    <t>기본보수(운용)</t>
  </si>
  <si>
    <t>○연 36,000만원(부가세 별도)_x000D_
○매분기마다 9,000만원 지급</t>
  </si>
  <si>
    <t>성과보수(운용)</t>
  </si>
  <si>
    <t>기본보수(매각)</t>
  </si>
  <si>
    <t>성과보수(매각)</t>
  </si>
  <si>
    <t>사무수탁회사</t>
  </si>
  <si>
    <t>위탁보수</t>
  </si>
  <si>
    <t>○연 6,000만원(부가세별도)_x000D_
○매분기마다 1,500만원 지급</t>
  </si>
  <si>
    <t>자산보관회사</t>
  </si>
  <si>
    <t>- 건설기간중 보수_x000D_
○연 2,000만원(부가세별도)_x000D_
○매분기마다 500만원 지급_x000D_
- 운영기간 중 보수 _x000D_
○연 3,000만원(부가세별도)_x000D_
○매분기마다 750만원 지급</t>
  </si>
  <si>
    <t>시설관리회사</t>
  </si>
  <si>
    <t>임대관리회사</t>
  </si>
  <si>
    <t>재산관리회사</t>
  </si>
  <si>
    <t>※ 위탁보수 : 자산관리회사, 자산보관회사 등 위탁기관 및 대상물건, 위탁비율, 계산방법, 지급시기 및 지급방법을 위탁기관_x000D_
   별로 구체적으로 기재하며, 해당 기간의 발생주의에 따른 금액을 위탁비용으로 기재</t>
  </si>
  <si>
    <t xml:space="preserve">* 입력도움말_x000D_
1. 표 안의 행은 입력사항에 맞춰 높이를 조절하시면 됩니다._x000D_
2. 부동산별로 위탁수수료 계산방법이 다를 경우에는 대상물건 등의 해당 셀 안의 내용입력시 부동산별로 입력하시면 됩니다._x000D_
</t>
  </si>
  <si>
    <t>Ⅴ. 자기자본수익률</t>
  </si>
  <si>
    <t>(단위 : %)</t>
  </si>
  <si>
    <t>분</t>
  </si>
  <si>
    <t>당해회사수익률</t>
  </si>
  <si>
    <r>
      <rPr>
        <sz val="11"/>
        <color rgb="FF000000"/>
        <rFont val="함초롬바탕"/>
        <family val="1"/>
        <charset val="129"/>
      </rPr>
      <t xml:space="preserve">※ 수익률은 회계적 자기자본이익률(Return on Equity)로서 연단위로 환산하며 다음과 같이 _x000D_
    계산함_x000D_
    </t>
    </r>
    <r>
      <rPr>
        <sz val="9.9499999999999993"/>
        <color theme="1"/>
        <rFont val="함초롬바탕"/>
        <family val="1"/>
      </rPr>
      <t>1사분기수익률={1+(당분기순이익/[(연기초납입자본금+분기말납입자본금)/2])}^4 -1_x000D_
      2사분기수익률={1+(당반기순이익/[(연기초납입자본금+분기말납입자본금)/2])}^2 -1_x000D_
      3사분기수익률={1+(1분기부터 3분기까지의 순이익/[(연기초납입자본금+분기말납입자본금)/2])}^4/3 -1_x000D_
      4사분기수익률=(당기순이익/[(연기초납입자본금+분기말납입자본금)/2])</t>
    </r>
    <r>
      <rPr>
        <sz val="11"/>
        <color theme="1"/>
        <rFont val="함초롬바탕"/>
        <family val="1"/>
      </rPr>
      <t>_x000D_
※ 납입자본금 = 자본금 + 자본잉여금_x000D_
※ 상기산식은 1기 사업연도가 12개월일 경우를 가정한 것으로, 1기의 사업연도가 6개월일 _x000D_
    경우 상기 산식을 준용하여 최근 1년간 분기별 연환산 자기자본수익율을 제시할 것_x000D_
※ 수익률은 소수점 둘째 자리까지 기재할 것</t>
    </r>
  </si>
  <si>
    <t>분기누적순이익</t>
  </si>
  <si>
    <t>분기누적개월수</t>
  </si>
  <si>
    <t>연기초납입자본금</t>
  </si>
  <si>
    <t>분기말납입자본금</t>
  </si>
  <si>
    <t>* 입력도움말_x000D_
1. 기수는 표 왼쪽부터 최근 기수를 입력하여 주시기 바랍니다.</t>
  </si>
  <si>
    <t>제 4 부 부동산개발사업에 대한 투자 현황</t>
  </si>
  <si>
    <t>Ⅰ. 부동산개발사업의 현황</t>
  </si>
  <si>
    <t>1. 개요</t>
  </si>
  <si>
    <t>개발사업명</t>
  </si>
  <si>
    <t>소재지</t>
  </si>
  <si>
    <t xml:space="preserve">개발규모(㎡) </t>
  </si>
  <si>
    <t>준공_x000D_
예정일</t>
  </si>
  <si>
    <t>공정률</t>
  </si>
  <si>
    <t>총사업비</t>
  </si>
  <si>
    <t>총_x000D_
투자금액</t>
  </si>
  <si>
    <t>기_x000D_
투자금액</t>
  </si>
  <si>
    <t>충남 아산 탕정 매곡리 공공지원민간임대주택사업</t>
  </si>
  <si>
    <t>충남 아산시 탕정면 매곡리 70-4번지 일원</t>
  </si>
  <si>
    <t>2027.10.01</t>
  </si>
  <si>
    <t>주택</t>
  </si>
  <si>
    <t>※ 1. 총사업비는 당해 개발사업의 총사업비를 말함_x000D_
    2. 총투자금액은 당해 부동산투자회사가 투자하여야 하는 총금액을 말함_x000D_
    3. 기투자금액이란 당해 부동산투자회사가 이미 투자한 총금액을 말함</t>
  </si>
  <si>
    <t>* 입력도움말_x000D_
1. 필요시 행추가(복사한 셀 삽입)하여 추가 작성하시기 바랍니다._x000D_
2. 해당사항 없는 항목은 기재하지 마시기 바랍니다._x000D_
3. 개발규모, 공정률, 총사업비, 총투자금액, 기투자금액은 숫자로만 입력하시고, 자세한 사항은 비고 혹은 4부.Ⅰ.2 시트를 이용_x000D_
    하시기 바랍니다._x000D_
4. 준공예정일은 YYYY-MM-DD 형식으로 입력 바랍니다._x000D_
5. AL열 투자대상을 선택하여 주시기 바랍니다.</t>
  </si>
  <si>
    <t>2. 당분기에 추진중인 부동산개발사업 현황</t>
  </si>
  <si>
    <t>1) 부동산개발사업명(1)</t>
  </si>
  <si>
    <t>- 충남 아산 탕정 매곡리 공공지원민간임대주택사업_x000D_
  1. 사업의 개요_x000D_
    - 소재지 : 충청남도 아산시 탕정면 매곡리 공공지원민간임대주택 공급촉진지구 S-1BL_x000D_
    - 대지면적 : 75,469.00㎡_x000D_
    - 총 세대수: 1,710 세대_x000D_
  2. 자금의 조달, 투자 및 회수에 관한 사항_x000D_
    - 자금의 조달 : 자본금 188,400백만원/차입금 580,548백만원/임대보증금 등 172,563백만원_x000D_
    - 투자 및 회수에 관한 사항_x000D_
       공공지원민간임대주택 1,710세대를 매입 후, 10년 임대공급 후 매각_x000D_
  3. 추정손익에 관한 사항_x000D_
    - 본 사업의 추정 영업이익은 135,822백만원_x000D_
  4. 사업의 위험에 관한 사항_x000D_
    - 환금성 등 주식 위험 관련_x000D_
    - 유동성 관련 위험_x000D_
    - 대리인 및 이해상충위험 관련_x000D_
    - 제도변화 위험 관련_x000D_
  5. 공사시공 등 외 용역에 관한 사항_x000D_
    - 자산관리 : 대한토지신탁(주)_x000D_
    - 자산보관 : 엔에이치투자증권(주)_x000D_
    - 사무관리 : 신한펀드파트너스(주)_x000D_
  6. 그 밖에 투자자를 보호하기 위하여 필요한 사항_x000D_
    - 투자자 보호를 위한 사항을 정관에서 정함</t>
  </si>
  <si>
    <t xml:space="preserve"> - 사업계획서가 작성되어 이사회 결의를 거친 프로젝트 및 건설중인 프로젝트를 의미하며, _x000D_
    이 경우 기 작성된 사업계획서를 바탕으로 하여 다음의 순으로 내용을 개략 나타냄_x000D_
_x000D_
 · 사업의 개요_x000D_
 · 자금의 조달, 투자 및 회수에 관한 사항_x000D_
 · 추정손익에 관한 사항_x000D_
 · 사업의 위험에 관한 사항_x000D_
 · 공사시공 등 외용역에 관한 사항_x000D_
 · 그 밖에 투자자를 보호하기 위하여 필요한 사항</t>
  </si>
  <si>
    <t>2) 부동산개발사업명(2)</t>
  </si>
  <si>
    <t>3) 장래 예정인 부동산개발사업 현황</t>
  </si>
  <si>
    <t xml:space="preserve"> - 사업계획서 작성 이전 단계에 있으나, 개발 추진가능성이 상당하고 정보의 공개가 당사의 이익에_x000D_
    해가 되지 않는다면, 대상 프로젝트에 대한 개략적 정보를 나타냄</t>
  </si>
  <si>
    <t xml:space="preserve">* 입력도움말_x000D_
1. 필요시 행추가(복사한 셀 삽입)하여 추가 작성하시기 바랍니다._x000D_
2. 해당사항 없는 항목은 기재하지 마시기 바랍니다._x000D_
3. 하단의 숨김처리된 행은 아래쪽 이중 테두리 서식이 걸려있으며, 이는 프로세스에서 데이터가 끝났음을 인식하기 위한 행이오니 삭제하지 마시기 바랍니다._x000D_
</t>
  </si>
  <si>
    <t>제 5 부 재무제표에 관한 사항</t>
  </si>
  <si>
    <t>Ⅰ. 재무상태표</t>
  </si>
  <si>
    <t>당기</t>
  </si>
  <si>
    <t>분기</t>
  </si>
  <si>
    <t>기준일</t>
  </si>
  <si>
    <t>전기</t>
  </si>
  <si>
    <t>2023.09.30</t>
  </si>
  <si>
    <t>회사명:</t>
  </si>
  <si>
    <t>과 목</t>
  </si>
  <si>
    <t>(당)기</t>
  </si>
  <si>
    <t>(전)기</t>
  </si>
  <si>
    <t>금  액</t>
  </si>
  <si>
    <t>I. 자  산</t>
  </si>
  <si>
    <t>A000000</t>
  </si>
  <si>
    <t xml:space="preserve"> 1. 유동자산</t>
  </si>
  <si>
    <t>A011000</t>
  </si>
  <si>
    <t xml:space="preserve">  1) 현금및현금성자산</t>
  </si>
  <si>
    <t>A012000</t>
  </si>
  <si>
    <t xml:space="preserve">  2) 단기금융상품</t>
  </si>
  <si>
    <t>A013000</t>
  </si>
  <si>
    <t xml:space="preserve">  3) 매출채권</t>
  </si>
  <si>
    <t>A014000</t>
  </si>
  <si>
    <t xml:space="preserve">  4) 미청구공사</t>
  </si>
  <si>
    <t>A015000</t>
  </si>
  <si>
    <t xml:space="preserve">  5) 미수수익</t>
  </si>
  <si>
    <t>A016000</t>
  </si>
  <si>
    <t xml:space="preserve">  6) 분양미수금</t>
  </si>
  <si>
    <t>A017000</t>
  </si>
  <si>
    <t xml:space="preserve">  7) 기타미수금</t>
  </si>
  <si>
    <t>A018000</t>
  </si>
  <si>
    <t xml:space="preserve">  8) 선급금</t>
  </si>
  <si>
    <t>A019000</t>
  </si>
  <si>
    <t xml:space="preserve">  9) 선급비용</t>
  </si>
  <si>
    <t>A020000</t>
  </si>
  <si>
    <t xml:space="preserve">  10) 부가세대급금</t>
  </si>
  <si>
    <t>A021000</t>
  </si>
  <si>
    <t xml:space="preserve">  11) 선급법인세</t>
  </si>
  <si>
    <t>A022000</t>
  </si>
  <si>
    <t xml:space="preserve">  12) 단기대여금</t>
  </si>
  <si>
    <t>A023000</t>
  </si>
  <si>
    <t xml:space="preserve">  13) 유가증권</t>
  </si>
  <si>
    <t>A024000</t>
  </si>
  <si>
    <t xml:space="preserve">  14) 재고자산</t>
  </si>
  <si>
    <t>A024110</t>
  </si>
  <si>
    <t xml:space="preserve">   용지</t>
  </si>
  <si>
    <t>A024120</t>
  </si>
  <si>
    <t xml:space="preserve">   미성공사</t>
  </si>
  <si>
    <t>A024130</t>
  </si>
  <si>
    <t xml:space="preserve">   완성주택</t>
  </si>
  <si>
    <t>A024140</t>
  </si>
  <si>
    <t xml:space="preserve">   미완성주택</t>
  </si>
  <si>
    <t>A024990</t>
  </si>
  <si>
    <t xml:space="preserve">   기타</t>
  </si>
  <si>
    <t>A025000</t>
  </si>
  <si>
    <t xml:space="preserve">  15) 유동파생상품자산</t>
  </si>
  <si>
    <t>A026000</t>
  </si>
  <si>
    <t xml:space="preserve">  16) 유동보증금</t>
  </si>
  <si>
    <t>A027000</t>
  </si>
  <si>
    <t xml:space="preserve">  17) 매각예정 비유동자산</t>
  </si>
  <si>
    <t>A099000</t>
  </si>
  <si>
    <t xml:space="preserve">  18) 기타유동자산</t>
  </si>
  <si>
    <t>B000000</t>
  </si>
  <si>
    <t xml:space="preserve"> 2. 비유동자산</t>
  </si>
  <si>
    <t>B011000</t>
  </si>
  <si>
    <t xml:space="preserve">  1) 장기금융상품</t>
  </si>
  <si>
    <t>B012000</t>
  </si>
  <si>
    <t xml:space="preserve">  2) 장기매출채권</t>
  </si>
  <si>
    <t>B013000</t>
  </si>
  <si>
    <t xml:space="preserve">  3) 장기대여금</t>
  </si>
  <si>
    <t>B014000</t>
  </si>
  <si>
    <t xml:space="preserve">  4) 유가증권</t>
  </si>
  <si>
    <t>B014110</t>
  </si>
  <si>
    <t xml:space="preserve">   매도가능금융자산</t>
  </si>
  <si>
    <t>B014120</t>
  </si>
  <si>
    <t xml:space="preserve">   만기보유금융자산</t>
  </si>
  <si>
    <t>B014130</t>
  </si>
  <si>
    <t xml:space="preserve">   관계기업투자</t>
  </si>
  <si>
    <t>B014140</t>
  </si>
  <si>
    <t xml:space="preserve">   종속기업투자</t>
  </si>
  <si>
    <t>B014990</t>
  </si>
  <si>
    <t>B015000</t>
  </si>
  <si>
    <t xml:space="preserve">  5) 유형자산</t>
  </si>
  <si>
    <t>B015110</t>
  </si>
  <si>
    <t xml:space="preserve">   토지</t>
  </si>
  <si>
    <t>B015111</t>
  </si>
  <si>
    <t xml:space="preserve">   손상차손누계액(유형자산-토지)</t>
  </si>
  <si>
    <t>B015112</t>
  </si>
  <si>
    <t xml:space="preserve">   기타(유형자산-토지)</t>
  </si>
  <si>
    <t>B015120</t>
  </si>
  <si>
    <t xml:space="preserve">   건물</t>
  </si>
  <si>
    <t>B015121</t>
  </si>
  <si>
    <t xml:space="preserve">   감가상각누계액(유형자산-건물)</t>
  </si>
  <si>
    <t>B015122</t>
  </si>
  <si>
    <t xml:space="preserve">   손상차손누계액(유형자산-건물)</t>
  </si>
  <si>
    <t>B015123</t>
  </si>
  <si>
    <t xml:space="preserve">   기타(유형자산-건물)</t>
  </si>
  <si>
    <t>B015130</t>
  </si>
  <si>
    <t xml:space="preserve">   건설중인자산</t>
  </si>
  <si>
    <t>B015131</t>
  </si>
  <si>
    <t xml:space="preserve">   기타(건설중인자산)</t>
  </si>
  <si>
    <t>B015990</t>
  </si>
  <si>
    <t xml:space="preserve">   기타유형자산</t>
  </si>
  <si>
    <t>B015991</t>
  </si>
  <si>
    <t xml:space="preserve">   감가상각누계액(유형자산-기타유형자산)</t>
  </si>
  <si>
    <t>B015992</t>
  </si>
  <si>
    <t xml:space="preserve">   손상차손누계액(유형자산-기타유형자산)</t>
  </si>
  <si>
    <t>B015993</t>
  </si>
  <si>
    <t xml:space="preserve">   기타(유형자산-기타유형자산)</t>
  </si>
  <si>
    <t>B016000</t>
  </si>
  <si>
    <t xml:space="preserve">  6) 투자부동산</t>
  </si>
  <si>
    <t>B016110</t>
  </si>
  <si>
    <t>B016111</t>
  </si>
  <si>
    <t xml:space="preserve">   손상차손누계액(투자부동산-토지)</t>
  </si>
  <si>
    <t>B016112</t>
  </si>
  <si>
    <t xml:space="preserve">   기타(투자부동산-토지)</t>
  </si>
  <si>
    <t>B016120</t>
  </si>
  <si>
    <t>B016121</t>
  </si>
  <si>
    <t xml:space="preserve">   감가상각누계액(투자부동산-건물)</t>
  </si>
  <si>
    <t>B016122</t>
  </si>
  <si>
    <t xml:space="preserve">   손상차손누계액(투자부동산-건물)</t>
  </si>
  <si>
    <t>B016123</t>
  </si>
  <si>
    <t xml:space="preserve">   기타(투자부동산-건물)</t>
  </si>
  <si>
    <t>B016130</t>
  </si>
  <si>
    <t>B016131</t>
  </si>
  <si>
    <t>B016990</t>
  </si>
  <si>
    <t>B017000</t>
  </si>
  <si>
    <t xml:space="preserve">  7) 무형자산</t>
  </si>
  <si>
    <t>B017110</t>
  </si>
  <si>
    <t xml:space="preserve">   소프트웨어</t>
  </si>
  <si>
    <t>B017120</t>
  </si>
  <si>
    <t xml:space="preserve">   회원권</t>
  </si>
  <si>
    <t>B017990</t>
  </si>
  <si>
    <t>B018000</t>
  </si>
  <si>
    <t xml:space="preserve">  8) 비유동보증금</t>
  </si>
  <si>
    <t>B019000</t>
  </si>
  <si>
    <t xml:space="preserve">  9) 비유동파생상품자산</t>
  </si>
  <si>
    <t>B020000</t>
  </si>
  <si>
    <t xml:space="preserve">  10) 금융리스채권</t>
  </si>
  <si>
    <t>B099000</t>
  </si>
  <si>
    <t xml:space="preserve">  110) 기타비유동자산</t>
  </si>
  <si>
    <t>C000000</t>
  </si>
  <si>
    <t xml:space="preserve">           자 산 총 계</t>
  </si>
  <si>
    <t>Ⅱ. 부채</t>
  </si>
  <si>
    <t>D000000</t>
  </si>
  <si>
    <t xml:space="preserve"> 1. 유동부채</t>
  </si>
  <si>
    <t>D011000</t>
  </si>
  <si>
    <t xml:space="preserve">  1) 매입채무</t>
  </si>
  <si>
    <t>D012000</t>
  </si>
  <si>
    <t xml:space="preserve">  2) 초과청구공사</t>
  </si>
  <si>
    <t>D013000</t>
  </si>
  <si>
    <t xml:space="preserve">  3) 분양선수금</t>
  </si>
  <si>
    <t>D014000</t>
  </si>
  <si>
    <t xml:space="preserve">  4) 기타선수금</t>
  </si>
  <si>
    <t>D015000</t>
  </si>
  <si>
    <t xml:space="preserve">  5) 선수수익</t>
  </si>
  <si>
    <t>D016000</t>
  </si>
  <si>
    <t xml:space="preserve">  6) 미지급금</t>
  </si>
  <si>
    <t>D017000</t>
  </si>
  <si>
    <t xml:space="preserve">  7) 미지급비용</t>
  </si>
  <si>
    <t>D018000</t>
  </si>
  <si>
    <t xml:space="preserve">  8) 예수금</t>
  </si>
  <si>
    <t>D019000</t>
  </si>
  <si>
    <t xml:space="preserve">  9) 부가세예수금</t>
  </si>
  <si>
    <t>D020000</t>
  </si>
  <si>
    <t xml:space="preserve">  10) 미지급법인세</t>
  </si>
  <si>
    <t>D021000</t>
  </si>
  <si>
    <t xml:space="preserve">  11) 미지급배당금</t>
  </si>
  <si>
    <t>D022000</t>
  </si>
  <si>
    <t xml:space="preserve">  12) 단기차입금</t>
  </si>
  <si>
    <t>D023000</t>
  </si>
  <si>
    <t xml:space="preserve">  13) 유동성장기차입금</t>
  </si>
  <si>
    <t>D024000</t>
  </si>
  <si>
    <t xml:space="preserve">  14) 유동사채</t>
  </si>
  <si>
    <t>D025000</t>
  </si>
  <si>
    <t xml:space="preserve">  15) 유동보증금</t>
  </si>
  <si>
    <t>D026000</t>
  </si>
  <si>
    <t xml:space="preserve">  16) 유동파생상품부채</t>
  </si>
  <si>
    <t>D027000</t>
  </si>
  <si>
    <t xml:space="preserve">  17) 유동충당부채</t>
  </si>
  <si>
    <t>D099000</t>
  </si>
  <si>
    <t xml:space="preserve">  18) 기타유동부채</t>
  </si>
  <si>
    <t>E000000</t>
  </si>
  <si>
    <t xml:space="preserve"> 2. 비유동부채</t>
  </si>
  <si>
    <t>E011000</t>
  </si>
  <si>
    <t xml:space="preserve">  1) 장기매입채무</t>
  </si>
  <si>
    <t>E012000</t>
  </si>
  <si>
    <t xml:space="preserve">  2) 장기미지급금</t>
  </si>
  <si>
    <t>E013000</t>
  </si>
  <si>
    <t xml:space="preserve">  3) 장기차입금</t>
  </si>
  <si>
    <t>E014000</t>
  </si>
  <si>
    <t xml:space="preserve">  4) 비유동사채</t>
  </si>
  <si>
    <t>E015000</t>
  </si>
  <si>
    <t xml:space="preserve">  5) 비유동보증금</t>
  </si>
  <si>
    <t>E016000</t>
  </si>
  <si>
    <t xml:space="preserve">  6) 비유동파생상품부채</t>
  </si>
  <si>
    <t>E017000</t>
  </si>
  <si>
    <t xml:space="preserve">  7) 순확정급여채무</t>
  </si>
  <si>
    <t>E018000</t>
  </si>
  <si>
    <t xml:space="preserve">  8) 비유동충당부채</t>
  </si>
  <si>
    <t>E099000</t>
  </si>
  <si>
    <t xml:space="preserve">  9) 기타비유동부채</t>
  </si>
  <si>
    <t>F000000</t>
  </si>
  <si>
    <t xml:space="preserve">         부  채  총  계</t>
  </si>
  <si>
    <t>Ⅲ. 자 본</t>
  </si>
  <si>
    <t>G000000</t>
  </si>
  <si>
    <t xml:space="preserve"> 1. 자본금</t>
  </si>
  <si>
    <t>G011000</t>
  </si>
  <si>
    <t xml:space="preserve">  1) 보통주자본금</t>
  </si>
  <si>
    <t>G012000</t>
  </si>
  <si>
    <t xml:space="preserve">  2) 종류주자본금</t>
  </si>
  <si>
    <t>H000000</t>
  </si>
  <si>
    <t xml:space="preserve"> 2. 자본잉여금</t>
  </si>
  <si>
    <t>H011000</t>
  </si>
  <si>
    <t xml:space="preserve">  1) 주식발행초과금</t>
  </si>
  <si>
    <t>H099000</t>
  </si>
  <si>
    <t xml:space="preserve">  2) 기타</t>
  </si>
  <si>
    <t>I000000</t>
  </si>
  <si>
    <t xml:space="preserve"> 3. 자본조정</t>
  </si>
  <si>
    <t>I011000</t>
  </si>
  <si>
    <t xml:space="preserve">  1) 주식할인발행차금</t>
  </si>
  <si>
    <t>I099000</t>
  </si>
  <si>
    <t>J000000</t>
  </si>
  <si>
    <t xml:space="preserve"> 4. 기타포괄손익누계액</t>
  </si>
  <si>
    <t>J011000</t>
  </si>
  <si>
    <t xml:space="preserve">  1) 유가증권평가손익</t>
  </si>
  <si>
    <t>J012000</t>
  </si>
  <si>
    <t xml:space="preserve">  2) 파생상품평가손익</t>
  </si>
  <si>
    <t>J013000</t>
  </si>
  <si>
    <t xml:space="preserve">  3) 표시통화환산손익</t>
  </si>
  <si>
    <t>J014000</t>
  </si>
  <si>
    <t xml:space="preserve">  4) 재평가잉여금</t>
  </si>
  <si>
    <t>J099000</t>
  </si>
  <si>
    <t xml:space="preserve">  5) 기타</t>
  </si>
  <si>
    <t>K000000</t>
  </si>
  <si>
    <t xml:space="preserve"> 5. 이익잉여금(결손금)</t>
  </si>
  <si>
    <t>L000000</t>
  </si>
  <si>
    <t xml:space="preserve">         자  본  총  계</t>
  </si>
  <si>
    <t>M000000</t>
  </si>
  <si>
    <t xml:space="preserve">        부 채 및 자 본 총 계</t>
  </si>
  <si>
    <t>* 입력도움말_x000D_
1. 계정과목은 수정하지 마시기 바랍니다.(일치하는 계정과목이 없는경우 해당 대분류 아래 '기타'에 입력)_x000D_
2. 해당하는 계정과목에만 금액을 입력하시고, 그외는 기재하지 마시기 바랍니다._x000D_
3. 당기는 당기말, 전기는 전기말 기준으로 입력하시기 바랍니다._x000D_
4. 해당 계정과목과 관련된 대손충당금, 현재가치할인차금 등을 차감한 순액으로 입력하시기 바랍니다._x000D_
5. 자본조정, 결손금 등 음수인 계정과목은 숫자 앞에 '-'를 붙여 음수로 입력하시기 바랍니다._x000D_
6. 표 왼쪽에 적혀있는 코드는 수정 및 삭제하지 마시기 바랍니다.</t>
  </si>
  <si>
    <t>Ⅱ. 손익계산서</t>
  </si>
  <si>
    <t>시작일</t>
  </si>
  <si>
    <t>종료일</t>
  </si>
  <si>
    <t>코 드</t>
  </si>
  <si>
    <t>최근3개월</t>
  </si>
  <si>
    <t>당기누적</t>
  </si>
  <si>
    <t>전기누적</t>
  </si>
  <si>
    <t>N000000</t>
  </si>
  <si>
    <t>Ⅰ. 영업수익</t>
  </si>
  <si>
    <t>N011000</t>
  </si>
  <si>
    <t xml:space="preserve">  1) 분양수익</t>
  </si>
  <si>
    <t>N012000</t>
  </si>
  <si>
    <t xml:space="preserve">  2) 임대료수익</t>
  </si>
  <si>
    <t>N013000</t>
  </si>
  <si>
    <t xml:space="preserve">  3) 관리비수익</t>
  </si>
  <si>
    <t>N014000</t>
  </si>
  <si>
    <t xml:space="preserve">  4) 부동산평가수익</t>
  </si>
  <si>
    <t>N015000</t>
  </si>
  <si>
    <t xml:space="preserve">  5) 배당금수익</t>
  </si>
  <si>
    <t>N016000</t>
  </si>
  <si>
    <t xml:space="preserve">  6) 금융리스이자수익</t>
  </si>
  <si>
    <t>N099000</t>
  </si>
  <si>
    <t xml:space="preserve">  7) 기타영업수익</t>
  </si>
  <si>
    <t>O000000</t>
  </si>
  <si>
    <t>Ⅱ. 영업비용</t>
  </si>
  <si>
    <t>O011000</t>
  </si>
  <si>
    <t xml:space="preserve">  1) 분양원가</t>
  </si>
  <si>
    <t>O012000</t>
  </si>
  <si>
    <t xml:space="preserve">  2) 급여</t>
  </si>
  <si>
    <t>O013000</t>
  </si>
  <si>
    <t xml:space="preserve">  3) 상여</t>
  </si>
  <si>
    <t>O014000</t>
  </si>
  <si>
    <t xml:space="preserve">  4) 퇴직급여</t>
  </si>
  <si>
    <t>O015000</t>
  </si>
  <si>
    <t xml:space="preserve">  5) 복리후생비</t>
  </si>
  <si>
    <t>O016000</t>
  </si>
  <si>
    <t xml:space="preserve">  6) 자산관리수수료(AMC수수료)</t>
  </si>
  <si>
    <t>O017000</t>
  </si>
  <si>
    <t xml:space="preserve">  7) 부동산관리수수료(PM, FM 등)</t>
  </si>
  <si>
    <t>O018000</t>
  </si>
  <si>
    <t xml:space="preserve">  8) 자산보관수수료</t>
  </si>
  <si>
    <t>O019000</t>
  </si>
  <si>
    <t xml:space="preserve">  9) 일반사무위탁수수료</t>
  </si>
  <si>
    <t>O020000</t>
  </si>
  <si>
    <t xml:space="preserve">  10) 기타지급수수료</t>
  </si>
  <si>
    <t>O021000</t>
  </si>
  <si>
    <t xml:space="preserve">  11) 유형자산감가상각비</t>
  </si>
  <si>
    <t>O022000</t>
  </si>
  <si>
    <t xml:space="preserve">  12) 투자부동산감가상각비</t>
  </si>
  <si>
    <t>O023000</t>
  </si>
  <si>
    <t xml:space="preserve">  13) 무형자산감가상각비</t>
  </si>
  <si>
    <t>O024000</t>
  </si>
  <si>
    <t xml:space="preserve">  14) 세금과공과</t>
  </si>
  <si>
    <t>O025000</t>
  </si>
  <si>
    <t xml:space="preserve">  15) 광고선전비</t>
  </si>
  <si>
    <t>O026000</t>
  </si>
  <si>
    <t xml:space="preserve">  16) 보험료</t>
  </si>
  <si>
    <t>O027000</t>
  </si>
  <si>
    <t xml:space="preserve">  17) 임차료</t>
  </si>
  <si>
    <t>O028000</t>
  </si>
  <si>
    <t xml:space="preserve">  18) 교육훈련비</t>
  </si>
  <si>
    <t>O029000</t>
  </si>
  <si>
    <t xml:space="preserve">  19) 여비교통비</t>
  </si>
  <si>
    <t>O030000</t>
  </si>
  <si>
    <t xml:space="preserve">  20) 통신비</t>
  </si>
  <si>
    <t>O031000</t>
  </si>
  <si>
    <t xml:space="preserve">  21) 수선유지비</t>
  </si>
  <si>
    <t>O032000</t>
  </si>
  <si>
    <t xml:space="preserve">  22) 청소비</t>
  </si>
  <si>
    <t>O033000</t>
  </si>
  <si>
    <t xml:space="preserve">  23) 수도광열비</t>
  </si>
  <si>
    <t>O034000</t>
  </si>
  <si>
    <t xml:space="preserve">  24) 대손상각비</t>
  </si>
  <si>
    <t>O035000</t>
  </si>
  <si>
    <t xml:space="preserve">  25) 접대비</t>
  </si>
  <si>
    <t>O036000</t>
  </si>
  <si>
    <t xml:space="preserve">  26) 판매촉진비</t>
  </si>
  <si>
    <t>O037000</t>
  </si>
  <si>
    <t xml:space="preserve">  27) 이자비용</t>
  </si>
  <si>
    <t>O038000</t>
  </si>
  <si>
    <t xml:space="preserve">  28) 금융리스이자비용</t>
  </si>
  <si>
    <t>O099000</t>
  </si>
  <si>
    <t xml:space="preserve">  29) 기타영업비용</t>
  </si>
  <si>
    <t>P000000</t>
  </si>
  <si>
    <t>Ⅲ. 영업이익</t>
  </si>
  <si>
    <t>Q000000</t>
  </si>
  <si>
    <t>Ⅳ. 영업외수익</t>
  </si>
  <si>
    <t>Q011000</t>
  </si>
  <si>
    <t xml:space="preserve">  1) 이자수익</t>
  </si>
  <si>
    <t>Q012000</t>
  </si>
  <si>
    <t xml:space="preserve">  2) 배당금수익</t>
  </si>
  <si>
    <t>Q013000</t>
  </si>
  <si>
    <t xml:space="preserve">  3) 유가증권관련이익(처분이익 등)</t>
  </si>
  <si>
    <t>Q014000</t>
  </si>
  <si>
    <t xml:space="preserve">  4) 파생상품관련이익(처분이익 등)</t>
  </si>
  <si>
    <t>Q015000</t>
  </si>
  <si>
    <t xml:space="preserve">  5) 유형자산관련이익(처분이익 등)</t>
  </si>
  <si>
    <t>Q016000</t>
  </si>
  <si>
    <t xml:space="preserve">  6) 투자부동산관련이익(처분이익 등)</t>
  </si>
  <si>
    <t>Q017000</t>
  </si>
  <si>
    <t xml:space="preserve">  7) 외화환산이익</t>
  </si>
  <si>
    <t>Q018000</t>
  </si>
  <si>
    <t xml:space="preserve">  8) 외환차익</t>
  </si>
  <si>
    <t>Q019000</t>
  </si>
  <si>
    <t xml:space="preserve">  9) 충당부채환입</t>
  </si>
  <si>
    <t>Q099000</t>
  </si>
  <si>
    <t xml:space="preserve">  10) 기타영업외수익</t>
  </si>
  <si>
    <t>R000000</t>
  </si>
  <si>
    <t>Ⅴ. 영업외비용</t>
  </si>
  <si>
    <t>R011000</t>
  </si>
  <si>
    <t xml:space="preserve">  1) 이자비용</t>
  </si>
  <si>
    <t>R012000</t>
  </si>
  <si>
    <t xml:space="preserve">  2) 유가증권관련손실(처분손실 등)</t>
  </si>
  <si>
    <t>R013000</t>
  </si>
  <si>
    <t xml:space="preserve">  3) 파생상품관련손실(처분손실 등)</t>
  </si>
  <si>
    <t>R014000</t>
  </si>
  <si>
    <t xml:space="preserve">  4) 유형자산관련손실(처분손실 등)</t>
  </si>
  <si>
    <t>R015000</t>
  </si>
  <si>
    <t xml:space="preserve">  5) 투자부동산관련손실(처분손실 등)</t>
  </si>
  <si>
    <t>R016000</t>
  </si>
  <si>
    <t xml:space="preserve">  6) 외화환산손실</t>
  </si>
  <si>
    <t>R017000</t>
  </si>
  <si>
    <t xml:space="preserve">  7) 외환차손</t>
  </si>
  <si>
    <t>R018000</t>
  </si>
  <si>
    <t xml:space="preserve">  8) 기부금</t>
  </si>
  <si>
    <t>R019000</t>
  </si>
  <si>
    <t xml:space="preserve">  9) 충당부채전입</t>
  </si>
  <si>
    <t>R099000</t>
  </si>
  <si>
    <t xml:space="preserve">  10) 기타영업외비용</t>
  </si>
  <si>
    <t>S000000</t>
  </si>
  <si>
    <t>Ⅵ. 법인세비용차감전순이익(손실)</t>
  </si>
  <si>
    <t>T000000</t>
  </si>
  <si>
    <t>Ⅶ. 법인세비용(수익)</t>
  </si>
  <si>
    <t>U000000</t>
  </si>
  <si>
    <t>Ⅷ. 당기순이익(손실)</t>
  </si>
  <si>
    <t>V000000</t>
  </si>
  <si>
    <t>Ⅸ. 기타포괄이익(손실)</t>
  </si>
  <si>
    <t>V011000</t>
  </si>
  <si>
    <t xml:space="preserve">  1) 확정급여채무 관련 기타포괄손익</t>
  </si>
  <si>
    <t>V012000</t>
  </si>
  <si>
    <t xml:space="preserve">  2) 유가증권 관련 기타포괄손익</t>
  </si>
  <si>
    <t>V099000</t>
  </si>
  <si>
    <t xml:space="preserve">  3) 기타의 기타포괄손익</t>
  </si>
  <si>
    <t>W000000</t>
  </si>
  <si>
    <t>Ⅹ. 총포괄이익(손실)</t>
  </si>
  <si>
    <t>X000000</t>
  </si>
  <si>
    <t>ⅩⅠ. 주당이익</t>
  </si>
  <si>
    <t>* 입력도움말_x000D_
1. 계정과목은 수정하지 마시기 바랍니다.(일치하는 계정과목이 없는경우 해당 대분류 아래 '기타'에 입력)_x000D_
2. 해당하는 계정과목에만 금액을 입력하시고, 그외는 기재하지 마시기 바랍니다._x000D_
3. 전기는 당기와 동일한 기간으로 입력하시기 바랍니다._x000D_
    (예) : 3분기 투자보고서인 경우, 당기 최근3개월(당기 3분기 발생액), 당기누적(당기 1~3분기 누적액)_x000D_
            전기 최근3개월(전기 3분기 발생액), 전기누적(전기 1~3분기 누적액) _x000D_
4. 회사별로 계정과목 대분류가 다를 수 있습니다._x000D_
    각 회사 기존 감사보고서상 재무제표와 대분류(영업수익, 영업비용, 영업외수익, 영업외비용 등)를 일치시켜 주시기 바랍_x000D_
    니다. 예를들어 투자부동산평가이익을 영업수익으로 분류하는 회사는 Ⅰ. 영업수익 아래 4. 기타영업수익으로 입력하고, _x000D_
    투자부동산평가이익을 영업외수익으로 분류하는 회사는 Ⅳ. 영업외수익 아래 6.  투자부동산관련이익(처분이익 등)으로 _x000D_
    분류하시면 됩니다._x000D_
5. 매출원가와 판매비와관리비는 영업비용에 넣으시기 바랍니다. _x000D_
6. 당기순손실, 기타포괄손실 등 음수인 계정과목은 숫자 앞에 '-'를 붙여 음수로 입력하시기 바랍니다._x000D_
7. 표 왼쪽에 적혀있는 코드는 수정 및 삭제하지 마시기 바랍니다.</t>
  </si>
  <si>
    <t>Ⅲ. 이익잉여금처분계산서</t>
  </si>
  <si>
    <t>이익잉여금처분계산서는 결산기 작성대상으로 분기에는 작성하지 않습니다.</t>
  </si>
  <si>
    <t>처분예정일</t>
  </si>
  <si>
    <t>0000.00.00</t>
  </si>
  <si>
    <t>처분확정일</t>
  </si>
  <si>
    <t>Ⅰ. 미처분이익잉여금(미처리결손금)</t>
  </si>
  <si>
    <t>P000001</t>
  </si>
  <si>
    <t xml:space="preserve">  1. 전기이월미처분이익잉여금(미처리결손금)</t>
  </si>
  <si>
    <t>P000002</t>
  </si>
  <si>
    <t xml:space="preserve">  2. 당기순이익(손실)</t>
  </si>
  <si>
    <t>P000003</t>
  </si>
  <si>
    <t xml:space="preserve">  3. 확정급여채무의 재측정요소</t>
  </si>
  <si>
    <t>P000004</t>
  </si>
  <si>
    <t xml:space="preserve">  4. 기타</t>
  </si>
  <si>
    <t>P000005</t>
  </si>
  <si>
    <t>Ⅱ. 임의적립금등의 이입액</t>
  </si>
  <si>
    <t>P000006</t>
  </si>
  <si>
    <t>Ⅲ. 이익잉여금처분액</t>
  </si>
  <si>
    <t>P000007</t>
  </si>
  <si>
    <t xml:space="preserve">  1. 법정준비금</t>
  </si>
  <si>
    <t>P000008</t>
  </si>
  <si>
    <t xml:space="preserve">  2. 임의준비금</t>
  </si>
  <si>
    <t>P000009</t>
  </si>
  <si>
    <t xml:space="preserve">  3. 주식할인발행차금상각액</t>
  </si>
  <si>
    <t>P000010</t>
  </si>
  <si>
    <t xml:space="preserve">  4. 배당금</t>
  </si>
  <si>
    <t>P000011</t>
  </si>
  <si>
    <t>보통주현금배당금</t>
  </si>
  <si>
    <t>P000012</t>
  </si>
  <si>
    <t>종류주현금배당금</t>
  </si>
  <si>
    <t>P000013</t>
  </si>
  <si>
    <t>보통주주식배당금</t>
  </si>
  <si>
    <t>P000014</t>
  </si>
  <si>
    <t>종류주주식배당금</t>
  </si>
  <si>
    <t>P000015</t>
  </si>
  <si>
    <t xml:space="preserve">  5. 기타</t>
  </si>
  <si>
    <t>P000016</t>
  </si>
  <si>
    <t>Ⅳ. 결손금처리액</t>
  </si>
  <si>
    <t>P000017</t>
  </si>
  <si>
    <t>Ⅴ. 차기이월미처분이익잉여금(미처리결손금)</t>
  </si>
  <si>
    <t xml:space="preserve">* 입력도움말_x000D_
1. 계정과목은 수정하지 마시기 바랍니다.(일치하는 계정과목이 없는경우 해당 대분류 아래 '기타'에 입력)_x000D_
2. 해당하는 계정과목에만 금액을 입력하시고, 그외는 기재하지 마시기 바랍니다._x000D_
3 이익잉여금처분계산서는 결산기에만 입력하시기 바랍니다._x000D_
4. 미처리결손금, 당기순손실, 결손금처리액과 같이 음수인 계정과목은 숫자 앞에 '-'를 붙여 음수로 입력하시기 바랍니다._x000D_
5. 표 왼쪽에 적혀있는 코드는 수정 및 삭제하지 마시기 바랍니다._x000D_
</t>
  </si>
  <si>
    <t>Ⅳ. 현금흐름표</t>
  </si>
  <si>
    <t>현금흐름표는 결산기 작성대상으로 분기에는 작성하지 않습니다.</t>
  </si>
  <si>
    <t>Ⅰ. 영업활동으로 인한 현금흐름</t>
  </si>
  <si>
    <t>Q000001</t>
  </si>
  <si>
    <t xml:space="preserve"> 1. 당기순이익(손실)</t>
  </si>
  <si>
    <t xml:space="preserve"> 2. 당기순이익 조정을 위한 가감</t>
  </si>
  <si>
    <t>R000001</t>
  </si>
  <si>
    <t>법인세비용</t>
  </si>
  <si>
    <t>R000002</t>
  </si>
  <si>
    <t>이자수익</t>
  </si>
  <si>
    <t>R000003</t>
  </si>
  <si>
    <t>R000004</t>
  </si>
  <si>
    <t>R000005</t>
  </si>
  <si>
    <t>유가증권관련손실(이익)</t>
  </si>
  <si>
    <t>R000006</t>
  </si>
  <si>
    <t>파생상품관련손실(이익)</t>
  </si>
  <si>
    <t>R000007</t>
  </si>
  <si>
    <t>유형자산관련손실(이익)</t>
  </si>
  <si>
    <t>R000008</t>
  </si>
  <si>
    <t>투자부동산관련손실(이익)</t>
  </si>
  <si>
    <t>R000009</t>
  </si>
  <si>
    <t>외화환산손실(이익)</t>
  </si>
  <si>
    <t>R000011</t>
  </si>
  <si>
    <t>R000012</t>
  </si>
  <si>
    <t>금융리스이자수익</t>
  </si>
  <si>
    <t>R000010</t>
  </si>
  <si>
    <t xml:space="preserve"> 3. 영업활동 관련 자산(부채)의 감소(증가)</t>
  </si>
  <si>
    <t>S000001</t>
  </si>
  <si>
    <t>재고자산의 변동</t>
  </si>
  <si>
    <t>S000002</t>
  </si>
  <si>
    <t>금융상품의 변동</t>
  </si>
  <si>
    <t>S000003</t>
  </si>
  <si>
    <t>매출채권의 변동</t>
  </si>
  <si>
    <t>S000004</t>
  </si>
  <si>
    <t>투자부동산의 변동</t>
  </si>
  <si>
    <t>S000005</t>
  </si>
  <si>
    <t>미청구공사의 변동</t>
  </si>
  <si>
    <t>S000006</t>
  </si>
  <si>
    <t>미수수익의 변동</t>
  </si>
  <si>
    <t>S000007</t>
  </si>
  <si>
    <t>분양미수금의 변동</t>
  </si>
  <si>
    <t>S000008</t>
  </si>
  <si>
    <t>기타미수금의 변동</t>
  </si>
  <si>
    <t>S000009</t>
  </si>
  <si>
    <t>선급금의 변동</t>
  </si>
  <si>
    <t>S000010</t>
  </si>
  <si>
    <t>선급비용의 변동</t>
  </si>
  <si>
    <t>S000011</t>
  </si>
  <si>
    <t>매입채무의 변동</t>
  </si>
  <si>
    <t>S000012</t>
  </si>
  <si>
    <t>초과청구공사의 변동</t>
  </si>
  <si>
    <t>S000013</t>
  </si>
  <si>
    <t>분양선수금의 변동</t>
  </si>
  <si>
    <t>S000014</t>
  </si>
  <si>
    <t>기타선수금의 변동</t>
  </si>
  <si>
    <t>S000015</t>
  </si>
  <si>
    <t>선수수익의 변동</t>
  </si>
  <si>
    <t>S000016</t>
  </si>
  <si>
    <t>미지급금의 변동</t>
  </si>
  <si>
    <t>S000017</t>
  </si>
  <si>
    <t>미지급비용의 변동</t>
  </si>
  <si>
    <t>S000018</t>
  </si>
  <si>
    <t>예수금의 변동</t>
  </si>
  <si>
    <t>S000019</t>
  </si>
  <si>
    <t>보증금의 변동</t>
  </si>
  <si>
    <t>S000020</t>
  </si>
  <si>
    <t>퇴직금의 지급</t>
  </si>
  <si>
    <t>S000021</t>
  </si>
  <si>
    <t>사외적립자산(퇴직보험예치금)의 변동</t>
  </si>
  <si>
    <t>S000022</t>
  </si>
  <si>
    <t xml:space="preserve"> 4. 배당금의 수취</t>
  </si>
  <si>
    <t>T000001</t>
  </si>
  <si>
    <t xml:space="preserve"> 5. 이자의 지급</t>
  </si>
  <si>
    <t>T000002</t>
  </si>
  <si>
    <t xml:space="preserve"> 6. 이자의 수취</t>
  </si>
  <si>
    <t>T000003</t>
  </si>
  <si>
    <t xml:space="preserve"> 7. 법인세의 납부</t>
  </si>
  <si>
    <t>Ⅱ. 투자활동으로 인한 현금흐름</t>
  </si>
  <si>
    <t>U000001</t>
  </si>
  <si>
    <t xml:space="preserve"> 1. 투자활동으로 인한 현금유입액</t>
  </si>
  <si>
    <t>U000002</t>
  </si>
  <si>
    <t>매도가능금융자산의 처분</t>
  </si>
  <si>
    <t>U000003</t>
  </si>
  <si>
    <t>만기보유금융자산의 처분</t>
  </si>
  <si>
    <t>U000004</t>
  </si>
  <si>
    <t>관계기업투자주식의 처분</t>
  </si>
  <si>
    <t>U000005</t>
  </si>
  <si>
    <t>종속기업투자주식 처분</t>
  </si>
  <si>
    <t>U000006</t>
  </si>
  <si>
    <t>유형자산의 처분</t>
  </si>
  <si>
    <t>U000007</t>
  </si>
  <si>
    <t>투자부동산의 처분</t>
  </si>
  <si>
    <t>U000008</t>
  </si>
  <si>
    <t>U000009</t>
  </si>
  <si>
    <t xml:space="preserve"> 2. 투자활동으로 인한 현금유출액</t>
  </si>
  <si>
    <t>U000010</t>
  </si>
  <si>
    <t>매도가능금융자산의 취득</t>
  </si>
  <si>
    <t>U000011</t>
  </si>
  <si>
    <t>만기보유금융자산의 취득</t>
  </si>
  <si>
    <t>U000012</t>
  </si>
  <si>
    <t>관계기업투자주식의 취득</t>
  </si>
  <si>
    <t>U000013</t>
  </si>
  <si>
    <t>종속기업투자주식의 취득</t>
  </si>
  <si>
    <t>U000014</t>
  </si>
  <si>
    <t>유형자산의 취득</t>
  </si>
  <si>
    <t>U000015</t>
  </si>
  <si>
    <t>투자부동산의 취득</t>
  </si>
  <si>
    <t>U000016</t>
  </si>
  <si>
    <t>Ⅲ. 재무활동으로 인한 현금흐름</t>
  </si>
  <si>
    <t>V000001</t>
  </si>
  <si>
    <t xml:space="preserve"> 1. 재무활동으로 인한 현금유입액</t>
  </si>
  <si>
    <t>V000002</t>
  </si>
  <si>
    <t>주식의 발행</t>
  </si>
  <si>
    <t>V000003</t>
  </si>
  <si>
    <t>단기차입금의 차입</t>
  </si>
  <si>
    <t>V000004</t>
  </si>
  <si>
    <t>장기차입금의 차입</t>
  </si>
  <si>
    <t>V000005</t>
  </si>
  <si>
    <t>사채의 발행</t>
  </si>
  <si>
    <t>V000006</t>
  </si>
  <si>
    <t>V000007</t>
  </si>
  <si>
    <t xml:space="preserve"> 2. 재무활동으로 인한 현금유출액</t>
  </si>
  <si>
    <t>V000008</t>
  </si>
  <si>
    <t>단기차입금의 상환</t>
  </si>
  <si>
    <t>V000009</t>
  </si>
  <si>
    <t>장기차입금의 상환</t>
  </si>
  <si>
    <t>V000010</t>
  </si>
  <si>
    <t>사채의 상환</t>
  </si>
  <si>
    <t>V000011</t>
  </si>
  <si>
    <t>배당금의 지급</t>
  </si>
  <si>
    <t>V000012</t>
  </si>
  <si>
    <t>Ⅳ. 환율변동효과 반영전 현금및현금성자산의 증감</t>
  </si>
  <si>
    <t>W000001</t>
  </si>
  <si>
    <t>Ⅴ. 현금및현금성자산에 대한 환율변동효과</t>
  </si>
  <si>
    <t>W000002</t>
  </si>
  <si>
    <t>Ⅵ. 현금및현금성자산의 순증감</t>
  </si>
  <si>
    <t>W000003</t>
  </si>
  <si>
    <t>Ⅶ. 기초 현금및현금성자산</t>
  </si>
  <si>
    <t>W000004</t>
  </si>
  <si>
    <t>Ⅷ. 기말 현금및현금성자산</t>
  </si>
  <si>
    <t xml:space="preserve">* 입력도움말_x000D_
1. 계정과목은 수정하지 마시기 바랍니다.(일치하는 계정과목이 없는경우 해당 대분류 아래 '기타'에 입력)_x000D_
2. 해당하는 계정과목에만 금액을 입력하시고, 그외는 기재하지 마시기 바랍니다._x000D_
3. 현금흐름표는 결산기에만 입력하시기 바랍니다._x000D_
4. 이자의 지급, 법인세납부 등과 같이 음수인 계정과목은 숫자 앞에 '-'를 붙여 음수로 입력하시기 바랍니다._x000D_
5. 표 왼쪽에 적혀있는 코드는 수정하지 마시기 바랍니다._x000D_
</t>
  </si>
  <si>
    <t>Ⅴ. 자본변동표</t>
  </si>
  <si>
    <t>자본변동표는 결산기 작성대상으로 분기에는 작성하지 않습니다.</t>
  </si>
  <si>
    <t>자본금</t>
  </si>
  <si>
    <t>자본잉여금</t>
  </si>
  <si>
    <t>자본조정</t>
  </si>
  <si>
    <t>기타포괄_x000D_
손익누계액</t>
  </si>
  <si>
    <t>이익잉여금</t>
  </si>
  <si>
    <t>비지배지분</t>
  </si>
  <si>
    <r>
      <rPr>
        <b/>
        <sz val="12.95"/>
        <rFont val="함초롬바탕"/>
        <family val="1"/>
        <charset val="129"/>
      </rPr>
      <t>Ⅵ. 재무제표에 대한 주석</t>
    </r>
    <r>
      <rPr>
        <sz val="12.95"/>
        <rFont val="함초롬바탕"/>
        <family val="1"/>
      </rPr>
      <t>(차입에 관한 구체적인 사항을 포함)</t>
    </r>
  </si>
  <si>
    <t>주석은 투자보고서 마지막에 별첨합니다.</t>
  </si>
  <si>
    <t xml:space="preserve">* 입력도움말_x000D_
1. 주석은 별도의 PDF 파일로 업로드 해 주세요._x000D_
</t>
  </si>
  <si>
    <t>Ⅶ. 감사인의 감사(검토) 의견</t>
  </si>
  <si>
    <t>- 외부감사인의 감사(검토) 의견 및 위반사항</t>
  </si>
  <si>
    <t>감사(검토)의견 :</t>
  </si>
  <si>
    <t>해당사항 없음</t>
  </si>
  <si>
    <t>기타사항(특기사항 포함)</t>
  </si>
  <si>
    <t>- 내부감사인의 감사(검토) 의견</t>
  </si>
  <si>
    <t>* 입력도움말_x000D_
1. 외부감사인의 감사(검토)의견란에는 "적정, 부적정, 한정, 의견거절, 해당사항 없음(분기 등 해당기간 아닌경우)" 중 해당되는_x000D_
    사항을 선택해 주시기 바랍니다._x000D_
2. 기타사항(특기사항 포함) 내용이 입력범위를 초과하는 경우 셀 높이를 조절하시기 바랍니다.</t>
  </si>
  <si>
    <t>제 6 부 중요한 소송등 진행 현황</t>
  </si>
  <si>
    <t>Ⅰ. 중요한 소송진행사항</t>
  </si>
  <si>
    <t>* 입력도움말_x000D_
1. 입력범위를 초과하는 경우 셀 높이를 조절하시기 바랍니다._x000D_
2. 해당사항 없는 항목은 기재하지 마시기 바랍니다._x000D_
3. 해당 기에 소송이 진행 중인 경우 초기 진행사항부터 기재하시기 바랍니다.</t>
  </si>
  <si>
    <t>제 7 부 특별관계자 등과의 거래 현황</t>
  </si>
  <si>
    <t>Ⅰ. 거래현황</t>
  </si>
  <si>
    <t>※ 특별관계자 등은 다음에 해당하는 자를 말함 _x000D_
  1. 해당 부동산투자회사의 임직원 및 그 특별관계자_x000D_
  2. 해당 부동산투자회사의 주식을 100분의 10 이상 소유하고 있는 주주 및 그 특별관계자_x000D_
※ 특별관계자는 자본시장법 시행령 제141조제1항의 특수관계인 및 공동보유자를 말함_x000D_
※ 특별관계자 등과의 거래는 법 제30조제2항 각 호에 해당하는 거래를 말함</t>
  </si>
  <si>
    <t>* 입력도움말_x000D_
1. 입력범위를 초과하는 경우 셀 높이를 조절하시기 바랍니다._x000D_
2. 해당사항 없는 항목은 기재하지 마시기 바랍니다.</t>
  </si>
  <si>
    <t>제 8 부 기타사항</t>
  </si>
  <si>
    <t>Ⅰ. 제재현황</t>
  </si>
  <si>
    <t>보통주</t>
    <phoneticPr fontId="2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</si>
</sst>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_ "/>
    <numFmt numFmtId="177" formatCode="&quot;113-&quot;@"/>
    <numFmt numFmtId="178" formatCode="#,##0\ ;\(#,##0\)"/>
    <numFmt numFmtId="179" formatCode="_ &quot;₩&quot;* #,##0_ ;_ &quot;₩&quot;* &quot;₩&quot;\!\-#,##0_ ;_ &quot;₩&quot;* &quot;-&quot;_ ;_ @_ "/>
    <numFmt numFmtId="180" formatCode="_ &quot;$&quot;* #,##0_ ;_ &quot;$&quot;* &quot;$&quot;\!\-#,##0_ ;_ &quot;$&quot;* &quot;-&quot;_ ;_ @_ "/>
    <numFmt numFmtId="181" formatCode="_ &quot;₩&quot;* #,##0_ ;_ &quot;₩&quot;* \-#,##0_ ;_ &quot;₩&quot;* &quot;-&quot;_ ;_ @_ "/>
    <numFmt numFmtId="182" formatCode="_ &quot;$&quot;* #,##0_ ;_ &quot;$&quot;* \-#,##0_ ;_ &quot;$&quot;* &quot;-&quot;_ ;_ @_ "/>
    <numFmt numFmtId="183" formatCode="&quot;111-&quot;@"/>
    <numFmt numFmtId="184" formatCode="&quot;(&quot;0&quot;)&quot;"/>
    <numFmt numFmtId="185" formatCode="#."/>
    <numFmt numFmtId="186" formatCode="_ * #,##0_ ;_ * \-#,##0_ ;_ * &quot;-&quot;_ ;_ @_ "/>
    <numFmt numFmtId="187" formatCode="_ * #,##0.00_ ;_ * \-#,##0.00_ ;_ * &quot;-&quot;??_ ;_ @_ "/>
    <numFmt numFmtId="188" formatCode="0.000"/>
    <numFmt numFmtId="189" formatCode="_-&quot;₩&quot;* #,##0_-;&quot;₩&quot;&quot;₩&quot;&quot;₩&quot;&quot;₩&quot;&quot;₩&quot;&quot;₩&quot;&quot;₩&quot;&quot;₩&quot;&quot;₩&quot;&quot;₩&quot;\-&quot;₩&quot;* #,##0_-;_-&quot;₩&quot;* &quot;-&quot;_-;_-@_-"/>
    <numFmt numFmtId="190" formatCode="_(&quot;RM&quot;* #,##0_);_(&quot;RM&quot;* &quot;₩&quot;\!\(#,##0&quot;₩&quot;\!\);_(&quot;RM&quot;* &quot;-&quot;_);_(@_)"/>
    <numFmt numFmtId="191" formatCode="0.000%"/>
    <numFmt numFmtId="192" formatCode="_(&quot;RM&quot;* #,##0_);_(&quot;RM&quot;* &quot;₩&quot;&quot;₩&quot;\!\!\(#,##0&quot;₩&quot;&quot;₩&quot;\!\!\);_(&quot;RM&quot;* &quot;-&quot;_);_(@_)"/>
    <numFmt numFmtId="193" formatCode="&quot;₩&quot;#,##0.00;[Red]&quot;₩&quot;\-#,##0.00"/>
    <numFmt numFmtId="194" formatCode="&quot;₩&quot;#,##0.00;[Red]&quot;₩&quot;&quot;₩&quot;\!\-#,##0.00"/>
    <numFmt numFmtId="195" formatCode="_ &quot;₩&quot;* #,##0_ ;_ &quot;₩&quot;* &quot;₩&quot;&quot;₩&quot;\!\!\-#,##0_ ;_ &quot;₩&quot;* &quot;-&quot;_ ;_ @_ "/>
    <numFmt numFmtId="196" formatCode="_ &quot;₩&quot;* #,##0.00_ ;_ &quot;₩&quot;* \-#,##0.00_ ;_ &quot;₩&quot;* &quot;-&quot;??_ ;_ @_ "/>
    <numFmt numFmtId="197" formatCode="_-&quot;₩&quot;* #,##0.00_-;&quot;₩&quot;&quot;₩&quot;&quot;₩&quot;&quot;₩&quot;&quot;₩&quot;&quot;₩&quot;&quot;₩&quot;&quot;₩&quot;&quot;₩&quot;&quot;₩&quot;\-&quot;₩&quot;* #,##0.00_-;_-&quot;₩&quot;* &quot;-&quot;??_-;_-@_-"/>
    <numFmt numFmtId="198" formatCode="_(&quot;RM&quot;* #,##0.00_);_(&quot;RM&quot;* &quot;₩&quot;\!\(#,##0.00&quot;₩&quot;\!\);_(&quot;RM&quot;* &quot;-&quot;??_);_(@_)"/>
    <numFmt numFmtId="199" formatCode="_-* #,##0.0_-;\-* #,##0.0_-;_-* &quot;-&quot;_-;_-@_-"/>
    <numFmt numFmtId="200" formatCode="_-* #,##0.0_-;&quot;₩&quot;\!\-* #,##0.0_-;_-* &quot;-&quot;_-;_-@_-"/>
    <numFmt numFmtId="201" formatCode="_(&quot;RM&quot;* #,##0.00_);_(&quot;RM&quot;* &quot;₩&quot;&quot;₩&quot;\!\!\(#,##0.00&quot;₩&quot;&quot;₩&quot;\!\!\);_(&quot;RM&quot;* &quot;-&quot;??_);_(@_)"/>
    <numFmt numFmtId="202" formatCode="&quot;₩&quot;\!\$#,##0.00_);&quot;₩&quot;\!\(&quot;₩&quot;\!\$#,##0.00&quot;₩&quot;\!\)"/>
    <numFmt numFmtId="203" formatCode="_-* #,##0.00_-;\-* #,##0.00_-;_-* &quot;-&quot;_-;_-@_-"/>
    <numFmt numFmtId="204" formatCode="_-* #,##0.00_-;&quot;₩&quot;\!\-* #,##0.00_-;_-* &quot;-&quot;_-;_-@_-"/>
    <numFmt numFmtId="205" formatCode="&quot;₩&quot;&quot;₩&quot;\!\!\$#,##0.00_);&quot;₩&quot;&quot;₩&quot;\!\!\(&quot;₩&quot;&quot;₩&quot;\!\!\$#,##0.00&quot;₩&quot;&quot;₩&quot;\!\!\)"/>
    <numFmt numFmtId="206" formatCode="_-* #,##0.000_-;\-* #,##0.000_-;_-* &quot;-&quot;_-;_-@_-"/>
    <numFmt numFmtId="207" formatCode="_(* #,##0_);_(* &quot;₩&quot;&quot;₩&quot;&quot;₩&quot;&quot;₩&quot;&quot;₩&quot;&quot;₩&quot;\(#,##0&quot;₩&quot;&quot;₩&quot;&quot;₩&quot;&quot;₩&quot;&quot;₩&quot;&quot;₩&quot;\);_(* &quot;-&quot;_);_(@_)"/>
    <numFmt numFmtId="208" formatCode="_-* #,##0_-;&quot;₩&quot;&quot;₩&quot;&quot;₩&quot;&quot;₩&quot;&quot;₩&quot;&quot;₩&quot;&quot;₩&quot;&quot;₩&quot;&quot;₩&quot;&quot;₩&quot;\-* #,##0_-;_-* &quot;-&quot;_-;_-@_-"/>
    <numFmt numFmtId="209" formatCode="_ * #,##0_ ;_ * &quot;₩&quot;\!\-#,##0_ ;_ * &quot;-&quot;_ ;_ @_ "/>
    <numFmt numFmtId="210" formatCode="_ * #,##0_ ;_ * &quot;₩&quot;&quot;₩&quot;\!\!\-#,##0_ ;_ * &quot;-&quot;_ ;_ @_ "/>
    <numFmt numFmtId="211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12" formatCode="_-* #,##0.00_-;&quot;₩&quot;&quot;₩&quot;&quot;₩&quot;&quot;₩&quot;&quot;₩&quot;&quot;₩&quot;&quot;₩&quot;&quot;₩&quot;&quot;₩&quot;&quot;₩&quot;\-* #,##0.00_-;_-* &quot;-&quot;??_-;_-@_-"/>
    <numFmt numFmtId="213" formatCode="_ * #,##0.00_ ;_ * &quot;₩&quot;\!\-#,##0.00_ ;_ * &quot;-&quot;??_ ;_ @_ "/>
    <numFmt numFmtId="214" formatCode="_ * #,##0.00_ ;_ * \-#,##0.00_ ;_ * &quot;-&quot;_ ;_ @_ "/>
    <numFmt numFmtId="215" formatCode="_ * #,##0.00_ ;_ * &quot;₩&quot;\!\-#,##0.00_ ;_ * &quot;-&quot;_ ;_ @_ "/>
    <numFmt numFmtId="216" formatCode="_ * #,##0.00_ ;_ * &quot;₩&quot;&quot;₩&quot;\!\!\-#,##0.00_ ;_ * &quot;-&quot;??_ ;_ @_ "/>
    <numFmt numFmtId="217" formatCode="_-&quot;₩&quot;* #,##0.00_-;&quot;₩&quot;&quot;₩&quot;&quot;₩&quot;&quot;₩&quot;&quot;₩&quot;&quot;₩&quot;\-&quot;₩&quot;* #,##0.00_-;_-&quot;₩&quot;* &quot;-&quot;??_-;_-@_-"/>
    <numFmt numFmtId="218" formatCode="_-* #,##0.00_-;&quot;₩&quot;&quot;₩&quot;&quot;₩&quot;&quot;₩&quot;&quot;₩&quot;&quot;₩&quot;\-* #,##0.00_-;_-* &quot;-&quot;??_-;_-@_-"/>
    <numFmt numFmtId="219" formatCode="&quot;₩&quot;#,##0;&quot;₩&quot;&quot;₩&quot;&quot;₩&quot;&quot;₩&quot;&quot;₩&quot;&quot;₩&quot;&quot;₩&quot;&quot;₩&quot;\-#,##0"/>
    <numFmt numFmtId="220" formatCode="&quot;₩&quot;#,##0;[Red]&quot;₩&quot;&quot;₩&quot;&quot;₩&quot;&quot;₩&quot;&quot;₩&quot;&quot;₩&quot;&quot;₩&quot;&quot;₩&quot;\-#,##0"/>
    <numFmt numFmtId="221" formatCode="_-* #,##0_-;&quot;₩&quot;&quot;₩&quot;&quot;₩&quot;&quot;₩&quot;&quot;₩&quot;&quot;₩&quot;\-* #,##0_-;_-* &quot;-&quot;_-;_-@_-"/>
    <numFmt numFmtId="222" formatCode="&quot;₩&quot;#,##0.00;&quot;₩&quot;&quot;₩&quot;&quot;₩&quot;&quot;₩&quot;&quot;₩&quot;&quot;₩&quot;&quot;₩&quot;&quot;₩&quot;\-#,##0.00"/>
    <numFmt numFmtId="223" formatCode="#,##0.0_);\(#,##0.0\)"/>
    <numFmt numFmtId="224" formatCode="_(* #,##0.00_);_(* \(#,##0.00\)"/>
    <numFmt numFmtId="225" formatCode="#,##0\ ;[Red]\(#,##0\)"/>
    <numFmt numFmtId="226" formatCode="d\.m\.yy"/>
    <numFmt numFmtId="227" formatCode="\$#.00"/>
    <numFmt numFmtId="228" formatCode="_(&quot;£*&quot;\ #,##0.00_);_(&quot;£*&quot;\ \(#,##0.00\);_(&quot;£*&quot;\ &quot;-&quot;??_);_(@_)"/>
    <numFmt numFmtId="229" formatCode="_(&quot;$&quot;* #,##0.00_);_(&quot;$&quot;* \(#,##0.00\);_(&quot;$&quot;* &quot;-&quot;??_);_(@_)"/>
    <numFmt numFmtId="230" formatCode="_(&quot;´*&quot;\ #,##0.00_);_(&quot;´*&quot;\ \(#,##0.00\);_(&quot;´*&quot;\ &quot;-&quot;??_);_(@_)"/>
    <numFmt numFmtId="231" formatCode="#,##0&quot; &quot;;[Red]#,##0&quot; &quot;;[Red]\O\K&quot;       &quot;"/>
    <numFmt numFmtId="232" formatCode="&quot;Rp&quot;#,##0.0;[Red]\(&quot;Rp&quot;#,##0.0\)"/>
    <numFmt numFmtId="233" formatCode="&quot;Rp&quot;#,##0.00;[Red]\(&quot;Rp&quot;#,##0.00\)"/>
    <numFmt numFmtId="234" formatCode="_(\B\t* #,##0.00_);_(\B\t* \(#,##0.00\);_(\B\t* &quot;-&quot;??_);_(@_)"/>
    <numFmt numFmtId="235" formatCode="_(\R\p* #,##0.00_);_(\R\p* \(#,##0.00\);_(\R\p* &quot;-&quot;??_);_(@_)"/>
    <numFmt numFmtId="236" formatCode="_ &quot;₩&quot;* #,##0.00_ ;_ &quot;₩&quot;* &quot;₩&quot;&quot;₩&quot;&quot;₩&quot;&quot;₩&quot;\-#,##0.00_ ;_ &quot;₩&quot;* &quot;-&quot;??_ ;_ @_ "/>
    <numFmt numFmtId="237" formatCode="_ * #,##0.00_ ;_ * &quot;₩&quot;\-#,##0.00_ ;_ * &quot;-&quot;??_ ;_ @_ "/>
    <numFmt numFmtId="238" formatCode="&quot;₩&quot;#,##0.00;&quot;₩&quot;\-#,##0.00"/>
    <numFmt numFmtId="239" formatCode="0.00000000000"/>
    <numFmt numFmtId="240" formatCode="#,##0.00;\(#,##0.00\)"/>
    <numFmt numFmtId="241" formatCode="m\o\n\th\ d\,\ yyyy"/>
    <numFmt numFmtId="242" formatCode="mmm\-d\-yy"/>
    <numFmt numFmtId="243" formatCode="mmm\-d\-yyyy"/>
    <numFmt numFmtId="244" formatCode="m/d/yyyy\ \ h:mm\ AM/PM"/>
    <numFmt numFmtId="245" formatCode="#,##0.00;[Red]\(#,##0.00\)"/>
    <numFmt numFmtId="246" formatCode="0.000000000"/>
    <numFmt numFmtId="247" formatCode="&quot;$&quot;#,##0.00_);\(&quot;$&quot;#,##0.00\)"/>
    <numFmt numFmtId="248" formatCode="&quot;₩&quot;#,##0.00\ ;\(&quot;₩&quot;#,##0.00\)"/>
    <numFmt numFmtId="249" formatCode="&quot;₩&quot;#,##0;&quot;₩&quot;\-#,##0"/>
    <numFmt numFmtId="250" formatCode="_-[$€-2]* #,##0.00_-;\-[$€-2]* #,##0.00_-;_-[$€-2]* &quot;-&quot;??_-"/>
    <numFmt numFmtId="251" formatCode="0.0%"/>
    <numFmt numFmtId="252" formatCode="#.00"/>
    <numFmt numFmtId="253" formatCode="###0_);\(###0\)"/>
    <numFmt numFmtId="254" formatCode="_(&quot;$&quot;* #,##0_);_(&quot;$&quot;* \(#,##0\);_(&quot;$&quot;* &quot;-&quot;_);_(@_)"/>
    <numFmt numFmtId="255" formatCode="0.0%;[Red]\(0.0%\)"/>
    <numFmt numFmtId="256" formatCode="#,##0.0_);[Red]\(#,##0.0\)"/>
    <numFmt numFmtId="257" formatCode="#,##0;[Red]&quot;△&quot;#,##0"/>
    <numFmt numFmtId="258" formatCode="mm/yyyy"/>
    <numFmt numFmtId="259" formatCode="#,##0.0;\-#,##0.0"/>
    <numFmt numFmtId="260" formatCode="_-&quot;$&quot;\ * #,##0_-;\-&quot;$&quot;\ * #,##0_-;_-&quot;$&quot;\ * &quot;-&quot;_-;_-@_-"/>
    <numFmt numFmtId="261" formatCode="_-&quot;$&quot;\ * #,##0.00_-;\-&quot;$&quot;\ * #,##0.00_-;_-&quot;$&quot;\ * &quot;-&quot;??_-;_-@_-"/>
    <numFmt numFmtId="262" formatCode="0.00000000"/>
    <numFmt numFmtId="263" formatCode="#,##0.0_);[Red]\(#,##0.0\);&quot;N/A &quot;"/>
    <numFmt numFmtId="264" formatCode="mmm&quot;-&quot;yy"/>
    <numFmt numFmtId="265" formatCode="&quot;₩&quot;#,##0.00;&quot;₩&quot;&quot;₩&quot;&quot;₩&quot;\-#,##0.00"/>
    <numFmt numFmtId="266" formatCode="#,##0.000_);[Red]\(#,##0.000\)"/>
    <numFmt numFmtId="267" formatCode="#,##0.0_)\ \ ;[Red]\(#,##0.0\)\ \ "/>
    <numFmt numFmtId="268" formatCode="#,##0;&quot;(&quot;&quot;-&quot;&quot;)&quot;#,##0"/>
    <numFmt numFmtId="269" formatCode="_ * #,##0.0000_ ;_ * \-#,##0.0000_ ;_ * &quot;-&quot;_ ;_ @_ "/>
    <numFmt numFmtId="270" formatCode="&quot;SFr.&quot;#,##0;[Red]&quot;SFr.&quot;\-#,##0"/>
    <numFmt numFmtId="271" formatCode="0.0%&quot;NetPPE/sales&quot;"/>
    <numFmt numFmtId="272" formatCode="0.0%&quot;NWI/Sls&quot;"/>
    <numFmt numFmtId="273" formatCode="[&lt;=9999999]###\-####;\(###\)\ ###\-####"/>
    <numFmt numFmtId="274" formatCode="#,##0;[Red]&quot;-&quot;#,##0"/>
    <numFmt numFmtId="275" formatCode="0.0%;\(0.0%\)"/>
    <numFmt numFmtId="276" formatCode="0%_);\(0%\)"/>
    <numFmt numFmtId="277" formatCode="_(* #,##0.00%;_(* \(#,##0.00%\)"/>
    <numFmt numFmtId="278" formatCode="0%;[Red]\(0%\)"/>
    <numFmt numFmtId="279" formatCode="_-* #,##0_-;&quot;₩&quot;&quot;₩&quot;&quot;₩&quot;&quot;₩&quot;&quot;₩&quot;&quot;₩&quot;&quot;₩&quot;\-* #,##0_-;_-* &quot;-&quot;_-;_-@_-"/>
    <numFmt numFmtId="280" formatCode="0.0%&quot;Sales&quot;"/>
    <numFmt numFmtId="281" formatCode="_ * #,##0.00_ ;_ * &quot;$&quot;\!\-#,##0.00_ ;_ * &quot;-&quot;??_ ;_ @_ "/>
    <numFmt numFmtId="282" formatCode="#,##0&quot;£&quot;_);[Red]\(#,##0&quot;£&quot;\)"/>
    <numFmt numFmtId="283" formatCode="&quot;$&quot;0,000"/>
    <numFmt numFmtId="284" formatCode="_ * #,##0_ ;_ * &quot;₩&quot;&quot;₩&quot;&quot;₩&quot;&quot;₩&quot;&quot;₩&quot;&quot;₩&quot;&quot;₩&quot;\-#,##0_ ;_ * &quot;-&quot;_ ;_ @_ "/>
    <numFmt numFmtId="285" formatCode="&quot;TFCF: &quot;#,##0_);[Red]&quot;No! &quot;\(#,##0\)"/>
    <numFmt numFmtId="286" formatCode="#,##0\ &quot;DM&quot;;[Red]\-#,##0\ &quot;DM&quot;"/>
    <numFmt numFmtId="287" formatCode="_ &quot;$&quot;* #,##0.00_ ;_ &quot;$&quot;* \-#,##0.00_ ;_ &quot;$&quot;* &quot;-&quot;??_ ;_ @_ "/>
    <numFmt numFmtId="288" formatCode="&quot;₩&quot;#,##0;&quot;₩&quot;&quot;₩&quot;&quot;₩&quot;&quot;₩&quot;\-#,##0"/>
    <numFmt numFmtId="289" formatCode="#,##0&quot;포&quot;"/>
    <numFmt numFmtId="290" formatCode="\(#,##0\)"/>
    <numFmt numFmtId="291" formatCode="&quot;₩&quot;#,##0_);&quot;₩&quot;&quot;₩&quot;\(&quot;₩&quot;#,##0&quot;₩&quot;&quot;₩&quot;\)"/>
    <numFmt numFmtId="292" formatCode="#,##0;&quot;△&quot;#,##0"/>
    <numFmt numFmtId="293" formatCode="yyyy\.mm\.dd"/>
    <numFmt numFmtId="294" formatCode="&quot;$&quot;#,##0_);\(&quot;$&quot;#,##0\)"/>
    <numFmt numFmtId="295" formatCode="#,##0&quot;Vial&quot;"/>
    <numFmt numFmtId="296" formatCode="#,##0.00\ ;[Red]\-#,##0.00\ "/>
    <numFmt numFmtId="297" formatCode="\(&quot;₩&quot;#,##0\)&quot;원&quot;&quot;整&quot;;[Red]\-#,##0"/>
    <numFmt numFmtId="298" formatCode="#,##0&quot;㎖&quot;"/>
    <numFmt numFmtId="299" formatCode="#,##0&quot;앰플&quot;"/>
    <numFmt numFmtId="300" formatCode="#,##0&quot;g&quot;"/>
    <numFmt numFmtId="301" formatCode="&quot;PG1130&quot;@&quot;01&quot;"/>
    <numFmt numFmtId="302" formatCode="&quot;₩&quot;#,##0;[Red]&quot;₩&quot;\!\-&quot;₩&quot;#,##0"/>
    <numFmt numFmtId="303" formatCode="mm&quot;월&quot;\ dd&quot;일&quot;"/>
    <numFmt numFmtId="304" formatCode="&quot;₩&quot;#,##0;[Red]&quot;₩&quot;&quot;₩&quot;&quot;₩&quot;&quot;₩&quot;\-#,##0"/>
    <numFmt numFmtId="305" formatCode="#0&quot;일&quot;"/>
    <numFmt numFmtId="306" formatCode="#,##0&quot;정&quot;"/>
    <numFmt numFmtId="307" formatCode="#,##0&quot;매&quot;"/>
    <numFmt numFmtId="308" formatCode="&quot;#&quot;##0"/>
    <numFmt numFmtId="309" formatCode="#,##0;[Red]\-#,##0;\-"/>
    <numFmt numFmtId="310" formatCode="[Blue]#,##0.00;[Red]\-#,##0.00"/>
    <numFmt numFmtId="311" formatCode="#,##0&quot;캅셀&quot;"/>
    <numFmt numFmtId="312" formatCode="&quot;₩&quot;#,##0;[Red]&quot;₩&quot;\-#,##0"/>
    <numFmt numFmtId="313" formatCode="#,##0.0"/>
    <numFmt numFmtId="314" formatCode="_-&quot;$&quot;* #,##0.00_-;\-&quot;$&quot;* #,##0.00_-;_-&quot;$&quot;* &quot;-&quot;??_-;_-@_-"/>
    <numFmt numFmtId="315" formatCode="_-&quot;$&quot;* #,##0_-;\-&quot;$&quot;* #,##0_-;_-&quot;$&quot;* &quot;-&quot;_-;_-@_-"/>
    <numFmt numFmtId="316" formatCode="_-* #,##0.00_-;&quot;₩&quot;&quot;₩&quot;\-* #,##0.00_-;_-* &quot;-&quot;??_-;_-@_-"/>
    <numFmt numFmtId="317" formatCode="_ * #,##0_ ;_ * &quot;₩&quot;&quot;₩&quot;&quot;₩&quot;&quot;₩&quot;&quot;₩&quot;&quot;₩&quot;\-#,##0_ ;_ * &quot;-&quot;_ ;_ @_ "/>
    <numFmt numFmtId="318" formatCode="&quot;₩&quot;#,##0.00;[Red]&quot;₩&quot;&quot;₩&quot;&quot;₩&quot;&quot;₩&quot;&quot;₩&quot;&quot;₩&quot;&quot;₩&quot;\-#,##0.00"/>
    <numFmt numFmtId="319" formatCode="_-&quot;₩&quot;* #,##0.00_-;&quot;₩&quot;&quot;₩&quot;\-&quot;₩&quot;* #,##0.00_-;_-&quot;₩&quot;* &quot;-&quot;??_-;_-@_-"/>
    <numFmt numFmtId="320" formatCode="&quot;₩&quot;#,##0.00;&quot;₩&quot;&quot;₩&quot;&quot;₩&quot;&quot;₩&quot;\-#,##0.00"/>
    <numFmt numFmtId="321" formatCode="yyyy&quot;년&quot;\ m&quot;월&quot;\ d&quot;일&quot;;@"/>
    <numFmt numFmtId="322" formatCode="#,##0_ "/>
    <numFmt numFmtId="323" formatCode="#,##0;[Red]#,##0"/>
    <numFmt numFmtId="324" formatCode="\(0.00%\)"/>
    <numFmt numFmtId="325" formatCode="#,##0_);[Red]\(#,##0\)"/>
    <numFmt numFmtId="326" formatCode="#,##0_ ;[Red]\-#,##0\ "/>
    <numFmt numFmtId="327" formatCode="#,##0,,"/>
    <numFmt numFmtId="328" formatCode="0.00_ "/>
    <numFmt numFmtId="329" formatCode="#,##0.00_ "/>
    <numFmt numFmtId="330" formatCode="#,###;\-#,###;;@"/>
    <numFmt numFmtId="331" formatCode="#,##0.00_);[Red]\(#,##0.00\)"/>
    <numFmt numFmtId="332" formatCode="#;#;\-;@"/>
  </numFmts>
  <fonts count="236">
    <font>
      <sz val="11"/>
      <color theme="1"/>
      <name val="맑은 고딕"/>
      <scheme val="minor"/>
    </font>
    <font>
      <sz val="9.9499999999999993"/>
      <name val="바탕체"/>
      <family val="1"/>
      <charset val="129"/>
    </font>
    <font>
      <b/>
      <sz val="12"/>
      <name val="돋움체"/>
      <family val="3"/>
      <charset val="129"/>
    </font>
    <font>
      <sz val="12"/>
      <name val="¹ÙÅÁÃ¼"/>
      <family val="3"/>
      <charset val="129"/>
    </font>
    <font>
      <sz val="12"/>
      <name val="Arial"/>
      <family val="2"/>
    </font>
    <font>
      <sz val="6.95"/>
      <name val="바탕체"/>
      <family val="1"/>
      <charset val="129"/>
    </font>
    <font>
      <sz val="9.9499999999999993"/>
      <name val="Arial"/>
      <family val="2"/>
    </font>
    <font>
      <sz val="8"/>
      <name val="Times New Roman"/>
      <family val="1"/>
    </font>
    <font>
      <sz val="12"/>
      <name val="돋움체"/>
      <family val="3"/>
      <charset val="129"/>
    </font>
    <font>
      <sz val="9.9499999999999993"/>
      <name val="MS Sans Serif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2"/>
      <name val="¹????¼"/>
      <family val="3"/>
      <charset val="129"/>
    </font>
    <font>
      <sz val="12"/>
      <name val="굴림체"/>
      <family val="3"/>
      <charset val="129"/>
    </font>
    <font>
      <sz val="12"/>
      <name val="톝꾄ⁿ?"/>
      <family val="3"/>
      <charset val="129"/>
    </font>
    <font>
      <sz val="9.9499999999999993"/>
      <name val="Courier"/>
    </font>
    <font>
      <sz val="11"/>
      <name val="돋움체"/>
      <family val="3"/>
      <charset val="129"/>
    </font>
    <font>
      <sz val="9.9499999999999993"/>
      <color rgb="FFC0C0C0"/>
      <name val="Modern"/>
    </font>
    <font>
      <sz val="9.9499999999999993"/>
      <name val="굴림체"/>
      <family val="3"/>
      <charset val="129"/>
    </font>
    <font>
      <sz val="9.9499999999999993"/>
      <name val="Times New Roman"/>
      <family val="1"/>
    </font>
    <font>
      <sz val="9.9499999999999993"/>
      <name val="Helv"/>
    </font>
    <font>
      <sz val="12"/>
      <name val="명조"/>
      <family val="3"/>
      <charset val="129"/>
    </font>
    <font>
      <sz val="12"/>
      <color rgb="FF9999FF"/>
      <name val="¹UAAA¼"/>
      <family val="3"/>
      <charset val="129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8"/>
      <color rgb="FF9999FF"/>
      <name val="¹UAAA¼"/>
      <family val="3"/>
      <charset val="129"/>
    </font>
    <font>
      <b/>
      <sz val="15"/>
      <color rgb="FF9999FF"/>
      <name val="¹UAAA¼"/>
      <family val="3"/>
      <charset val="129"/>
    </font>
    <font>
      <sz val="1"/>
      <color rgb="FF000080"/>
      <name val="Courier"/>
    </font>
    <font>
      <sz val="12"/>
      <name val="¾©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9"/>
      <name val="Tahoma"/>
      <family val="2"/>
    </font>
    <font>
      <sz val="12"/>
      <name val="¨ÏoUAAA¡§u"/>
      <family val="3"/>
      <charset val="129"/>
    </font>
    <font>
      <sz val="11"/>
      <name val="￠R¨u¡§u¡E¡þ¨I¡AA¡§u"/>
      <family val="3"/>
      <charset val="129"/>
    </font>
    <font>
      <sz val="12"/>
      <name val="ⓒoUAAA¨u"/>
      <family val="3"/>
      <charset val="129"/>
    </font>
    <font>
      <sz val="12"/>
      <name val="¥ì¢¬¢¯oA¨ù"/>
      <family val="3"/>
      <charset val="129"/>
    </font>
    <font>
      <sz val="12"/>
      <name val="©öUAAA¨ù"/>
      <family val="3"/>
      <charset val="129"/>
    </font>
    <font>
      <sz val="11"/>
      <color rgb="FFFFFFFF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μ¸¿o"/>
      <family val="3"/>
      <charset val="129"/>
    </font>
    <font>
      <sz val="12"/>
      <name val="µ¸¿òÃ¼"/>
      <family val="3"/>
      <charset val="129"/>
    </font>
    <font>
      <sz val="11"/>
      <name val="µ¸¿ò"/>
      <family val="3"/>
      <charset val="129"/>
    </font>
    <font>
      <sz val="9.9499999999999993"/>
      <name val="μ¸¿oA¼"/>
      <family val="3"/>
      <charset val="129"/>
    </font>
    <font>
      <sz val="11"/>
      <color rgb="FFFF0000"/>
      <name val="굴림체"/>
      <family val="3"/>
      <charset val="129"/>
    </font>
    <font>
      <sz val="12"/>
      <name val="Tms Rmn"/>
    </font>
    <font>
      <sz val="12"/>
      <name val="System"/>
      <family val="3"/>
      <charset val="129"/>
    </font>
    <font>
      <sz val="9.9499999999999993"/>
      <name val="¡¾¨u￠￢ⓒ÷A¨u"/>
      <family val="3"/>
      <charset val="129"/>
    </font>
    <font>
      <sz val="9.9499999999999993"/>
      <name val="¡¾¨ù¢¬©÷A¨ù"/>
      <family val="3"/>
      <charset val="129"/>
    </font>
    <font>
      <sz val="9.9499999999999993"/>
      <name val="¨ÏoUAAA¡§u"/>
      <family val="3"/>
      <charset val="129"/>
    </font>
    <font>
      <sz val="12"/>
      <name val="¨IoUAAA¡§u"/>
      <family val="3"/>
      <charset val="129"/>
    </font>
    <font>
      <sz val="8"/>
      <name val="¹UAAA¼"/>
      <family val="3"/>
      <charset val="129"/>
    </font>
    <font>
      <sz val="9.9499999999999993"/>
      <name val="±¼¸²Ã¼"/>
      <family val="3"/>
      <charset val="129"/>
    </font>
    <font>
      <sz val="9.9499999999999993"/>
      <name val="¹UAAA¼"/>
      <family val="3"/>
      <charset val="129"/>
    </font>
    <font>
      <sz val="9.9499999999999993"/>
      <name val="¹ÙÅÁÃ¼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9.9499999999999993"/>
      <name val="µ¸¿òÃ¼"/>
      <family val="3"/>
      <charset val="129"/>
    </font>
    <font>
      <sz val="12"/>
      <name val="μ¸¿oA¼"/>
      <family val="3"/>
      <charset val="129"/>
    </font>
    <font>
      <sz val="11"/>
      <name val="±¼¸²A¼"/>
      <family val="3"/>
      <charset val="129"/>
    </font>
    <font>
      <sz val="11"/>
      <name val="±¼¸²Ã¼"/>
      <family val="3"/>
      <charset val="129"/>
    </font>
    <font>
      <sz val="11"/>
      <name val="¹UAAA¼"/>
      <family val="3"/>
      <charset val="129"/>
    </font>
    <font>
      <sz val="11"/>
      <name val="¹ÙÅÁÃ¼"/>
      <family val="3"/>
      <charset val="129"/>
    </font>
    <font>
      <sz val="9.9499999999999993"/>
      <name val="±¼¸²A¼"/>
      <family val="3"/>
      <charset val="129"/>
    </font>
    <font>
      <sz val="11"/>
      <color rgb="FFFFFFFF"/>
      <name val="굴림체"/>
      <family val="3"/>
      <charset val="129"/>
    </font>
    <font>
      <b/>
      <sz val="9.9499999999999993"/>
      <name val="Helv"/>
    </font>
    <font>
      <b/>
      <sz val="11"/>
      <color rgb="FFFF0000"/>
      <name val="굴림체"/>
      <family val="3"/>
      <charset val="129"/>
    </font>
    <font>
      <u/>
      <sz val="9.9499999999999993"/>
      <color rgb="FF0000FF"/>
      <name val="Arial"/>
      <family val="2"/>
    </font>
    <font>
      <b/>
      <sz val="8"/>
      <name val="Arial"/>
      <family val="2"/>
    </font>
    <font>
      <b/>
      <sz val="9"/>
      <name val="Tahoma"/>
      <family val="2"/>
    </font>
    <font>
      <sz val="1"/>
      <color rgb="FF000000"/>
      <name val="Courier"/>
    </font>
    <font>
      <sz val="9.9499999999999993"/>
      <name val="Geneva"/>
    </font>
    <font>
      <sz val="11"/>
      <color theme="1"/>
      <name val="맑은 고딕"/>
      <family val="2"/>
      <scheme val="minor"/>
    </font>
    <font>
      <sz val="11"/>
      <name val="굴림체"/>
      <family val="3"/>
      <charset val="129"/>
    </font>
    <font>
      <sz val="9.9499999999999993"/>
      <name val="MS Serif"/>
    </font>
    <font>
      <sz val="8"/>
      <name val="Arial"/>
      <family val="2"/>
    </font>
    <font>
      <sz val="8"/>
      <color rgb="FF0000FF"/>
      <name val="Arial"/>
      <family val="2"/>
    </font>
    <font>
      <sz val="9.9499999999999993"/>
      <color rgb="FF000000"/>
      <name val="Arial"/>
      <family val="2"/>
    </font>
    <font>
      <sz val="9"/>
      <name val="Arial"/>
      <family val="2"/>
    </font>
    <font>
      <b/>
      <sz val="11"/>
      <color rgb="FF000000"/>
      <name val="굴림체"/>
      <family val="3"/>
      <charset val="129"/>
    </font>
    <font>
      <sz val="9.9499999999999993"/>
      <color rgb="FF800000"/>
      <name val="MS Serif"/>
    </font>
    <font>
      <b/>
      <sz val="1"/>
      <color rgb="FF808080"/>
      <name val="Courier"/>
    </font>
    <font>
      <i/>
      <sz val="1"/>
      <color rgb="FF000000"/>
      <name val="Courier"/>
    </font>
    <font>
      <b/>
      <sz val="1"/>
      <color rgb="FF000000"/>
      <name val="Courier"/>
    </font>
    <font>
      <sz val="1"/>
      <color rgb="FF800000"/>
      <name val="Courier"/>
    </font>
    <font>
      <u/>
      <sz val="9.9499999999999993"/>
      <color rgb="FFFF00FF"/>
      <name val="MS Sans Serif"/>
    </font>
    <font>
      <sz val="11"/>
      <color rgb="FF008000"/>
      <name val="굴림체"/>
      <family val="3"/>
      <charset val="129"/>
    </font>
    <font>
      <b/>
      <sz val="9.9499999999999993"/>
      <name val="Tahoma"/>
      <family val="2"/>
    </font>
    <font>
      <u/>
      <sz val="12"/>
      <name val="Tahoma"/>
      <family val="2"/>
    </font>
    <font>
      <i/>
      <u/>
      <sz val="11"/>
      <name val="Tahoma"/>
      <family val="2"/>
    </font>
    <font>
      <u/>
      <sz val="11"/>
      <name val="Tahoma"/>
      <family val="2"/>
    </font>
    <font>
      <i/>
      <u/>
      <sz val="9.9499999999999993"/>
      <name val="Tahoma"/>
      <family val="2"/>
    </font>
    <font>
      <u/>
      <sz val="9.9499999999999993"/>
      <name val="Tahoma"/>
      <family val="2"/>
    </font>
    <font>
      <i/>
      <u/>
      <sz val="9"/>
      <name val="Tahoma"/>
      <family val="2"/>
    </font>
    <font>
      <u/>
      <sz val="9"/>
      <name val="Tahoma"/>
      <family val="2"/>
    </font>
    <font>
      <b/>
      <sz val="12"/>
      <name val="Helv"/>
    </font>
    <font>
      <b/>
      <sz val="12"/>
      <name val="Arial"/>
      <family val="2"/>
    </font>
    <font>
      <b/>
      <sz val="9.9499999999999993"/>
      <name val="Arial"/>
      <family val="2"/>
    </font>
    <font>
      <b/>
      <sz val="18"/>
      <name val="Arial"/>
      <family val="2"/>
    </font>
    <font>
      <b/>
      <i/>
      <sz val="21.95"/>
      <name val="Times New Roman"/>
      <family val="1"/>
    </font>
    <font>
      <u/>
      <sz val="9.9499999999999993"/>
      <color rgb="FF0000FF"/>
      <name val="MS Sans Serif"/>
    </font>
    <font>
      <b/>
      <sz val="15.95"/>
      <name val="Times New Roman"/>
      <family val="1"/>
    </font>
    <font>
      <sz val="11"/>
      <color rgb="FF000080"/>
      <name val="굴림체"/>
      <family val="3"/>
      <charset val="129"/>
    </font>
    <font>
      <b/>
      <sz val="11"/>
      <name val="Helv"/>
    </font>
    <font>
      <sz val="11"/>
      <color rgb="FF000000"/>
      <name val="Times New Roman"/>
      <family val="1"/>
    </font>
    <font>
      <sz val="11"/>
      <color rgb="FF808000"/>
      <name val="굴림체"/>
      <family val="3"/>
      <charset val="129"/>
    </font>
    <font>
      <sz val="12"/>
      <name val="Courier New"/>
      <family val="3"/>
    </font>
    <font>
      <sz val="6.95"/>
      <name val="Small Fonts"/>
      <family val="3"/>
      <charset val="129"/>
    </font>
    <font>
      <sz val="12"/>
      <name val="Helv"/>
    </font>
    <font>
      <b/>
      <sz val="11"/>
      <color rgb="FFFFFFFF"/>
      <name val="굴림체"/>
      <family val="3"/>
      <charset val="129"/>
    </font>
    <font>
      <b/>
      <i/>
      <sz val="11"/>
      <color rgb="FF000000"/>
      <name val="Times New Roman"/>
      <family val="1"/>
    </font>
    <font>
      <b/>
      <sz val="11"/>
      <color rgb="FF800000"/>
      <name val="Times New Roman"/>
      <family val="1"/>
    </font>
    <font>
      <b/>
      <sz val="21.95"/>
      <color rgb="FF000000"/>
      <name val="Times New Roman"/>
      <family val="1"/>
    </font>
    <font>
      <sz val="11"/>
      <color theme="1"/>
      <name val="맑은 고딕"/>
      <family val="2"/>
      <scheme val="minor"/>
    </font>
    <font>
      <b/>
      <sz val="9.9499999999999993"/>
      <name val="MS Sans Serif"/>
    </font>
    <font>
      <sz val="8"/>
      <color rgb="FFFF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8"/>
      <color rgb="FF000000"/>
      <name val="굴림체"/>
      <family val="3"/>
      <charset val="129"/>
    </font>
    <font>
      <b/>
      <u/>
      <sz val="9.9499999999999993"/>
      <name val="Tahoma"/>
      <family val="2"/>
    </font>
    <font>
      <b/>
      <sz val="8"/>
      <color rgb="FF000000"/>
      <name val="Helv"/>
    </font>
    <font>
      <sz val="6.95"/>
      <name val="Arial"/>
      <family val="2"/>
    </font>
    <font>
      <b/>
      <sz val="9.9499999999999993"/>
      <color rgb="FFFF0000"/>
      <name val="Arial"/>
      <family val="2"/>
    </font>
    <font>
      <b/>
      <i/>
      <sz val="14"/>
      <name val="Times New Roman"/>
      <family val="1"/>
    </font>
    <font>
      <b/>
      <u/>
      <sz val="12.95"/>
      <name val="굴림체"/>
      <family val="3"/>
      <charset val="129"/>
    </font>
    <font>
      <b/>
      <sz val="11"/>
      <name val="Tahoma"/>
      <family val="2"/>
    </font>
    <font>
      <sz val="12"/>
      <name val="Tahoma"/>
      <family val="2"/>
    </font>
    <font>
      <i/>
      <sz val="11"/>
      <name val="Tahoma"/>
      <family val="2"/>
    </font>
    <font>
      <sz val="11"/>
      <name val="Tahoma"/>
      <family val="2"/>
    </font>
    <font>
      <i/>
      <sz val="9.9499999999999993"/>
      <name val="Tahoma"/>
      <family val="2"/>
    </font>
    <font>
      <sz val="9.9499999999999993"/>
      <name val="Tahoma"/>
      <family val="2"/>
    </font>
    <font>
      <i/>
      <sz val="9"/>
      <name val="Tahoma"/>
      <family val="2"/>
    </font>
    <font>
      <sz val="8"/>
      <color rgb="FFFFFFFF"/>
      <name val="Arial"/>
      <family val="2"/>
    </font>
    <font>
      <u/>
      <sz val="9.9499999999999993"/>
      <color rgb="FF800080"/>
      <name val="Arial"/>
      <family val="2"/>
    </font>
    <font>
      <u/>
      <sz val="9.9499999999999993"/>
      <color rgb="FF0000FF"/>
      <name val="ＭＳ ゴシック"/>
      <family val="3"/>
      <charset val="129"/>
    </font>
    <font>
      <sz val="11"/>
      <color rgb="FFFF0000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name val="바탕체"/>
      <family val="1"/>
      <charset val="129"/>
    </font>
    <font>
      <sz val="12"/>
      <color rgb="FFC0C0C0"/>
      <name val="바탕체"/>
      <family val="1"/>
      <charset val="129"/>
    </font>
    <font>
      <b/>
      <sz val="18"/>
      <color rgb="FFC0C0C0"/>
      <name val="바탕체"/>
      <family val="1"/>
      <charset val="129"/>
    </font>
    <font>
      <b/>
      <sz val="15"/>
      <color rgb="FFC0C0C0"/>
      <name val="바탕체"/>
      <family val="1"/>
      <charset val="129"/>
    </font>
    <font>
      <sz val="11"/>
      <color rgb="FF800080"/>
      <name val="맑은 고딕"/>
      <family val="3"/>
      <charset val="129"/>
    </font>
    <font>
      <b/>
      <sz val="9.9499999999999993"/>
      <name val="돋움체"/>
      <family val="3"/>
      <charset val="129"/>
    </font>
    <font>
      <u/>
      <sz val="12"/>
      <color rgb="FF800080"/>
      <name val="바탕체"/>
      <family val="1"/>
      <charset val="129"/>
    </font>
    <font>
      <sz val="14"/>
      <name val="뼥?ⓒ"/>
      <family val="3"/>
      <charset val="129"/>
    </font>
    <font>
      <sz val="8"/>
      <name val="MS Sans Serif"/>
    </font>
    <font>
      <sz val="11"/>
      <color rgb="FF99330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굴림체"/>
      <family val="3"/>
      <charset val="129"/>
    </font>
    <font>
      <sz val="8"/>
      <name val="돋움체"/>
      <family val="3"/>
      <charset val="129"/>
    </font>
    <font>
      <b/>
      <sz val="12"/>
      <color rgb="FF800000"/>
      <name val="굴림체"/>
      <family val="3"/>
      <charset val="129"/>
    </font>
    <font>
      <sz val="9.9499999999999993"/>
      <name val="돋움"/>
      <family val="3"/>
      <charset val="129"/>
    </font>
    <font>
      <sz val="9.9499999999999993"/>
      <color theme="1"/>
      <name val="맑은 고딕"/>
      <family val="2"/>
      <scheme val="minor"/>
    </font>
    <font>
      <sz val="11"/>
      <color rgb="FF000000"/>
      <name val="굴림체"/>
      <family val="3"/>
      <charset val="129"/>
    </font>
    <font>
      <sz val="8"/>
      <name val="Tms Rmn"/>
    </font>
    <font>
      <sz val="9.9499999999999993"/>
      <name val="명조"/>
      <family val="3"/>
      <charset val="129"/>
    </font>
    <font>
      <sz val="11"/>
      <color rgb="FFFF9900"/>
      <name val="맑은 고딕"/>
      <family val="3"/>
      <charset val="129"/>
    </font>
    <font>
      <u/>
      <sz val="8.25"/>
      <color rgb="FF800080"/>
      <name val="돋움"/>
      <family val="3"/>
      <charset val="129"/>
    </font>
    <font>
      <sz val="9.9499999999999993"/>
      <color rgb="FF0000FF"/>
      <name val="굴림체"/>
      <family val="3"/>
      <charset val="129"/>
    </font>
    <font>
      <sz val="12"/>
      <name val="新細明體"/>
      <family val="3"/>
      <charset val="129"/>
    </font>
    <font>
      <sz val="11"/>
      <color rgb="FF333399"/>
      <name val="맑은 고딕"/>
      <family val="3"/>
      <charset val="129"/>
    </font>
    <font>
      <sz val="9.9499999999999993"/>
      <color rgb="FF9999FF"/>
      <name val="MS Sans Serif"/>
    </font>
    <font>
      <u val="double"/>
      <sz val="14"/>
      <name val="HY견고딕"/>
      <family val="1"/>
      <charset val="129"/>
    </font>
    <font>
      <sz val="12"/>
      <name val="HY견고딕"/>
      <family val="1"/>
      <charset val="129"/>
    </font>
    <font>
      <b/>
      <sz val="15"/>
      <color rgb="FF003366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sz val="18"/>
      <name val="돋움체"/>
      <family val="3"/>
      <charset val="129"/>
    </font>
    <font>
      <b/>
      <sz val="18"/>
      <color rgb="FF333399"/>
      <name val="맑은 고딕"/>
      <family val="3"/>
      <charset val="129"/>
    </font>
    <font>
      <b/>
      <sz val="12.95"/>
      <color rgb="FF003366"/>
      <name val="맑은 고딕"/>
      <family val="3"/>
      <charset val="129"/>
    </font>
    <font>
      <b/>
      <sz val="12.95"/>
      <color rgb="FF333399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.95"/>
      <name val="돋움체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u val="double"/>
      <sz val="18"/>
      <name val="HY견고딕"/>
      <family val="1"/>
      <charset val="129"/>
    </font>
    <font>
      <u/>
      <sz val="9.9499999999999993"/>
      <color rgb="FF0000FF"/>
      <name val="Courier"/>
    </font>
    <font>
      <sz val="11"/>
      <name val="바탕"/>
      <family val="1"/>
      <charset val="129"/>
    </font>
    <font>
      <sz val="11"/>
      <name val="ＭＳ Ｐゴシック"/>
      <family val="3"/>
      <charset val="129"/>
    </font>
    <font>
      <sz val="12"/>
      <color rgb="FF9999FF"/>
      <name val="바탕체"/>
      <family val="1"/>
      <charset val="129"/>
    </font>
    <font>
      <sz val="14"/>
      <name val="돋움체"/>
      <family val="3"/>
      <charset val="129"/>
    </font>
    <font>
      <u/>
      <sz val="12"/>
      <color rgb="FF800080"/>
      <name val="ＭＳ ゴシック"/>
      <family val="3"/>
      <charset val="129"/>
    </font>
    <font>
      <b/>
      <sz val="11"/>
      <name val="돋움체"/>
      <family val="3"/>
      <charset val="129"/>
    </font>
    <font>
      <sz val="9.9499999999999993"/>
      <color rgb="FF000000"/>
      <name val="돋움"/>
      <family val="3"/>
      <charset val="129"/>
    </font>
    <font>
      <sz val="9.9499999999999993"/>
      <name val="굴림"/>
      <family val="3"/>
      <charset val="129"/>
    </font>
    <font>
      <sz val="12"/>
      <color rgb="FF000000"/>
      <name val="굴림"/>
      <family val="3"/>
      <charset val="129"/>
    </font>
    <font>
      <sz val="9.9499999999999993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9.9499999999999993"/>
      <name val="ＭＳ Ｐゴシック"/>
      <family val="2"/>
      <charset val="129"/>
    </font>
    <font>
      <sz val="9"/>
      <name val="바탕체"/>
      <family val="1"/>
      <charset val="129"/>
    </font>
    <font>
      <u/>
      <sz val="11"/>
      <color theme="10"/>
      <name val="맑은 고딕"/>
      <family val="2"/>
      <scheme val="minor"/>
    </font>
    <font>
      <b/>
      <sz val="12"/>
      <name val="Times New Roman"/>
      <family val="1"/>
    </font>
    <font>
      <sz val="11"/>
      <color theme="1"/>
      <name val="함초롬바탕"/>
      <family val="1"/>
      <charset val="129"/>
    </font>
    <font>
      <sz val="8"/>
      <color theme="1"/>
      <name val="함초롬바탕"/>
      <family val="1"/>
      <charset val="129"/>
    </font>
    <font>
      <sz val="11"/>
      <name val="맑은 고딕"/>
      <family val="2"/>
      <scheme val="minor"/>
    </font>
    <font>
      <sz val="9"/>
      <color theme="1"/>
      <name val="맑은 고딕"/>
      <family val="2"/>
      <scheme val="minor"/>
    </font>
    <font>
      <b/>
      <sz val="27.95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sz val="9.9499999999999993"/>
      <color rgb="FF00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  <font>
      <b/>
      <sz val="14"/>
      <color rgb="FF000000"/>
      <name val="함초롬바탕"/>
      <family val="1"/>
      <charset val="129"/>
    </font>
    <font>
      <b/>
      <sz val="12.95"/>
      <color rgb="FF000000"/>
      <name val="함초롬바탕"/>
      <family val="1"/>
      <charset val="129"/>
    </font>
    <font>
      <b/>
      <sz val="14"/>
      <name val="함초롬바탕"/>
      <family val="1"/>
      <charset val="129"/>
    </font>
    <font>
      <sz val="12"/>
      <name val="함초롬바탕"/>
      <family val="1"/>
      <charset val="129"/>
    </font>
    <font>
      <b/>
      <sz val="12.95"/>
      <name val="함초롬바탕"/>
      <family val="1"/>
      <charset val="129"/>
    </font>
    <font>
      <b/>
      <sz val="12"/>
      <name val="함초롬바탕"/>
      <family val="1"/>
      <charset val="129"/>
    </font>
    <font>
      <b/>
      <sz val="11"/>
      <color rgb="FF000000"/>
      <name val="Calibri"/>
      <family val="2"/>
    </font>
    <font>
      <sz val="11"/>
      <name val="함초롬바탕"/>
      <family val="1"/>
      <charset val="129"/>
    </font>
    <font>
      <sz val="11"/>
      <color rgb="FF000000"/>
      <name val="맑은 고딕"/>
      <family val="2"/>
      <scheme val="minor"/>
    </font>
    <font>
      <sz val="12"/>
      <color rgb="FFFF0000"/>
      <name val="함초롬바탕"/>
      <family val="1"/>
      <charset val="129"/>
    </font>
    <font>
      <sz val="12"/>
      <color rgb="FFC00000"/>
      <name val="함초롬바탕"/>
      <family val="1"/>
      <charset val="129"/>
    </font>
    <font>
      <sz val="9"/>
      <name val="함초롬바탕"/>
      <family val="1"/>
      <charset val="129"/>
    </font>
    <font>
      <sz val="9.9499999999999993"/>
      <name val="함초롬바탕"/>
      <family val="1"/>
      <charset val="129"/>
    </font>
    <font>
      <sz val="14"/>
      <color rgb="FF000000"/>
      <name val="함초롬바탕"/>
      <family val="1"/>
      <charset val="129"/>
    </font>
    <font>
      <sz val="12.95"/>
      <name val="함초롬바탕"/>
      <family val="1"/>
      <charset val="129"/>
    </font>
    <font>
      <sz val="9"/>
      <color rgb="FF000000"/>
      <name val="함초롬바탕"/>
      <family val="1"/>
      <charset val="129"/>
    </font>
    <font>
      <b/>
      <sz val="11"/>
      <name val="함초롬바탕"/>
      <family val="1"/>
      <charset val="129"/>
    </font>
    <font>
      <b/>
      <sz val="12"/>
      <color rgb="FF000000"/>
      <name val="함초롬바탕"/>
      <family val="1"/>
      <charset val="129"/>
    </font>
    <font>
      <sz val="6"/>
      <name val="함초롬바탕"/>
      <family val="1"/>
      <charset val="129"/>
    </font>
    <font>
      <sz val="8"/>
      <name val="함초롬바탕"/>
      <family val="1"/>
      <charset val="129"/>
    </font>
    <font>
      <b/>
      <sz val="8"/>
      <color rgb="FF000000"/>
      <name val="함초롬바탕"/>
      <family val="1"/>
      <charset val="129"/>
    </font>
    <font>
      <sz val="8"/>
      <color rgb="FF000000"/>
      <name val="함초롬바탕"/>
      <family val="1"/>
      <charset val="129"/>
    </font>
    <font>
      <sz val="6.95"/>
      <color rgb="FF000000"/>
      <name val="함초롬바탕"/>
      <family val="1"/>
      <charset val="129"/>
    </font>
    <font>
      <sz val="8"/>
      <color theme="1"/>
      <name val="함초롬바탕"/>
      <family val="1"/>
    </font>
    <font>
      <sz val="11"/>
      <color theme="1"/>
      <name val="함초롬바탕"/>
      <family val="1"/>
    </font>
    <font>
      <b/>
      <sz val="11"/>
      <color rgb="FF000000"/>
      <name val="돋움"/>
      <family val="3"/>
    </font>
    <font>
      <sz val="12"/>
      <name val="함초롬바탕"/>
      <family val="1"/>
    </font>
    <font>
      <sz val="9.9499999999999993"/>
      <color theme="1"/>
      <name val="함초롬바탕"/>
      <family val="1"/>
    </font>
    <font>
      <sz val="12.95"/>
      <name val="함초롬바탕"/>
      <family val="1"/>
    </font>
    <font>
      <sz val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000000"/>
        <bgColor rgb="FF000000"/>
      </patternFill>
    </fill>
    <fill>
      <patternFill patternType="solid">
        <fgColor rgb="FFFF99CC"/>
        <bgColor rgb="FFFF99CC"/>
      </patternFill>
    </fill>
    <fill>
      <patternFill patternType="solid">
        <fgColor rgb="FFFFCC99"/>
        <bgColor rgb="FFFFCC99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FF99"/>
        <bgColor rgb="FFFFFF99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33CCCC"/>
        <bgColor rgb="FF33CCCC"/>
      </patternFill>
    </fill>
    <fill>
      <patternFill patternType="solid">
        <fgColor rgb="FF800080"/>
        <bgColor rgb="FF800080"/>
      </patternFill>
    </fill>
    <fill>
      <patternFill patternType="solid">
        <fgColor rgb="FFFF9900"/>
        <bgColor rgb="FFFF9900"/>
      </patternFill>
    </fill>
    <fill>
      <patternFill patternType="solid">
        <fgColor rgb="FF666699"/>
        <bgColor rgb="FF666699"/>
      </patternFill>
    </fill>
    <fill>
      <patternFill patternType="solid">
        <fgColor rgb="FF993366"/>
        <bgColor rgb="FF993366"/>
      </patternFill>
    </fill>
    <fill>
      <patternFill patternType="solid">
        <fgColor rgb="FF969696"/>
        <bgColor rgb="FF969696"/>
      </patternFill>
    </fill>
    <fill>
      <patternFill patternType="solid">
        <fgColor rgb="FFFFFFFF"/>
        <bgColor rgb="FFFFFFFF"/>
      </patternFill>
    </fill>
    <fill>
      <patternFill patternType="lightUp">
        <fgColor rgb="FFFFFFFF"/>
        <bgColor rgb="FFCCFFFF"/>
      </patternFill>
    </fill>
    <fill>
      <patternFill patternType="lightUp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FF6600"/>
        <bgColor rgb="FFFF6600"/>
      </patternFill>
    </fill>
    <fill>
      <patternFill patternType="solid">
        <fgColor rgb="FF339966"/>
        <bgColor rgb="FF339966"/>
      </patternFill>
    </fill>
    <fill>
      <patternFill patternType="solid">
        <fgColor rgb="FFDDD9C4"/>
        <bgColor rgb="FFDDD9C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CCCCFF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CCCCFF"/>
      </left>
      <right style="thin">
        <color rgb="FF333399"/>
      </right>
      <top style="thin">
        <color rgb="FFCCCCFF"/>
      </top>
      <bottom style="thin">
        <color rgb="FF333399"/>
      </bottom>
      <diagonal/>
    </border>
    <border>
      <left style="double">
        <color rgb="FF00FF00"/>
      </left>
      <right style="double">
        <color rgb="FF00FF00"/>
      </right>
      <top style="double">
        <color rgb="FF00FF00"/>
      </top>
      <bottom style="double">
        <color rgb="FF00FF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66CC"/>
      </left>
      <right style="thin">
        <color rgb="FF0066CC"/>
      </right>
      <top style="thin">
        <color rgb="FF0066CC"/>
      </top>
      <bottom style="thin">
        <color rgb="FF0066CC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hair">
        <color rgb="FFC0C0C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3366FF"/>
      </left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 style="thin">
        <color rgb="FF33CCCC"/>
      </top>
      <bottom style="double">
        <color rgb="FF33CCCC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33CCCC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medium">
        <color rgb="FF33CC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8399">
    <xf numFmtId="0" fontId="0" fillId="0" borderId="0">
      <alignment vertical="center"/>
    </xf>
    <xf numFmtId="1" fontId="1" fillId="0" borderId="1">
      <alignment horizontal="center" vertical="center"/>
    </xf>
    <xf numFmtId="49" fontId="2" fillId="0" borderId="2">
      <alignment vertical="center"/>
    </xf>
    <xf numFmtId="9" fontId="3" fillId="0" borderId="0">
      <protection locked="0"/>
    </xf>
    <xf numFmtId="0" fontId="4" fillId="0" borderId="0"/>
    <xf numFmtId="4" fontId="5" fillId="0" borderId="3">
      <alignment vertical="center"/>
    </xf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44" fontId="8" fillId="0" borderId="0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24" fontId="9" fillId="0" borderId="0"/>
    <xf numFmtId="176" fontId="10" fillId="0" borderId="0"/>
    <xf numFmtId="176" fontId="10" fillId="0" borderId="0"/>
    <xf numFmtId="176" fontId="10" fillId="0" borderId="0"/>
    <xf numFmtId="176" fontId="10" fillId="0" borderId="0"/>
    <xf numFmtId="177" fontId="10" fillId="0" borderId="0"/>
    <xf numFmtId="177" fontId="10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4" fillId="0" borderId="0"/>
    <xf numFmtId="0" fontId="13" fillId="0" borderId="0"/>
    <xf numFmtId="0" fontId="11" fillId="0" borderId="0"/>
    <xf numFmtId="0" fontId="6" fillId="0" borderId="0"/>
    <xf numFmtId="0" fontId="15" fillId="0" borderId="0"/>
    <xf numFmtId="178" fontId="16" fillId="0" borderId="0"/>
    <xf numFmtId="0" fontId="15" fillId="0" borderId="0"/>
    <xf numFmtId="0" fontId="11" fillId="0" borderId="0"/>
    <xf numFmtId="179" fontId="10" fillId="0" borderId="0"/>
    <xf numFmtId="179" fontId="10" fillId="0" borderId="0"/>
    <xf numFmtId="179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79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1" fontId="10" fillId="0" borderId="0"/>
    <xf numFmtId="181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1" fontId="10" fillId="0" borderId="0"/>
    <xf numFmtId="181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0" fontId="8" fillId="0" borderId="0"/>
    <xf numFmtId="0" fontId="14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8" fillId="0" borderId="0"/>
    <xf numFmtId="0" fontId="19" fillId="0" borderId="0"/>
    <xf numFmtId="0" fontId="18" fillId="0" borderId="0"/>
    <xf numFmtId="0" fontId="19" fillId="0" borderId="0"/>
    <xf numFmtId="0" fontId="20" fillId="0" borderId="0"/>
    <xf numFmtId="0" fontId="6" fillId="0" borderId="0"/>
    <xf numFmtId="0" fontId="9" fillId="0" borderId="0"/>
    <xf numFmtId="0" fontId="9" fillId="0" borderId="0"/>
    <xf numFmtId="0" fontId="11" fillId="0" borderId="0"/>
    <xf numFmtId="0" fontId="2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21" fillId="0" borderId="0"/>
    <xf numFmtId="0" fontId="19" fillId="0" borderId="0"/>
    <xf numFmtId="0" fontId="21" fillId="0" borderId="0"/>
    <xf numFmtId="0" fontId="21" fillId="0" borderId="0"/>
    <xf numFmtId="0" fontId="20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21" fillId="0" borderId="0"/>
    <xf numFmtId="0" fontId="20" fillId="0" borderId="0"/>
    <xf numFmtId="0" fontId="18" fillId="0" borderId="0"/>
    <xf numFmtId="0" fontId="11" fillId="0" borderId="0"/>
    <xf numFmtId="179" fontId="10" fillId="0" borderId="0"/>
    <xf numFmtId="179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0" fontId="22" fillId="0" borderId="0"/>
    <xf numFmtId="0" fontId="20" fillId="0" borderId="0"/>
    <xf numFmtId="0" fontId="20" fillId="0" borderId="0"/>
    <xf numFmtId="0" fontId="9" fillId="0" borderId="0"/>
    <xf numFmtId="0" fontId="6" fillId="0" borderId="0"/>
    <xf numFmtId="0" fontId="19" fillId="0" borderId="0"/>
    <xf numFmtId="0" fontId="19" fillId="0" borderId="0"/>
    <xf numFmtId="0" fontId="6" fillId="0" borderId="0"/>
    <xf numFmtId="0" fontId="18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0" fillId="0" borderId="0"/>
    <xf numFmtId="0" fontId="8" fillId="0" borderId="0"/>
    <xf numFmtId="0" fontId="6" fillId="0" borderId="0"/>
    <xf numFmtId="0" fontId="9" fillId="0" borderId="0"/>
    <xf numFmtId="179" fontId="10" fillId="0" borderId="0"/>
    <xf numFmtId="179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180" fontId="10" fillId="0" borderId="0"/>
    <xf numFmtId="0" fontId="11" fillId="0" borderId="0"/>
    <xf numFmtId="181" fontId="10" fillId="0" borderId="0"/>
    <xf numFmtId="181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182" fontId="10" fillId="0" borderId="0"/>
    <xf numFmtId="0" fontId="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9" fillId="0" borderId="0"/>
    <xf numFmtId="0" fontId="11" fillId="0" borderId="0"/>
    <xf numFmtId="0" fontId="6" fillId="0" borderId="0"/>
    <xf numFmtId="0" fontId="6" fillId="0" borderId="0"/>
    <xf numFmtId="0" fontId="9" fillId="0" borderId="0"/>
    <xf numFmtId="0" fontId="20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9" fillId="0" borderId="0"/>
    <xf numFmtId="0" fontId="20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19" fillId="0" borderId="0"/>
    <xf numFmtId="0" fontId="19" fillId="0" borderId="0"/>
    <xf numFmtId="0" fontId="23" fillId="0" borderId="0"/>
    <xf numFmtId="0" fontId="6" fillId="0" borderId="0"/>
    <xf numFmtId="0" fontId="6" fillId="0" borderId="0"/>
    <xf numFmtId="0" fontId="24" fillId="0" borderId="0"/>
    <xf numFmtId="0" fontId="6" fillId="0" borderId="0"/>
    <xf numFmtId="0" fontId="7" fillId="0" borderId="0"/>
    <xf numFmtId="183" fontId="25" fillId="0" borderId="0"/>
    <xf numFmtId="0" fontId="14" fillId="0" borderId="0"/>
    <xf numFmtId="2" fontId="23" fillId="0" borderId="0"/>
    <xf numFmtId="0" fontId="26" fillId="0" borderId="0"/>
    <xf numFmtId="0" fontId="27" fillId="0" borderId="0"/>
    <xf numFmtId="184" fontId="25" fillId="0" borderId="0"/>
    <xf numFmtId="185" fontId="28" fillId="0" borderId="0">
      <protection locked="0"/>
    </xf>
    <xf numFmtId="185" fontId="28" fillId="0" borderId="0">
      <protection locked="0"/>
    </xf>
    <xf numFmtId="185" fontId="28" fillId="0" borderId="0">
      <protection locked="0"/>
    </xf>
    <xf numFmtId="185" fontId="28" fillId="0" borderId="0">
      <protection locked="0"/>
    </xf>
    <xf numFmtId="0" fontId="29" fillId="0" borderId="0"/>
    <xf numFmtId="185" fontId="28" fillId="0" borderId="0">
      <protection locked="0"/>
    </xf>
    <xf numFmtId="0" fontId="10" fillId="0" borderId="0"/>
    <xf numFmtId="0" fontId="10" fillId="0" borderId="0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3" fontId="8" fillId="0" borderId="4"/>
    <xf numFmtId="185" fontId="28" fillId="0" borderId="0">
      <protection locked="0"/>
    </xf>
    <xf numFmtId="9" fontId="25" fillId="0" borderId="0"/>
    <xf numFmtId="185" fontId="28" fillId="0" borderId="0">
      <protection locked="0"/>
    </xf>
    <xf numFmtId="0" fontId="8" fillId="0" borderId="0"/>
    <xf numFmtId="0" fontId="22" fillId="0" borderId="0"/>
    <xf numFmtId="0" fontId="30" fillId="2" borderId="0">
      <alignment vertical="center"/>
    </xf>
    <xf numFmtId="0" fontId="30" fillId="2" borderId="0">
      <alignment vertical="center"/>
    </xf>
    <xf numFmtId="0" fontId="30" fillId="2" borderId="0">
      <alignment vertical="center"/>
    </xf>
    <xf numFmtId="0" fontId="31" fillId="3" borderId="0">
      <alignment vertical="center"/>
    </xf>
    <xf numFmtId="0" fontId="30" fillId="4" borderId="0">
      <alignment vertical="center"/>
    </xf>
    <xf numFmtId="0" fontId="30" fillId="4" borderId="0">
      <alignment vertical="center"/>
    </xf>
    <xf numFmtId="0" fontId="30" fillId="4" borderId="0">
      <alignment vertical="center"/>
    </xf>
    <xf numFmtId="0" fontId="31" fillId="5" borderId="0">
      <alignment vertical="center"/>
    </xf>
    <xf numFmtId="0" fontId="30" fillId="6" borderId="0">
      <alignment vertical="center"/>
    </xf>
    <xf numFmtId="0" fontId="30" fillId="6" borderId="0">
      <alignment vertical="center"/>
    </xf>
    <xf numFmtId="0" fontId="30" fillId="6" borderId="0">
      <alignment vertical="center"/>
    </xf>
    <xf numFmtId="0" fontId="31" fillId="7" borderId="0">
      <alignment vertical="center"/>
    </xf>
    <xf numFmtId="0" fontId="30" fillId="8" borderId="0">
      <alignment vertical="center"/>
    </xf>
    <xf numFmtId="0" fontId="30" fillId="8" borderId="0">
      <alignment vertical="center"/>
    </xf>
    <xf numFmtId="0" fontId="30" fillId="8" borderId="0">
      <alignment vertical="center"/>
    </xf>
    <xf numFmtId="0" fontId="31" fillId="3" borderId="0">
      <alignment vertical="center"/>
    </xf>
    <xf numFmtId="0" fontId="30" fillId="9" borderId="0">
      <alignment vertical="center"/>
    </xf>
    <xf numFmtId="0" fontId="30" fillId="9" borderId="0">
      <alignment vertical="center"/>
    </xf>
    <xf numFmtId="0" fontId="30" fillId="9" borderId="0">
      <alignment vertical="center"/>
    </xf>
    <xf numFmtId="0" fontId="31" fillId="9" borderId="0">
      <alignment vertical="center"/>
    </xf>
    <xf numFmtId="0" fontId="30" fillId="5" borderId="0">
      <alignment vertical="center"/>
    </xf>
    <xf numFmtId="0" fontId="30" fillId="5" borderId="0">
      <alignment vertical="center"/>
    </xf>
    <xf numFmtId="0" fontId="30" fillId="5" borderId="0">
      <alignment vertical="center"/>
    </xf>
    <xf numFmtId="0" fontId="31" fillId="5" borderId="0">
      <alignment vertical="center"/>
    </xf>
    <xf numFmtId="0" fontId="11" fillId="0" borderId="0"/>
    <xf numFmtId="0" fontId="23" fillId="0" borderId="0"/>
    <xf numFmtId="0" fontId="30" fillId="10" borderId="0">
      <alignment vertical="center"/>
    </xf>
    <xf numFmtId="0" fontId="30" fillId="10" borderId="0">
      <alignment vertical="center"/>
    </xf>
    <xf numFmtId="0" fontId="30" fillId="10" borderId="0">
      <alignment vertical="center"/>
    </xf>
    <xf numFmtId="0" fontId="31" fillId="11" borderId="0">
      <alignment vertical="center"/>
    </xf>
    <xf numFmtId="0" fontId="30" fillId="12" borderId="0">
      <alignment vertical="center"/>
    </xf>
    <xf numFmtId="0" fontId="30" fillId="12" borderId="0">
      <alignment vertical="center"/>
    </xf>
    <xf numFmtId="0" fontId="30" fillId="12" borderId="0">
      <alignment vertical="center"/>
    </xf>
    <xf numFmtId="0" fontId="31" fillId="12" borderId="0">
      <alignment vertical="center"/>
    </xf>
    <xf numFmtId="0" fontId="30" fillId="13" borderId="0">
      <alignment vertical="center"/>
    </xf>
    <xf numFmtId="0" fontId="30" fillId="13" borderId="0">
      <alignment vertical="center"/>
    </xf>
    <xf numFmtId="0" fontId="30" fillId="13" borderId="0">
      <alignment vertical="center"/>
    </xf>
    <xf numFmtId="0" fontId="31" fillId="14" borderId="0">
      <alignment vertical="center"/>
    </xf>
    <xf numFmtId="0" fontId="30" fillId="8" borderId="0">
      <alignment vertical="center"/>
    </xf>
    <xf numFmtId="0" fontId="30" fillId="8" borderId="0">
      <alignment vertical="center"/>
    </xf>
    <xf numFmtId="0" fontId="30" fillId="8" borderId="0">
      <alignment vertical="center"/>
    </xf>
    <xf numFmtId="0" fontId="31" fillId="11" borderId="0">
      <alignment vertical="center"/>
    </xf>
    <xf numFmtId="0" fontId="30" fillId="10" borderId="0">
      <alignment vertical="center"/>
    </xf>
    <xf numFmtId="0" fontId="30" fillId="10" borderId="0">
      <alignment vertical="center"/>
    </xf>
    <xf numFmtId="0" fontId="30" fillId="10" borderId="0">
      <alignment vertical="center"/>
    </xf>
    <xf numFmtId="0" fontId="31" fillId="10" borderId="0">
      <alignment vertical="center"/>
    </xf>
    <xf numFmtId="0" fontId="30" fillId="15" borderId="0">
      <alignment vertical="center"/>
    </xf>
    <xf numFmtId="0" fontId="30" fillId="15" borderId="0">
      <alignment vertical="center"/>
    </xf>
    <xf numFmtId="0" fontId="30" fillId="15" borderId="0">
      <alignment vertical="center"/>
    </xf>
    <xf numFmtId="0" fontId="31" fillId="5" borderId="0">
      <alignment vertical="center"/>
    </xf>
    <xf numFmtId="0" fontId="31" fillId="16" borderId="0">
      <alignment vertical="center"/>
    </xf>
    <xf numFmtId="0" fontId="31" fillId="16" borderId="0">
      <alignment vertical="center"/>
    </xf>
    <xf numFmtId="0" fontId="31" fillId="16" borderId="0">
      <alignment vertical="center"/>
    </xf>
    <xf numFmtId="0" fontId="30" fillId="17" borderId="0">
      <alignment vertical="center"/>
    </xf>
    <xf numFmtId="0" fontId="31" fillId="12" borderId="0">
      <alignment vertical="center"/>
    </xf>
    <xf numFmtId="0" fontId="31" fillId="12" borderId="0">
      <alignment vertical="center"/>
    </xf>
    <xf numFmtId="0" fontId="31" fillId="12" borderId="0">
      <alignment vertical="center"/>
    </xf>
    <xf numFmtId="0" fontId="30" fillId="12" borderId="0">
      <alignment vertical="center"/>
    </xf>
    <xf numFmtId="0" fontId="31" fillId="13" borderId="0">
      <alignment vertical="center"/>
    </xf>
    <xf numFmtId="0" fontId="31" fillId="13" borderId="0">
      <alignment vertical="center"/>
    </xf>
    <xf numFmtId="0" fontId="31" fillId="13" borderId="0">
      <alignment vertical="center"/>
    </xf>
    <xf numFmtId="0" fontId="30" fillId="14" borderId="0">
      <alignment vertical="center"/>
    </xf>
    <xf numFmtId="0" fontId="31" fillId="18" borderId="0">
      <alignment vertical="center"/>
    </xf>
    <xf numFmtId="0" fontId="31" fillId="18" borderId="0">
      <alignment vertical="center"/>
    </xf>
    <xf numFmtId="0" fontId="31" fillId="18" borderId="0">
      <alignment vertical="center"/>
    </xf>
    <xf numFmtId="0" fontId="30" fillId="11" borderId="0">
      <alignment vertical="center"/>
    </xf>
    <xf numFmtId="0" fontId="31" fillId="17" borderId="0">
      <alignment vertical="center"/>
    </xf>
    <xf numFmtId="0" fontId="31" fillId="17" borderId="0">
      <alignment vertical="center"/>
    </xf>
    <xf numFmtId="0" fontId="31" fillId="17" borderId="0">
      <alignment vertical="center"/>
    </xf>
    <xf numFmtId="0" fontId="30" fillId="17" borderId="0">
      <alignment vertical="center"/>
    </xf>
    <xf numFmtId="0" fontId="31" fillId="19" borderId="0">
      <alignment vertical="center"/>
    </xf>
    <xf numFmtId="0" fontId="31" fillId="19" borderId="0">
      <alignment vertical="center"/>
    </xf>
    <xf numFmtId="0" fontId="31" fillId="19" borderId="0">
      <alignment vertical="center"/>
    </xf>
    <xf numFmtId="0" fontId="30" fillId="5" borderId="0">
      <alignment vertical="center"/>
    </xf>
    <xf numFmtId="0" fontId="11" fillId="0" borderId="0"/>
    <xf numFmtId="14" fontId="32" fillId="0" borderId="0"/>
    <xf numFmtId="14" fontId="6" fillId="0" borderId="0"/>
    <xf numFmtId="14" fontId="6" fillId="0" borderId="0"/>
    <xf numFmtId="0" fontId="33" fillId="0" borderId="0"/>
    <xf numFmtId="0" fontId="33" fillId="0" borderId="0"/>
    <xf numFmtId="186" fontId="34" fillId="0" borderId="0"/>
    <xf numFmtId="187" fontId="34" fillId="0" borderId="0"/>
    <xf numFmtId="186" fontId="35" fillId="0" borderId="0"/>
    <xf numFmtId="0" fontId="36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187" fontId="35" fillId="0" borderId="0"/>
    <xf numFmtId="0" fontId="36" fillId="0" borderId="0"/>
    <xf numFmtId="0" fontId="35" fillId="0" borderId="0"/>
    <xf numFmtId="0" fontId="37" fillId="0" borderId="0"/>
    <xf numFmtId="0" fontId="35" fillId="0" borderId="0"/>
    <xf numFmtId="0" fontId="3" fillId="0" borderId="0"/>
    <xf numFmtId="3" fontId="1" fillId="0" borderId="0"/>
    <xf numFmtId="0" fontId="38" fillId="20" borderId="0" applyNumberFormat="0"/>
    <xf numFmtId="0" fontId="39" fillId="2" borderId="0"/>
    <xf numFmtId="0" fontId="39" fillId="2" borderId="0"/>
    <xf numFmtId="0" fontId="38" fillId="10" borderId="0"/>
    <xf numFmtId="0" fontId="38" fillId="21" borderId="0" applyNumberFormat="0"/>
    <xf numFmtId="0" fontId="39" fillId="7" borderId="0"/>
    <xf numFmtId="0" fontId="39" fillId="11" borderId="0"/>
    <xf numFmtId="0" fontId="38" fillId="22" borderId="0"/>
    <xf numFmtId="0" fontId="38" fillId="22" borderId="0" applyNumberFormat="0"/>
    <xf numFmtId="0" fontId="39" fillId="7" borderId="0"/>
    <xf numFmtId="0" fontId="39" fillId="6" borderId="0"/>
    <xf numFmtId="0" fontId="38" fillId="11" borderId="0"/>
    <xf numFmtId="0" fontId="38" fillId="20" borderId="0" applyNumberFormat="0"/>
    <xf numFmtId="0" fontId="39" fillId="2" borderId="0"/>
    <xf numFmtId="0" fontId="39" fillId="11" borderId="0"/>
    <xf numFmtId="0" fontId="38" fillId="11" borderId="0"/>
    <xf numFmtId="0" fontId="38" fillId="17" borderId="0" applyNumberFormat="0"/>
    <xf numFmtId="0" fontId="39" fillId="9" borderId="0"/>
    <xf numFmtId="0" fontId="39" fillId="2" borderId="0"/>
    <xf numFmtId="0" fontId="38" fillId="10" borderId="0"/>
    <xf numFmtId="0" fontId="38" fillId="19" borderId="0" applyNumberFormat="0"/>
    <xf numFmtId="0" fontId="39" fillId="7" borderId="0"/>
    <xf numFmtId="0" fontId="39" fillId="5" borderId="0"/>
    <xf numFmtId="0" fontId="38" fillId="5" borderId="0"/>
    <xf numFmtId="185" fontId="28" fillId="0" borderId="0">
      <protection locked="0"/>
    </xf>
    <xf numFmtId="185" fontId="28" fillId="0" borderId="0">
      <protection locked="0"/>
    </xf>
    <xf numFmtId="0" fontId="40" fillId="0" borderId="0"/>
    <xf numFmtId="0" fontId="3" fillId="0" borderId="0"/>
    <xf numFmtId="181" fontId="25" fillId="0" borderId="0"/>
    <xf numFmtId="0" fontId="3" fillId="0" borderId="0"/>
    <xf numFmtId="0" fontId="40" fillId="0" borderId="0"/>
    <xf numFmtId="0" fontId="3" fillId="0" borderId="0"/>
    <xf numFmtId="188" fontId="25" fillId="0" borderId="0"/>
    <xf numFmtId="0" fontId="3" fillId="0" borderId="0"/>
    <xf numFmtId="0" fontId="10" fillId="0" borderId="0"/>
    <xf numFmtId="0" fontId="3" fillId="0" borderId="0"/>
    <xf numFmtId="42" fontId="25" fillId="0" borderId="0"/>
    <xf numFmtId="0" fontId="3" fillId="0" borderId="0"/>
    <xf numFmtId="0" fontId="25" fillId="0" borderId="0"/>
    <xf numFmtId="181" fontId="3" fillId="0" borderId="0"/>
    <xf numFmtId="0" fontId="25" fillId="0" borderId="0"/>
    <xf numFmtId="0" fontId="3" fillId="0" borderId="0"/>
    <xf numFmtId="0" fontId="25" fillId="0" borderId="0"/>
    <xf numFmtId="0" fontId="41" fillId="0" borderId="0"/>
    <xf numFmtId="181" fontId="25" fillId="0" borderId="0"/>
    <xf numFmtId="189" fontId="6" fillId="0" borderId="0"/>
    <xf numFmtId="0" fontId="25" fillId="0" borderId="0"/>
    <xf numFmtId="179" fontId="42" fillId="0" borderId="0"/>
    <xf numFmtId="190" fontId="6" fillId="0" borderId="0"/>
    <xf numFmtId="190" fontId="6" fillId="0" borderId="0"/>
    <xf numFmtId="191" fontId="6" fillId="0" borderId="0"/>
    <xf numFmtId="191" fontId="6" fillId="0" borderId="0"/>
    <xf numFmtId="192" fontId="6" fillId="0" borderId="0"/>
    <xf numFmtId="192" fontId="6" fillId="0" borderId="0"/>
    <xf numFmtId="192" fontId="6" fillId="0" borderId="0"/>
    <xf numFmtId="192" fontId="6" fillId="0" borderId="0"/>
    <xf numFmtId="190" fontId="6" fillId="0" borderId="0"/>
    <xf numFmtId="190" fontId="6" fillId="0" borderId="0"/>
    <xf numFmtId="192" fontId="6" fillId="0" borderId="0"/>
    <xf numFmtId="192" fontId="6" fillId="0" borderId="0"/>
    <xf numFmtId="192" fontId="6" fillId="0" borderId="0"/>
    <xf numFmtId="192" fontId="6" fillId="0" borderId="0"/>
    <xf numFmtId="191" fontId="6" fillId="0" borderId="0"/>
    <xf numFmtId="191" fontId="6" fillId="0" borderId="0"/>
    <xf numFmtId="191" fontId="6" fillId="0" borderId="0"/>
    <xf numFmtId="191" fontId="6" fillId="0" borderId="0"/>
    <xf numFmtId="179" fontId="25" fillId="0" borderId="0"/>
    <xf numFmtId="179" fontId="3" fillId="0" borderId="0"/>
    <xf numFmtId="193" fontId="6" fillId="0" borderId="0"/>
    <xf numFmtId="193" fontId="6" fillId="0" borderId="0"/>
    <xf numFmtId="194" fontId="6" fillId="0" borderId="0"/>
    <xf numFmtId="194" fontId="6" fillId="0" borderId="0"/>
    <xf numFmtId="194" fontId="6" fillId="0" borderId="0"/>
    <xf numFmtId="194" fontId="6" fillId="0" borderId="0"/>
    <xf numFmtId="195" fontId="25" fillId="0" borderId="0"/>
    <xf numFmtId="195" fontId="3" fillId="0" borderId="0"/>
    <xf numFmtId="195" fontId="25" fillId="0" borderId="0"/>
    <xf numFmtId="195" fontId="3" fillId="0" borderId="0"/>
    <xf numFmtId="179" fontId="25" fillId="0" borderId="0"/>
    <xf numFmtId="179" fontId="3" fillId="0" borderId="0"/>
    <xf numFmtId="195" fontId="25" fillId="0" borderId="0"/>
    <xf numFmtId="195" fontId="3" fillId="0" borderId="0"/>
    <xf numFmtId="195" fontId="25" fillId="0" borderId="0"/>
    <xf numFmtId="195" fontId="3" fillId="0" borderId="0"/>
    <xf numFmtId="193" fontId="6" fillId="0" borderId="0"/>
    <xf numFmtId="193" fontId="6" fillId="0" borderId="0"/>
    <xf numFmtId="194" fontId="6" fillId="0" borderId="0"/>
    <xf numFmtId="194" fontId="6" fillId="0" borderId="0"/>
    <xf numFmtId="194" fontId="6" fillId="0" borderId="0"/>
    <xf numFmtId="194" fontId="6" fillId="0" borderId="0"/>
    <xf numFmtId="193" fontId="6" fillId="0" borderId="0"/>
    <xf numFmtId="193" fontId="6" fillId="0" borderId="0"/>
    <xf numFmtId="194" fontId="6" fillId="0" borderId="0"/>
    <xf numFmtId="194" fontId="6" fillId="0" borderId="0"/>
    <xf numFmtId="194" fontId="6" fillId="0" borderId="0"/>
    <xf numFmtId="194" fontId="6" fillId="0" borderId="0"/>
    <xf numFmtId="0" fontId="40" fillId="0" borderId="0"/>
    <xf numFmtId="0" fontId="3" fillId="0" borderId="0"/>
    <xf numFmtId="196" fontId="25" fillId="0" borderId="0"/>
    <xf numFmtId="185" fontId="28" fillId="0" borderId="0">
      <protection locked="0"/>
    </xf>
    <xf numFmtId="191" fontId="25" fillId="0" borderId="0"/>
    <xf numFmtId="0" fontId="3" fillId="0" borderId="0"/>
    <xf numFmtId="0" fontId="25" fillId="0" borderId="0"/>
    <xf numFmtId="0" fontId="3" fillId="0" borderId="0"/>
    <xf numFmtId="44" fontId="25" fillId="0" borderId="0"/>
    <xf numFmtId="0" fontId="3" fillId="0" borderId="0"/>
    <xf numFmtId="0" fontId="25" fillId="0" borderId="0"/>
    <xf numFmtId="196" fontId="3" fillId="0" borderId="0"/>
    <xf numFmtId="0" fontId="25" fillId="0" borderId="0"/>
    <xf numFmtId="0" fontId="3" fillId="0" borderId="0"/>
    <xf numFmtId="0" fontId="25" fillId="0" borderId="0"/>
    <xf numFmtId="0" fontId="41" fillId="0" borderId="0"/>
    <xf numFmtId="196" fontId="25" fillId="0" borderId="0"/>
    <xf numFmtId="197" fontId="6" fillId="0" borderId="0"/>
    <xf numFmtId="0" fontId="25" fillId="0" borderId="0"/>
    <xf numFmtId="0" fontId="42" fillId="0" borderId="0"/>
    <xf numFmtId="198" fontId="6" fillId="0" borderId="0"/>
    <xf numFmtId="198" fontId="6" fillId="0" borderId="0"/>
    <xf numFmtId="199" fontId="6" fillId="0" borderId="0"/>
    <xf numFmtId="199" fontId="6" fillId="0" borderId="0"/>
    <xf numFmtId="200" fontId="6" fillId="0" borderId="0"/>
    <xf numFmtId="200" fontId="6" fillId="0" borderId="0"/>
    <xf numFmtId="200" fontId="6" fillId="0" borderId="0"/>
    <xf numFmtId="200" fontId="6" fillId="0" borderId="0"/>
    <xf numFmtId="201" fontId="6" fillId="0" borderId="0"/>
    <xf numFmtId="201" fontId="6" fillId="0" borderId="0"/>
    <xf numFmtId="201" fontId="6" fillId="0" borderId="0"/>
    <xf numFmtId="201" fontId="6" fillId="0" borderId="0"/>
    <xf numFmtId="198" fontId="6" fillId="0" borderId="0"/>
    <xf numFmtId="198" fontId="6" fillId="0" borderId="0"/>
    <xf numFmtId="201" fontId="6" fillId="0" borderId="0"/>
    <xf numFmtId="201" fontId="6" fillId="0" borderId="0"/>
    <xf numFmtId="201" fontId="6" fillId="0" borderId="0"/>
    <xf numFmtId="201" fontId="6" fillId="0" borderId="0"/>
    <xf numFmtId="199" fontId="6" fillId="0" borderId="0"/>
    <xf numFmtId="199" fontId="6" fillId="0" borderId="0"/>
    <xf numFmtId="200" fontId="6" fillId="0" borderId="0"/>
    <xf numFmtId="200" fontId="6" fillId="0" borderId="0"/>
    <xf numFmtId="200" fontId="6" fillId="0" borderId="0"/>
    <xf numFmtId="200" fontId="6" fillId="0" borderId="0"/>
    <xf numFmtId="199" fontId="6" fillId="0" borderId="0"/>
    <xf numFmtId="199" fontId="6" fillId="0" borderId="0"/>
    <xf numFmtId="200" fontId="6" fillId="0" borderId="0"/>
    <xf numFmtId="200" fontId="6" fillId="0" borderId="0"/>
    <xf numFmtId="200" fontId="6" fillId="0" borderId="0"/>
    <xf numFmtId="200" fontId="6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3" fontId="6" fillId="0" borderId="0"/>
    <xf numFmtId="203" fontId="6" fillId="0" borderId="0"/>
    <xf numFmtId="204" fontId="6" fillId="0" borderId="0"/>
    <xf numFmtId="204" fontId="6" fillId="0" borderId="0"/>
    <xf numFmtId="204" fontId="6" fillId="0" borderId="0"/>
    <xf numFmtId="204" fontId="6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3" fontId="6" fillId="0" borderId="0"/>
    <xf numFmtId="203" fontId="6" fillId="0" borderId="0"/>
    <xf numFmtId="204" fontId="6" fillId="0" borderId="0"/>
    <xf numFmtId="204" fontId="6" fillId="0" borderId="0"/>
    <xf numFmtId="204" fontId="6" fillId="0" borderId="0"/>
    <xf numFmtId="204" fontId="6" fillId="0" borderId="0"/>
    <xf numFmtId="203" fontId="6" fillId="0" borderId="0"/>
    <xf numFmtId="203" fontId="6" fillId="0" borderId="0"/>
    <xf numFmtId="204" fontId="6" fillId="0" borderId="0"/>
    <xf numFmtId="204" fontId="6" fillId="0" borderId="0"/>
    <xf numFmtId="204" fontId="6" fillId="0" borderId="0"/>
    <xf numFmtId="204" fontId="6" fillId="0" borderId="0"/>
    <xf numFmtId="0" fontId="25" fillId="0" borderId="0"/>
    <xf numFmtId="0" fontId="3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3" fontId="6" fillId="0" borderId="0"/>
    <xf numFmtId="203" fontId="6" fillId="0" borderId="0"/>
    <xf numFmtId="204" fontId="6" fillId="0" borderId="0"/>
    <xf numFmtId="204" fontId="6" fillId="0" borderId="0"/>
    <xf numFmtId="204" fontId="6" fillId="0" borderId="0"/>
    <xf numFmtId="204" fontId="6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2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5" fontId="10" fillId="0" borderId="0"/>
    <xf numFmtId="203" fontId="6" fillId="0" borderId="0"/>
    <xf numFmtId="203" fontId="6" fillId="0" borderId="0"/>
    <xf numFmtId="204" fontId="6" fillId="0" borderId="0"/>
    <xf numFmtId="204" fontId="6" fillId="0" borderId="0"/>
    <xf numFmtId="204" fontId="6" fillId="0" borderId="0"/>
    <xf numFmtId="204" fontId="6" fillId="0" borderId="0"/>
    <xf numFmtId="203" fontId="6" fillId="0" borderId="0"/>
    <xf numFmtId="203" fontId="6" fillId="0" borderId="0"/>
    <xf numFmtId="204" fontId="6" fillId="0" borderId="0"/>
    <xf numFmtId="204" fontId="6" fillId="0" borderId="0"/>
    <xf numFmtId="204" fontId="6" fillId="0" borderId="0"/>
    <xf numFmtId="204" fontId="6" fillId="0" borderId="0"/>
    <xf numFmtId="0" fontId="36" fillId="0" borderId="0"/>
    <xf numFmtId="0" fontId="36" fillId="0" borderId="0"/>
    <xf numFmtId="181" fontId="35" fillId="0" borderId="0"/>
    <xf numFmtId="196" fontId="35" fillId="0" borderId="0"/>
    <xf numFmtId="0" fontId="33" fillId="0" borderId="0"/>
    <xf numFmtId="0" fontId="33" fillId="0" borderId="0"/>
    <xf numFmtId="181" fontId="34" fillId="0" borderId="0"/>
    <xf numFmtId="196" fontId="34" fillId="0" borderId="0"/>
    <xf numFmtId="10" fontId="23" fillId="0" borderId="0"/>
    <xf numFmtId="0" fontId="9" fillId="0" borderId="0"/>
    <xf numFmtId="185" fontId="28" fillId="0" borderId="0">
      <protection locked="0"/>
    </xf>
    <xf numFmtId="185" fontId="28" fillId="0" borderId="0">
      <protection locked="0"/>
    </xf>
    <xf numFmtId="0" fontId="40" fillId="0" borderId="0"/>
    <xf numFmtId="0" fontId="3" fillId="0" borderId="0"/>
    <xf numFmtId="0" fontId="43" fillId="0" borderId="0"/>
    <xf numFmtId="206" fontId="42" fillId="0" borderId="0"/>
    <xf numFmtId="186" fontId="25" fillId="0" borderId="0"/>
    <xf numFmtId="0" fontId="3" fillId="0" borderId="0"/>
    <xf numFmtId="0" fontId="40" fillId="0" borderId="0"/>
    <xf numFmtId="0" fontId="3" fillId="0" borderId="0"/>
    <xf numFmtId="207" fontId="11" fillId="0" borderId="0"/>
    <xf numFmtId="0" fontId="42" fillId="0" borderId="0"/>
    <xf numFmtId="0" fontId="25" fillId="0" borderId="0"/>
    <xf numFmtId="0" fontId="3" fillId="0" borderId="0"/>
    <xf numFmtId="41" fontId="25" fillId="0" borderId="0"/>
    <xf numFmtId="0" fontId="3" fillId="0" borderId="0"/>
    <xf numFmtId="0" fontId="25" fillId="0" borderId="0"/>
    <xf numFmtId="0" fontId="41" fillId="0" borderId="0"/>
    <xf numFmtId="186" fontId="25" fillId="0" borderId="0"/>
    <xf numFmtId="208" fontId="6" fillId="0" borderId="0"/>
    <xf numFmtId="0" fontId="25" fillId="0" borderId="0"/>
    <xf numFmtId="209" fontId="42" fillId="0" borderId="0"/>
    <xf numFmtId="209" fontId="25" fillId="0" borderId="0"/>
    <xf numFmtId="209" fontId="3" fillId="0" borderId="0"/>
    <xf numFmtId="186" fontId="6" fillId="0" borderId="0"/>
    <xf numFmtId="186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210" fontId="25" fillId="0" borderId="0"/>
    <xf numFmtId="210" fontId="3" fillId="0" borderId="0"/>
    <xf numFmtId="210" fontId="25" fillId="0" borderId="0"/>
    <xf numFmtId="210" fontId="3" fillId="0" borderId="0"/>
    <xf numFmtId="209" fontId="25" fillId="0" borderId="0"/>
    <xf numFmtId="209" fontId="3" fillId="0" borderId="0"/>
    <xf numFmtId="210" fontId="25" fillId="0" borderId="0"/>
    <xf numFmtId="210" fontId="3" fillId="0" borderId="0"/>
    <xf numFmtId="210" fontId="25" fillId="0" borderId="0"/>
    <xf numFmtId="210" fontId="3" fillId="0" borderId="0"/>
    <xf numFmtId="186" fontId="6" fillId="0" borderId="0"/>
    <xf numFmtId="186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186" fontId="6" fillId="0" borderId="0"/>
    <xf numFmtId="186" fontId="6" fillId="0" borderId="0"/>
    <xf numFmtId="209" fontId="6" fillId="0" borderId="0"/>
    <xf numFmtId="209" fontId="6" fillId="0" borderId="0"/>
    <xf numFmtId="209" fontId="6" fillId="0" borderId="0"/>
    <xf numFmtId="209" fontId="6" fillId="0" borderId="0"/>
    <xf numFmtId="0" fontId="40" fillId="0" borderId="0"/>
    <xf numFmtId="0" fontId="3" fillId="0" borderId="0"/>
    <xf numFmtId="0" fontId="25" fillId="0" borderId="0"/>
    <xf numFmtId="185" fontId="28" fillId="0" borderId="0">
      <protection locked="0"/>
    </xf>
    <xf numFmtId="187" fontId="25" fillId="0" borderId="0"/>
    <xf numFmtId="185" fontId="28" fillId="0" borderId="0">
      <protection locked="0"/>
    </xf>
    <xf numFmtId="211" fontId="11" fillId="0" borderId="0"/>
    <xf numFmtId="0" fontId="42" fillId="0" borderId="0"/>
    <xf numFmtId="0" fontId="25" fillId="0" borderId="0"/>
    <xf numFmtId="0" fontId="3" fillId="0" borderId="0"/>
    <xf numFmtId="43" fontId="25" fillId="0" borderId="0"/>
    <xf numFmtId="0" fontId="3" fillId="0" borderId="0"/>
    <xf numFmtId="0" fontId="25" fillId="0" borderId="0"/>
    <xf numFmtId="187" fontId="3" fillId="0" borderId="0"/>
    <xf numFmtId="0" fontId="25" fillId="0" borderId="0"/>
    <xf numFmtId="0" fontId="41" fillId="0" borderId="0"/>
    <xf numFmtId="0" fontId="25" fillId="0" borderId="0"/>
    <xf numFmtId="212" fontId="6" fillId="0" borderId="0"/>
    <xf numFmtId="0" fontId="25" fillId="0" borderId="0"/>
    <xf numFmtId="213" fontId="42" fillId="0" borderId="0"/>
    <xf numFmtId="213" fontId="25" fillId="0" borderId="0"/>
    <xf numFmtId="213" fontId="3" fillId="0" borderId="0"/>
    <xf numFmtId="214" fontId="6" fillId="0" borderId="0"/>
    <xf numFmtId="214" fontId="6" fillId="0" borderId="0"/>
    <xf numFmtId="215" fontId="6" fillId="0" borderId="0"/>
    <xf numFmtId="215" fontId="6" fillId="0" borderId="0"/>
    <xf numFmtId="215" fontId="6" fillId="0" borderId="0"/>
    <xf numFmtId="215" fontId="6" fillId="0" borderId="0"/>
    <xf numFmtId="216" fontId="25" fillId="0" borderId="0"/>
    <xf numFmtId="216" fontId="3" fillId="0" borderId="0"/>
    <xf numFmtId="216" fontId="25" fillId="0" borderId="0"/>
    <xf numFmtId="216" fontId="3" fillId="0" borderId="0"/>
    <xf numFmtId="213" fontId="25" fillId="0" borderId="0"/>
    <xf numFmtId="213" fontId="3" fillId="0" borderId="0"/>
    <xf numFmtId="216" fontId="25" fillId="0" borderId="0"/>
    <xf numFmtId="216" fontId="3" fillId="0" borderId="0"/>
    <xf numFmtId="216" fontId="25" fillId="0" borderId="0"/>
    <xf numFmtId="216" fontId="3" fillId="0" borderId="0"/>
    <xf numFmtId="214" fontId="6" fillId="0" borderId="0"/>
    <xf numFmtId="214" fontId="6" fillId="0" borderId="0"/>
    <xf numFmtId="215" fontId="6" fillId="0" borderId="0"/>
    <xf numFmtId="215" fontId="6" fillId="0" borderId="0"/>
    <xf numFmtId="215" fontId="6" fillId="0" borderId="0"/>
    <xf numFmtId="215" fontId="6" fillId="0" borderId="0"/>
    <xf numFmtId="214" fontId="6" fillId="0" borderId="0"/>
    <xf numFmtId="214" fontId="6" fillId="0" borderId="0"/>
    <xf numFmtId="215" fontId="6" fillId="0" borderId="0"/>
    <xf numFmtId="215" fontId="6" fillId="0" borderId="0"/>
    <xf numFmtId="215" fontId="6" fillId="0" borderId="0"/>
    <xf numFmtId="215" fontId="6" fillId="0" borderId="0"/>
    <xf numFmtId="4" fontId="23" fillId="0" borderId="0"/>
    <xf numFmtId="3" fontId="23" fillId="0" borderId="0"/>
    <xf numFmtId="0" fontId="14" fillId="0" borderId="0"/>
    <xf numFmtId="0" fontId="44" fillId="23" borderId="0" applyNumberFormat="0"/>
    <xf numFmtId="0" fontId="45" fillId="0" borderId="0"/>
    <xf numFmtId="0" fontId="35" fillId="0" borderId="0"/>
    <xf numFmtId="0" fontId="46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47" fillId="0" borderId="0"/>
    <xf numFmtId="0" fontId="48" fillId="0" borderId="0"/>
    <xf numFmtId="0" fontId="49" fillId="0" borderId="0"/>
    <xf numFmtId="0" fontId="50" fillId="0" borderId="0"/>
    <xf numFmtId="185" fontId="28" fillId="0" borderId="0">
      <protection locked="0"/>
    </xf>
    <xf numFmtId="0" fontId="51" fillId="0" borderId="0"/>
    <xf numFmtId="0" fontId="52" fillId="0" borderId="0"/>
    <xf numFmtId="0" fontId="53" fillId="0" borderId="0"/>
    <xf numFmtId="0" fontId="54" fillId="0" borderId="0"/>
    <xf numFmtId="0" fontId="55" fillId="0" borderId="0"/>
    <xf numFmtId="0" fontId="56" fillId="0" borderId="0"/>
    <xf numFmtId="0" fontId="25" fillId="0" borderId="0"/>
    <xf numFmtId="0" fontId="46" fillId="0" borderId="0"/>
    <xf numFmtId="0" fontId="46" fillId="0" borderId="0"/>
    <xf numFmtId="0" fontId="52" fillId="0" borderId="0"/>
    <xf numFmtId="178" fontId="25" fillId="0" borderId="0"/>
    <xf numFmtId="185" fontId="28" fillId="0" borderId="0">
      <protection locked="0"/>
    </xf>
    <xf numFmtId="0" fontId="25" fillId="0" borderId="0"/>
    <xf numFmtId="0" fontId="3" fillId="0" borderId="0"/>
    <xf numFmtId="0" fontId="25" fillId="0" borderId="0"/>
    <xf numFmtId="0" fontId="54" fillId="0" borderId="0"/>
    <xf numFmtId="0" fontId="53" fillId="0" borderId="0"/>
    <xf numFmtId="0" fontId="57" fillId="0" borderId="0"/>
    <xf numFmtId="178" fontId="25" fillId="0" borderId="0"/>
    <xf numFmtId="0" fontId="3" fillId="0" borderId="0"/>
    <xf numFmtId="0" fontId="25" fillId="0" borderId="0"/>
    <xf numFmtId="0" fontId="6" fillId="0" borderId="0"/>
    <xf numFmtId="0" fontId="46" fillId="0" borderId="0"/>
    <xf numFmtId="0" fontId="46" fillId="0" borderId="0"/>
    <xf numFmtId="0" fontId="58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40" fillId="0" borderId="0"/>
    <xf numFmtId="0" fontId="3" fillId="0" borderId="0"/>
    <xf numFmtId="0" fontId="25" fillId="0" borderId="0"/>
    <xf numFmtId="0" fontId="3" fillId="0" borderId="0"/>
    <xf numFmtId="0" fontId="25" fillId="0" borderId="0"/>
    <xf numFmtId="0" fontId="41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59" fillId="0" borderId="0"/>
    <xf numFmtId="0" fontId="60" fillId="0" borderId="0"/>
    <xf numFmtId="0" fontId="55" fillId="0" borderId="0"/>
    <xf numFmtId="0" fontId="56" fillId="0" borderId="0"/>
    <xf numFmtId="0" fontId="40" fillId="0" borderId="0"/>
    <xf numFmtId="0" fontId="42" fillId="0" borderId="0"/>
    <xf numFmtId="0" fontId="61" fillId="0" borderId="0"/>
    <xf numFmtId="0" fontId="6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/>
    <xf numFmtId="0" fontId="3" fillId="0" borderId="0"/>
    <xf numFmtId="0" fontId="63" fillId="0" borderId="0"/>
    <xf numFmtId="0" fontId="52" fillId="0" borderId="0"/>
    <xf numFmtId="0" fontId="63" fillId="0" borderId="0"/>
    <xf numFmtId="0" fontId="52" fillId="0" borderId="0"/>
    <xf numFmtId="0" fontId="25" fillId="0" borderId="0"/>
    <xf numFmtId="0" fontId="3" fillId="0" borderId="0"/>
    <xf numFmtId="0" fontId="25" fillId="0" borderId="0"/>
    <xf numFmtId="0" fontId="3" fillId="0" borderId="0"/>
    <xf numFmtId="0" fontId="10" fillId="0" borderId="0"/>
    <xf numFmtId="0" fontId="10" fillId="0" borderId="0"/>
    <xf numFmtId="217" fontId="10" fillId="0" borderId="0"/>
    <xf numFmtId="217" fontId="10" fillId="0" borderId="0"/>
    <xf numFmtId="218" fontId="10" fillId="0" borderId="0"/>
    <xf numFmtId="218" fontId="10" fillId="0" borderId="0"/>
    <xf numFmtId="219" fontId="10" fillId="0" borderId="0"/>
    <xf numFmtId="219" fontId="10" fillId="0" borderId="0"/>
    <xf numFmtId="220" fontId="10" fillId="0" borderId="0"/>
    <xf numFmtId="220" fontId="10" fillId="0" borderId="0"/>
    <xf numFmtId="221" fontId="10" fillId="0" borderId="0"/>
    <xf numFmtId="221" fontId="10" fillId="0" borderId="0"/>
    <xf numFmtId="222" fontId="10" fillId="0" borderId="0"/>
    <xf numFmtId="222" fontId="10" fillId="0" borderId="0"/>
    <xf numFmtId="217" fontId="10" fillId="0" borderId="0"/>
    <xf numFmtId="217" fontId="10" fillId="0" borderId="0"/>
    <xf numFmtId="0" fontId="64" fillId="10" borderId="5" applyNumberFormat="0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4" fillId="10" borderId="5"/>
    <xf numFmtId="0" fontId="65" fillId="0" borderId="0"/>
    <xf numFmtId="0" fontId="66" fillId="0" borderId="0" applyNumberFormat="0"/>
    <xf numFmtId="0" fontId="67" fillId="0" borderId="0">
      <alignment vertical="top"/>
      <protection locked="0"/>
    </xf>
    <xf numFmtId="0" fontId="23" fillId="0" borderId="6"/>
    <xf numFmtId="0" fontId="68" fillId="0" borderId="7">
      <alignment horizontal="center"/>
    </xf>
    <xf numFmtId="0" fontId="69" fillId="10" borderId="0">
      <alignment horizontal="center"/>
    </xf>
    <xf numFmtId="4" fontId="70" fillId="0" borderId="0">
      <protection locked="0"/>
    </xf>
    <xf numFmtId="223" fontId="71" fillId="0" borderId="0"/>
    <xf numFmtId="224" fontId="20" fillId="0" borderId="0"/>
    <xf numFmtId="41" fontId="72" fillId="0" borderId="0">
      <alignment vertical="center"/>
    </xf>
    <xf numFmtId="221" fontId="10" fillId="0" borderId="0"/>
    <xf numFmtId="221" fontId="10" fillId="0" borderId="0"/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0" fontId="73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0" fontId="20" fillId="0" borderId="0"/>
    <xf numFmtId="226" fontId="10" fillId="0" borderId="0"/>
    <xf numFmtId="0" fontId="6" fillId="0" borderId="0"/>
    <xf numFmtId="3" fontId="6" fillId="0" borderId="0"/>
    <xf numFmtId="0" fontId="74" fillId="0" borderId="0">
      <alignment horizontal="left"/>
    </xf>
    <xf numFmtId="0" fontId="19" fillId="0" borderId="0"/>
    <xf numFmtId="227" fontId="70" fillId="0" borderId="0">
      <protection locked="0"/>
    </xf>
    <xf numFmtId="228" fontId="20" fillId="0" borderId="0"/>
    <xf numFmtId="229" fontId="20" fillId="0" borderId="0"/>
    <xf numFmtId="230" fontId="20" fillId="0" borderId="0"/>
    <xf numFmtId="231" fontId="11" fillId="0" borderId="0"/>
    <xf numFmtId="217" fontId="10" fillId="0" borderId="0"/>
    <xf numFmtId="217" fontId="10" fillId="0" borderId="0"/>
    <xf numFmtId="232" fontId="75" fillId="0" borderId="0"/>
    <xf numFmtId="233" fontId="75" fillId="0" borderId="0"/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0" fontId="73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34" fontId="20" fillId="0" borderId="0"/>
    <xf numFmtId="235" fontId="20" fillId="0" borderId="0"/>
    <xf numFmtId="236" fontId="10" fillId="0" borderId="0"/>
    <xf numFmtId="237" fontId="6" fillId="0" borderId="0"/>
    <xf numFmtId="238" fontId="10" fillId="0" borderId="0"/>
    <xf numFmtId="238" fontId="10" fillId="0" borderId="0"/>
    <xf numFmtId="0" fontId="10" fillId="0" borderId="0"/>
    <xf numFmtId="0" fontId="10" fillId="0" borderId="0"/>
    <xf numFmtId="0" fontId="6" fillId="0" borderId="0"/>
    <xf numFmtId="0" fontId="9" fillId="0" borderId="0"/>
    <xf numFmtId="239" fontId="10" fillId="0" borderId="0"/>
    <xf numFmtId="188" fontId="10" fillId="0" borderId="0"/>
    <xf numFmtId="240" fontId="32" fillId="0" borderId="0">
      <alignment horizontal="right"/>
    </xf>
    <xf numFmtId="229" fontId="6" fillId="0" borderId="0">
      <alignment horizontal="right"/>
    </xf>
    <xf numFmtId="229" fontId="6" fillId="0" borderId="0">
      <alignment horizontal="right"/>
    </xf>
    <xf numFmtId="241" fontId="70" fillId="0" borderId="0">
      <protection locked="0"/>
    </xf>
    <xf numFmtId="15" fontId="68" fillId="0" borderId="0"/>
    <xf numFmtId="242" fontId="68" fillId="7" borderId="0"/>
    <xf numFmtId="243" fontId="76" fillId="7" borderId="1"/>
    <xf numFmtId="242" fontId="75" fillId="7" borderId="0"/>
    <xf numFmtId="17" fontId="68" fillId="0" borderId="0">
      <alignment horizontal="right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14" fontId="77" fillId="0" borderId="0"/>
    <xf numFmtId="241" fontId="70" fillId="0" borderId="0">
      <protection locked="0"/>
    </xf>
    <xf numFmtId="244" fontId="78" fillId="0" borderId="0">
      <alignment vertical="center"/>
    </xf>
    <xf numFmtId="225" fontId="9" fillId="0" borderId="0"/>
    <xf numFmtId="245" fontId="9" fillId="0" borderId="0"/>
    <xf numFmtId="0" fontId="10" fillId="0" borderId="0"/>
    <xf numFmtId="0" fontId="10" fillId="0" borderId="0"/>
    <xf numFmtId="246" fontId="10" fillId="0" borderId="0"/>
    <xf numFmtId="247" fontId="75" fillId="0" borderId="0"/>
    <xf numFmtId="248" fontId="23" fillId="0" borderId="0"/>
    <xf numFmtId="249" fontId="23" fillId="0" borderId="0"/>
    <xf numFmtId="0" fontId="79" fillId="24" borderId="0"/>
    <xf numFmtId="0" fontId="79" fillId="25" borderId="0"/>
    <xf numFmtId="0" fontId="79" fillId="25" borderId="0"/>
    <xf numFmtId="221" fontId="10" fillId="0" borderId="0"/>
    <xf numFmtId="221" fontId="10" fillId="0" borderId="0"/>
    <xf numFmtId="217" fontId="10" fillId="0" borderId="0"/>
    <xf numFmtId="217" fontId="10" fillId="0" borderId="0"/>
    <xf numFmtId="221" fontId="10" fillId="0" borderId="0"/>
    <xf numFmtId="221" fontId="10" fillId="0" borderId="0"/>
    <xf numFmtId="222" fontId="10" fillId="0" borderId="0"/>
    <xf numFmtId="222" fontId="10" fillId="0" borderId="0"/>
    <xf numFmtId="217" fontId="10" fillId="0" borderId="0"/>
    <xf numFmtId="217" fontId="10" fillId="0" borderId="0"/>
    <xf numFmtId="0" fontId="80" fillId="0" borderId="0">
      <alignment horizontal="left"/>
    </xf>
    <xf numFmtId="250" fontId="10" fillId="0" borderId="0"/>
    <xf numFmtId="250" fontId="10" fillId="0" borderId="0"/>
    <xf numFmtId="0" fontId="6" fillId="0" borderId="8"/>
    <xf numFmtId="251" fontId="32" fillId="0" borderId="0"/>
    <xf numFmtId="0" fontId="70" fillId="0" borderId="0">
      <protection locked="0"/>
    </xf>
    <xf numFmtId="0" fontId="81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82" fillId="0" borderId="0">
      <protection locked="0"/>
    </xf>
    <xf numFmtId="0" fontId="83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70" fillId="0" borderId="0">
      <protection locked="0"/>
    </xf>
    <xf numFmtId="0" fontId="82" fillId="0" borderId="0">
      <protection locked="0"/>
    </xf>
    <xf numFmtId="252" fontId="70" fillId="0" borderId="0">
      <protection locked="0"/>
    </xf>
    <xf numFmtId="253" fontId="6" fillId="7" borderId="0"/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185" fontId="84" fillId="0" borderId="0">
      <protection locked="0"/>
    </xf>
    <xf numFmtId="0" fontId="85" fillId="0" borderId="0"/>
    <xf numFmtId="0" fontId="86" fillId="6" borderId="0" applyNumberFormat="0"/>
    <xf numFmtId="0" fontId="87" fillId="0" borderId="0">
      <alignment horizontal="left"/>
    </xf>
    <xf numFmtId="225" fontId="75" fillId="11" borderId="0"/>
    <xf numFmtId="225" fontId="75" fillId="23" borderId="0"/>
    <xf numFmtId="0" fontId="88" fillId="0" borderId="0">
      <alignment horizontal="left"/>
    </xf>
    <xf numFmtId="0" fontId="89" fillId="0" borderId="0">
      <alignment horizontal="left"/>
    </xf>
    <xf numFmtId="0" fontId="90" fillId="0" borderId="0">
      <alignment horizontal="left"/>
    </xf>
    <xf numFmtId="0" fontId="91" fillId="0" borderId="0">
      <alignment horizontal="left"/>
    </xf>
    <xf numFmtId="0" fontId="92" fillId="0" borderId="0">
      <alignment horizontal="left"/>
    </xf>
    <xf numFmtId="0" fontId="91" fillId="0" borderId="0">
      <alignment horizontal="left"/>
    </xf>
    <xf numFmtId="0" fontId="92" fillId="0" borderId="0">
      <alignment horizontal="left"/>
    </xf>
    <xf numFmtId="0" fontId="93" fillId="0" borderId="0">
      <alignment horizontal="left"/>
    </xf>
    <xf numFmtId="0" fontId="94" fillId="0" borderId="0">
      <alignment horizontal="left"/>
    </xf>
    <xf numFmtId="0" fontId="95" fillId="0" borderId="0">
      <alignment horizontal="left"/>
    </xf>
    <xf numFmtId="0" fontId="96" fillId="0" borderId="9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0" fontId="96" fillId="0" borderId="10">
      <alignment horizontal="left" vertical="center"/>
    </xf>
    <xf numFmtId="14" fontId="97" fillId="9" borderId="11">
      <alignment horizontal="center" vertical="center" wrapText="1"/>
    </xf>
    <xf numFmtId="0" fontId="98" fillId="0" borderId="0" applyNumberFormat="0"/>
    <xf numFmtId="0" fontId="96" fillId="0" borderId="0" applyNumberFormat="0"/>
    <xf numFmtId="0" fontId="79" fillId="0" borderId="12" applyNumberFormat="0"/>
    <xf numFmtId="0" fontId="79" fillId="0" borderId="12"/>
    <xf numFmtId="0" fontId="79" fillId="0" borderId="12"/>
    <xf numFmtId="0" fontId="79" fillId="0" borderId="12"/>
    <xf numFmtId="0" fontId="79" fillId="0" borderId="12"/>
    <xf numFmtId="0" fontId="79" fillId="0" borderId="12"/>
    <xf numFmtId="0" fontId="79" fillId="0" borderId="12"/>
    <xf numFmtId="0" fontId="79" fillId="0" borderId="12"/>
    <xf numFmtId="0" fontId="79" fillId="0" borderId="0" applyNumberFormat="0"/>
    <xf numFmtId="14" fontId="97" fillId="9" borderId="11">
      <alignment horizontal="center" vertical="center" wrapText="1"/>
    </xf>
    <xf numFmtId="14" fontId="97" fillId="9" borderId="11">
      <alignment horizontal="center" vertical="center" wrapText="1"/>
    </xf>
    <xf numFmtId="14" fontId="97" fillId="9" borderId="11">
      <alignment horizontal="center" vertical="center" wrapText="1"/>
    </xf>
    <xf numFmtId="14" fontId="97" fillId="9" borderId="11">
      <alignment horizontal="center" vertical="center" wrapText="1"/>
    </xf>
    <xf numFmtId="14" fontId="97" fillId="9" borderId="11">
      <alignment horizontal="center" vertical="center" wrapText="1"/>
    </xf>
    <xf numFmtId="14" fontId="97" fillId="9" borderId="11">
      <alignment horizontal="center" vertical="center" wrapText="1"/>
    </xf>
    <xf numFmtId="14" fontId="97" fillId="9" borderId="11">
      <alignment horizontal="center" vertical="center" wrapText="1"/>
    </xf>
    <xf numFmtId="14" fontId="97" fillId="9" borderId="11">
      <alignment horizontal="center" vertical="center" wrapText="1"/>
    </xf>
    <xf numFmtId="14" fontId="97" fillId="9" borderId="11">
      <alignment horizontal="center" vertical="center" wrapText="1"/>
    </xf>
    <xf numFmtId="14" fontId="97" fillId="9" borderId="11">
      <alignment horizontal="center" vertical="center" wrapText="1"/>
    </xf>
    <xf numFmtId="14" fontId="97" fillId="9" borderId="11">
      <alignment horizontal="center" vertical="center" wrapText="1"/>
    </xf>
    <xf numFmtId="185" fontId="83" fillId="0" borderId="0">
      <protection locked="0"/>
    </xf>
    <xf numFmtId="225" fontId="10" fillId="0" borderId="0">
      <protection locked="0"/>
    </xf>
    <xf numFmtId="185" fontId="83" fillId="0" borderId="0">
      <protection locked="0"/>
    </xf>
    <xf numFmtId="225" fontId="10" fillId="0" borderId="0">
      <protection locked="0"/>
    </xf>
    <xf numFmtId="0" fontId="99" fillId="0" borderId="13">
      <alignment horizontal="left"/>
    </xf>
    <xf numFmtId="0" fontId="6" fillId="10" borderId="14"/>
    <xf numFmtId="0" fontId="100" fillId="0" borderId="0"/>
    <xf numFmtId="178" fontId="32" fillId="0" borderId="0"/>
    <xf numFmtId="254" fontId="6" fillId="0" borderId="0"/>
    <xf numFmtId="254" fontId="6" fillId="0" borderId="0"/>
    <xf numFmtId="196" fontId="11" fillId="0" borderId="0"/>
    <xf numFmtId="0" fontId="101" fillId="26" borderId="15" applyNumberFormat="0">
      <alignment horizontal="center"/>
      <protection locked="0"/>
    </xf>
    <xf numFmtId="10" fontId="75" fillId="7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23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10" fontId="75" fillId="7" borderId="4"/>
    <xf numFmtId="233" fontId="75" fillId="7" borderId="0">
      <protection locked="0"/>
    </xf>
    <xf numFmtId="15" fontId="75" fillId="7" borderId="0">
      <protection locked="0"/>
    </xf>
    <xf numFmtId="253" fontId="75" fillId="7" borderId="0">
      <protection locked="0"/>
    </xf>
    <xf numFmtId="225" fontId="75" fillId="7" borderId="0">
      <protection locked="0"/>
    </xf>
    <xf numFmtId="255" fontId="75" fillId="7" borderId="0">
      <protection locked="0"/>
    </xf>
    <xf numFmtId="10" fontId="75" fillId="7" borderId="0">
      <protection locked="0"/>
    </xf>
    <xf numFmtId="256" fontId="76" fillId="7" borderId="0">
      <protection locked="0"/>
    </xf>
    <xf numFmtId="0" fontId="102" fillId="9" borderId="16"/>
    <xf numFmtId="257" fontId="11" fillId="0" borderId="0">
      <alignment vertical="center"/>
    </xf>
    <xf numFmtId="0" fontId="20" fillId="0" borderId="0">
      <alignment horizontal="left" vertical="center"/>
    </xf>
    <xf numFmtId="182" fontId="11" fillId="0" borderId="0"/>
    <xf numFmtId="221" fontId="10" fillId="0" borderId="0"/>
    <xf numFmtId="221" fontId="10" fillId="0" borderId="0"/>
    <xf numFmtId="217" fontId="10" fillId="0" borderId="0"/>
    <xf numFmtId="217" fontId="10" fillId="0" borderId="0"/>
    <xf numFmtId="221" fontId="10" fillId="0" borderId="0"/>
    <xf numFmtId="221" fontId="10" fillId="0" borderId="0"/>
    <xf numFmtId="222" fontId="10" fillId="0" borderId="0"/>
    <xf numFmtId="222" fontId="10" fillId="0" borderId="0"/>
    <xf numFmtId="217" fontId="10" fillId="0" borderId="0"/>
    <xf numFmtId="217" fontId="10" fillId="0" borderId="0"/>
    <xf numFmtId="0" fontId="73" fillId="14" borderId="17" applyNumberFormat="0"/>
    <xf numFmtId="258" fontId="32" fillId="0" borderId="0"/>
    <xf numFmtId="258" fontId="6" fillId="0" borderId="0"/>
    <xf numFmtId="41" fontId="6" fillId="0" borderId="0"/>
    <xf numFmtId="43" fontId="6" fillId="0" borderId="0"/>
    <xf numFmtId="225" fontId="9" fillId="0" borderId="0"/>
    <xf numFmtId="245" fontId="9" fillId="0" borderId="0"/>
    <xf numFmtId="0" fontId="103" fillId="0" borderId="11"/>
    <xf numFmtId="0" fontId="103" fillId="0" borderId="11"/>
    <xf numFmtId="0" fontId="103" fillId="0" borderId="11"/>
    <xf numFmtId="0" fontId="103" fillId="0" borderId="11"/>
    <xf numFmtId="0" fontId="103" fillId="0" borderId="11"/>
    <xf numFmtId="0" fontId="103" fillId="0" borderId="11"/>
    <xf numFmtId="0" fontId="103" fillId="0" borderId="11"/>
    <xf numFmtId="0" fontId="103" fillId="0" borderId="11"/>
    <xf numFmtId="0" fontId="103" fillId="0" borderId="11"/>
    <xf numFmtId="0" fontId="103" fillId="0" borderId="11"/>
    <xf numFmtId="0" fontId="103" fillId="0" borderId="11"/>
    <xf numFmtId="259" fontId="10" fillId="0" borderId="0"/>
    <xf numFmtId="193" fontId="6" fillId="0" borderId="0"/>
    <xf numFmtId="260" fontId="6" fillId="0" borderId="0"/>
    <xf numFmtId="261" fontId="6" fillId="0" borderId="0"/>
    <xf numFmtId="0" fontId="71" fillId="0" borderId="0"/>
    <xf numFmtId="0" fontId="71" fillId="0" borderId="0"/>
    <xf numFmtId="262" fontId="11" fillId="0" borderId="0"/>
    <xf numFmtId="263" fontId="75" fillId="11" borderId="0">
      <alignment horizontal="right"/>
    </xf>
    <xf numFmtId="178" fontId="104" fillId="0" borderId="0"/>
    <xf numFmtId="0" fontId="105" fillId="7" borderId="0" applyNumberFormat="0"/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0" fontId="106" fillId="26" borderId="4">
      <alignment vertical="center"/>
    </xf>
    <xf numFmtId="178" fontId="107" fillId="0" borderId="0"/>
    <xf numFmtId="0" fontId="6" fillId="0" borderId="0"/>
    <xf numFmtId="0" fontId="108" fillId="0" borderId="0"/>
    <xf numFmtId="264" fontId="10" fillId="0" borderId="0"/>
    <xf numFmtId="264" fontId="10" fillId="0" borderId="0"/>
    <xf numFmtId="264" fontId="10" fillId="0" borderId="0"/>
    <xf numFmtId="264" fontId="10" fillId="0" borderId="0"/>
    <xf numFmtId="264" fontId="10" fillId="0" borderId="0"/>
    <xf numFmtId="264" fontId="10" fillId="0" borderId="0"/>
    <xf numFmtId="265" fontId="6" fillId="0" borderId="0"/>
    <xf numFmtId="0" fontId="6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1" fillId="0" borderId="0"/>
    <xf numFmtId="225" fontId="75" fillId="0" borderId="0"/>
    <xf numFmtId="256" fontId="6" fillId="0" borderId="0"/>
    <xf numFmtId="245" fontId="75" fillId="0" borderId="0"/>
    <xf numFmtId="266" fontId="75" fillId="0" borderId="0"/>
    <xf numFmtId="256" fontId="68" fillId="0" borderId="0"/>
    <xf numFmtId="267" fontId="75" fillId="0" borderId="0"/>
    <xf numFmtId="0" fontId="6" fillId="0" borderId="0"/>
    <xf numFmtId="268" fontId="20" fillId="0" borderId="0">
      <alignment horizontal="centerContinuous"/>
    </xf>
    <xf numFmtId="178" fontId="20" fillId="0" borderId="0">
      <alignment horizontal="centerContinuous"/>
    </xf>
    <xf numFmtId="269" fontId="11" fillId="0" borderId="0">
      <alignment horizontal="centerContinuous"/>
    </xf>
    <xf numFmtId="188" fontId="11" fillId="0" borderId="0">
      <alignment horizontal="centerContinuous"/>
    </xf>
    <xf numFmtId="0" fontId="10" fillId="0" borderId="0">
      <alignment horizontal="centerContinuous"/>
    </xf>
    <xf numFmtId="270" fontId="10" fillId="0" borderId="0"/>
    <xf numFmtId="0" fontId="73" fillId="7" borderId="18" applyNumberFormat="0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0" fontId="73" fillId="7" borderId="18"/>
    <xf numFmtId="271" fontId="75" fillId="0" borderId="0"/>
    <xf numFmtId="272" fontId="75" fillId="0" borderId="0"/>
    <xf numFmtId="0" fontId="6" fillId="0" borderId="8"/>
    <xf numFmtId="0" fontId="6" fillId="0" borderId="0"/>
    <xf numFmtId="0" fontId="6" fillId="0" borderId="0"/>
    <xf numFmtId="0" fontId="6" fillId="0" borderId="0"/>
    <xf numFmtId="0" fontId="109" fillId="3" borderId="19" applyNumberFormat="0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0" fontId="109" fillId="3" borderId="19"/>
    <xf numFmtId="245" fontId="104" fillId="23" borderId="0">
      <alignment horizontal="right"/>
    </xf>
    <xf numFmtId="0" fontId="110" fillId="23" borderId="0">
      <alignment horizontal="right"/>
    </xf>
    <xf numFmtId="0" fontId="111" fillId="23" borderId="20"/>
    <xf numFmtId="0" fontId="111" fillId="0" borderId="0">
      <alignment horizontal="centerContinuous"/>
    </xf>
    <xf numFmtId="0" fontId="112" fillId="0" borderId="0">
      <alignment horizontal="centerContinuous"/>
    </xf>
    <xf numFmtId="0" fontId="109" fillId="3" borderId="19"/>
    <xf numFmtId="0" fontId="6" fillId="0" borderId="21"/>
    <xf numFmtId="0" fontId="6" fillId="0" borderId="22"/>
    <xf numFmtId="273" fontId="32" fillId="0" borderId="11"/>
    <xf numFmtId="273" fontId="32" fillId="0" borderId="11"/>
    <xf numFmtId="273" fontId="32" fillId="0" borderId="11"/>
    <xf numFmtId="273" fontId="32" fillId="0" borderId="11"/>
    <xf numFmtId="273" fontId="32" fillId="0" borderId="11"/>
    <xf numFmtId="273" fontId="32" fillId="0" borderId="11"/>
    <xf numFmtId="273" fontId="32" fillId="0" borderId="11"/>
    <xf numFmtId="273" fontId="32" fillId="0" borderId="11"/>
    <xf numFmtId="273" fontId="32" fillId="0" borderId="11"/>
    <xf numFmtId="273" fontId="32" fillId="0" borderId="11"/>
    <xf numFmtId="273" fontId="32" fillId="0" borderId="11"/>
    <xf numFmtId="0" fontId="6" fillId="0" borderId="0"/>
    <xf numFmtId="274" fontId="1" fillId="0" borderId="0"/>
    <xf numFmtId="275" fontId="75" fillId="0" borderId="0"/>
    <xf numFmtId="0" fontId="14" fillId="0" borderId="0"/>
    <xf numFmtId="9" fontId="113" fillId="0" borderId="0">
      <alignment vertical="center"/>
    </xf>
    <xf numFmtId="276" fontId="6" fillId="0" borderId="0"/>
    <xf numFmtId="277" fontId="71" fillId="0" borderId="0">
      <protection locked="0"/>
    </xf>
    <xf numFmtId="278" fontId="6" fillId="0" borderId="0"/>
    <xf numFmtId="220" fontId="10" fillId="0" borderId="0"/>
    <xf numFmtId="279" fontId="10" fillId="0" borderId="0"/>
    <xf numFmtId="279" fontId="10" fillId="0" borderId="0"/>
    <xf numFmtId="255" fontId="75" fillId="0" borderId="0"/>
    <xf numFmtId="10" fontId="6" fillId="0" borderId="0"/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0" fontId="73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225" fontId="10" fillId="0" borderId="0">
      <protection locked="0"/>
    </xf>
    <xf numFmtId="0" fontId="6" fillId="0" borderId="0"/>
    <xf numFmtId="9" fontId="9" fillId="0" borderId="23"/>
    <xf numFmtId="280" fontId="75" fillId="0" borderId="0"/>
    <xf numFmtId="221" fontId="10" fillId="0" borderId="0"/>
    <xf numFmtId="221" fontId="10" fillId="0" borderId="0"/>
    <xf numFmtId="217" fontId="10" fillId="0" borderId="0"/>
    <xf numFmtId="217" fontId="10" fillId="0" borderId="0"/>
    <xf numFmtId="221" fontId="10" fillId="0" borderId="0"/>
    <xf numFmtId="221" fontId="10" fillId="0" borderId="0"/>
    <xf numFmtId="222" fontId="10" fillId="0" borderId="0"/>
    <xf numFmtId="222" fontId="10" fillId="0" borderId="0"/>
    <xf numFmtId="217" fontId="10" fillId="0" borderId="0"/>
    <xf numFmtId="217" fontId="10" fillId="0" borderId="0"/>
    <xf numFmtId="0" fontId="108" fillId="0" borderId="0"/>
    <xf numFmtId="0" fontId="9" fillId="0" borderId="0">
      <alignment horizontal="left"/>
    </xf>
    <xf numFmtId="0" fontId="114" fillId="0" borderId="11">
      <alignment horizontal="center"/>
    </xf>
    <xf numFmtId="0" fontId="114" fillId="0" borderId="11">
      <alignment horizontal="center"/>
    </xf>
    <xf numFmtId="0" fontId="114" fillId="0" borderId="11">
      <alignment horizontal="center"/>
    </xf>
    <xf numFmtId="0" fontId="114" fillId="0" borderId="11">
      <alignment horizontal="center"/>
    </xf>
    <xf numFmtId="0" fontId="114" fillId="0" borderId="11">
      <alignment horizontal="center"/>
    </xf>
    <xf numFmtId="0" fontId="114" fillId="0" borderId="11">
      <alignment horizontal="center"/>
    </xf>
    <xf numFmtId="0" fontId="114" fillId="0" borderId="11">
      <alignment horizontal="center"/>
    </xf>
    <xf numFmtId="0" fontId="114" fillId="0" borderId="11">
      <alignment horizontal="center"/>
    </xf>
    <xf numFmtId="0" fontId="114" fillId="0" borderId="11">
      <alignment horizontal="center"/>
    </xf>
    <xf numFmtId="0" fontId="114" fillId="0" borderId="11">
      <alignment horizontal="center"/>
    </xf>
    <xf numFmtId="0" fontId="114" fillId="0" borderId="11">
      <alignment horizontal="center"/>
    </xf>
    <xf numFmtId="0" fontId="11" fillId="0" borderId="0"/>
    <xf numFmtId="0" fontId="11" fillId="0" borderId="0"/>
    <xf numFmtId="0" fontId="73" fillId="0" borderId="0"/>
    <xf numFmtId="281" fontId="11" fillId="0" borderId="0"/>
    <xf numFmtId="0" fontId="1" fillId="0" borderId="0">
      <alignment horizontal="right"/>
    </xf>
    <xf numFmtId="193" fontId="6" fillId="0" borderId="0"/>
    <xf numFmtId="256" fontId="115" fillId="0" borderId="0">
      <alignment horizontal="left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282" fontId="6" fillId="0" borderId="0">
      <alignment horizontal="left"/>
    </xf>
    <xf numFmtId="44" fontId="11" fillId="0" borderId="0"/>
    <xf numFmtId="283" fontId="11" fillId="0" borderId="0">
      <alignment horizontal="centerContinuous" vertical="center"/>
    </xf>
    <xf numFmtId="4" fontId="116" fillId="20" borderId="0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4" fontId="117" fillId="10" borderId="24">
      <alignment horizontal="left" vertical="center" indent="1"/>
    </xf>
    <xf numFmtId="182" fontId="14" fillId="0" borderId="0"/>
    <xf numFmtId="0" fontId="118" fillId="0" borderId="0"/>
    <xf numFmtId="0" fontId="6" fillId="10" borderId="0">
      <alignment horizontal="center"/>
    </xf>
    <xf numFmtId="0" fontId="9" fillId="0" borderId="0"/>
    <xf numFmtId="256" fontId="75" fillId="6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3" fillId="0" borderId="0"/>
    <xf numFmtId="0" fontId="119" fillId="0" borderId="0">
      <alignment horizontal="left"/>
    </xf>
    <xf numFmtId="0" fontId="69" fillId="0" borderId="0">
      <alignment horizontal="left"/>
    </xf>
    <xf numFmtId="245" fontId="120" fillId="0" borderId="0">
      <alignment horizontal="right"/>
    </xf>
    <xf numFmtId="49" fontId="32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256" fontId="6" fillId="13" borderId="0"/>
    <xf numFmtId="49" fontId="77" fillId="0" borderId="0"/>
    <xf numFmtId="0" fontId="77" fillId="0" borderId="0"/>
    <xf numFmtId="284" fontId="10" fillId="0" borderId="0"/>
    <xf numFmtId="284" fontId="10" fillId="0" borderId="0"/>
    <xf numFmtId="285" fontId="121" fillId="0" borderId="0">
      <alignment horizontal="right"/>
    </xf>
    <xf numFmtId="0" fontId="25" fillId="0" borderId="0"/>
    <xf numFmtId="0" fontId="122" fillId="0" borderId="0">
      <alignment horizontal="left" vertical="top"/>
    </xf>
    <xf numFmtId="18" fontId="32" fillId="0" borderId="0">
      <alignment horizontal="center"/>
    </xf>
    <xf numFmtId="0" fontId="123" fillId="0" borderId="0" applyNumberFormat="0">
      <alignment wrapText="1"/>
    </xf>
    <xf numFmtId="0" fontId="124" fillId="0" borderId="0">
      <alignment horizontal="centerContinuous" vertical="center"/>
    </xf>
    <xf numFmtId="0" fontId="14" fillId="23" borderId="0">
      <alignment horizontal="center" vertical="center"/>
    </xf>
    <xf numFmtId="0" fontId="125" fillId="0" borderId="0">
      <alignment horizontal="center"/>
    </xf>
    <xf numFmtId="0" fontId="87" fillId="0" borderId="0">
      <alignment horizontal="center"/>
    </xf>
    <xf numFmtId="185" fontId="70" fillId="0" borderId="22">
      <protection locked="0"/>
    </xf>
    <xf numFmtId="225" fontId="10" fillId="0" borderId="22">
      <protection locked="0"/>
    </xf>
    <xf numFmtId="0" fontId="126" fillId="0" borderId="0">
      <alignment horizontal="left"/>
    </xf>
    <xf numFmtId="0" fontId="127" fillId="0" borderId="0">
      <alignment horizontal="left"/>
    </xf>
    <xf numFmtId="0" fontId="128" fillId="0" borderId="0">
      <alignment horizontal="left"/>
    </xf>
    <xf numFmtId="0" fontId="129" fillId="0" borderId="0">
      <alignment horizontal="left"/>
    </xf>
    <xf numFmtId="0" fontId="130" fillId="0" borderId="0">
      <alignment horizontal="left"/>
    </xf>
    <xf numFmtId="0" fontId="129" fillId="0" borderId="0">
      <alignment horizontal="left"/>
    </xf>
    <xf numFmtId="0" fontId="130" fillId="0" borderId="0">
      <alignment horizontal="left"/>
    </xf>
    <xf numFmtId="0" fontId="131" fillId="0" borderId="0">
      <alignment horizontal="left"/>
    </xf>
    <xf numFmtId="0" fontId="32" fillId="0" borderId="0">
      <alignment horizontal="left"/>
    </xf>
    <xf numFmtId="0" fontId="6" fillId="10" borderId="0"/>
    <xf numFmtId="0" fontId="6" fillId="0" borderId="11"/>
    <xf numFmtId="0" fontId="6" fillId="0" borderId="11"/>
    <xf numFmtId="0" fontId="6" fillId="0" borderId="11"/>
    <xf numFmtId="0" fontId="6" fillId="0" borderId="11"/>
    <xf numFmtId="0" fontId="6" fillId="0" borderId="11"/>
    <xf numFmtId="0" fontId="6" fillId="0" borderId="11"/>
    <xf numFmtId="0" fontId="6" fillId="0" borderId="11"/>
    <xf numFmtId="0" fontId="6" fillId="0" borderId="11"/>
    <xf numFmtId="0" fontId="6" fillId="0" borderId="11"/>
    <xf numFmtId="0" fontId="6" fillId="0" borderId="11"/>
    <xf numFmtId="0" fontId="6" fillId="0" borderId="11"/>
    <xf numFmtId="247" fontId="20" fillId="0" borderId="0"/>
    <xf numFmtId="240" fontId="71" fillId="0" borderId="0"/>
    <xf numFmtId="286" fontId="9" fillId="0" borderId="0"/>
    <xf numFmtId="193" fontId="11" fillId="0" borderId="0"/>
    <xf numFmtId="0" fontId="44" fillId="0" borderId="0" applyNumberFormat="0"/>
    <xf numFmtId="256" fontId="132" fillId="0" borderId="0"/>
    <xf numFmtId="0" fontId="71" fillId="0" borderId="0">
      <alignment horizontal="center" vertical="center" wrapText="1"/>
    </xf>
    <xf numFmtId="287" fontId="11" fillId="0" borderId="0"/>
    <xf numFmtId="0" fontId="133" fillId="0" borderId="0">
      <alignment vertical="top"/>
      <protection locked="0"/>
    </xf>
    <xf numFmtId="0" fontId="134" fillId="0" borderId="0">
      <alignment vertical="top"/>
      <protection locked="0"/>
    </xf>
    <xf numFmtId="0" fontId="14" fillId="0" borderId="0"/>
    <xf numFmtId="0" fontId="14" fillId="0" borderId="0"/>
    <xf numFmtId="0" fontId="31" fillId="27" borderId="0">
      <alignment vertical="center"/>
    </xf>
    <xf numFmtId="0" fontId="31" fillId="27" borderId="0">
      <alignment vertical="center"/>
    </xf>
    <xf numFmtId="0" fontId="31" fillId="27" borderId="0">
      <alignment vertical="center"/>
    </xf>
    <xf numFmtId="0" fontId="30" fillId="17" borderId="0">
      <alignment vertical="center"/>
    </xf>
    <xf numFmtId="0" fontId="31" fillId="28" borderId="0">
      <alignment vertical="center"/>
    </xf>
    <xf numFmtId="0" fontId="31" fillId="28" borderId="0">
      <alignment vertical="center"/>
    </xf>
    <xf numFmtId="0" fontId="31" fillId="28" borderId="0">
      <alignment vertical="center"/>
    </xf>
    <xf numFmtId="0" fontId="30" fillId="29" borderId="0">
      <alignment vertical="center"/>
    </xf>
    <xf numFmtId="0" fontId="31" fillId="30" borderId="0">
      <alignment vertical="center"/>
    </xf>
    <xf numFmtId="0" fontId="31" fillId="30" borderId="0">
      <alignment vertical="center"/>
    </xf>
    <xf numFmtId="0" fontId="31" fillId="30" borderId="0">
      <alignment vertical="center"/>
    </xf>
    <xf numFmtId="0" fontId="30" fillId="30" borderId="0">
      <alignment vertical="center"/>
    </xf>
    <xf numFmtId="0" fontId="31" fillId="18" borderId="0">
      <alignment vertical="center"/>
    </xf>
    <xf numFmtId="0" fontId="31" fillId="18" borderId="0">
      <alignment vertical="center"/>
    </xf>
    <xf numFmtId="0" fontId="31" fillId="18" borderId="0">
      <alignment vertical="center"/>
    </xf>
    <xf numFmtId="0" fontId="30" fillId="20" borderId="0">
      <alignment vertical="center"/>
    </xf>
    <xf numFmtId="0" fontId="31" fillId="17" borderId="0">
      <alignment vertical="center"/>
    </xf>
    <xf numFmtId="0" fontId="31" fillId="17" borderId="0">
      <alignment vertical="center"/>
    </xf>
    <xf numFmtId="0" fontId="31" fillId="17" borderId="0">
      <alignment vertical="center"/>
    </xf>
    <xf numFmtId="0" fontId="30" fillId="17" borderId="0">
      <alignment vertical="center"/>
    </xf>
    <xf numFmtId="0" fontId="31" fillId="29" borderId="0">
      <alignment vertical="center"/>
    </xf>
    <xf numFmtId="0" fontId="31" fillId="29" borderId="0">
      <alignment vertical="center"/>
    </xf>
    <xf numFmtId="0" fontId="31" fillId="29" borderId="0">
      <alignment vertical="center"/>
    </xf>
    <xf numFmtId="0" fontId="30" fillId="19" borderId="0">
      <alignment vertical="center"/>
    </xf>
    <xf numFmtId="184" fontId="11" fillId="0" borderId="0"/>
    <xf numFmtId="0" fontId="135" fillId="0" borderId="0">
      <alignment vertical="center"/>
    </xf>
    <xf numFmtId="0" fontId="135" fillId="0" borderId="0">
      <alignment vertical="center"/>
    </xf>
    <xf numFmtId="0" fontId="135" fillId="0" borderId="0">
      <alignment vertical="center"/>
    </xf>
    <xf numFmtId="0" fontId="136" fillId="0" borderId="0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11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0" fontId="137" fillId="3" borderId="25">
      <alignment vertical="center"/>
    </xf>
    <xf numFmtId="3" fontId="138" fillId="0" borderId="0">
      <alignment horizontal="left" wrapText="1"/>
    </xf>
    <xf numFmtId="288" fontId="11" fillId="0" borderId="0">
      <protection locked="0"/>
    </xf>
    <xf numFmtId="2" fontId="139" fillId="0" borderId="0"/>
    <xf numFmtId="0" fontId="83" fillId="0" borderId="0">
      <protection locked="0"/>
    </xf>
    <xf numFmtId="0" fontId="140" fillId="0" borderId="0"/>
    <xf numFmtId="0" fontId="83" fillId="0" borderId="0">
      <protection locked="0"/>
    </xf>
    <xf numFmtId="0" fontId="141" fillId="0" borderId="0"/>
    <xf numFmtId="289" fontId="11" fillId="0" borderId="0"/>
    <xf numFmtId="0" fontId="11" fillId="0" borderId="0"/>
    <xf numFmtId="290" fontId="138" fillId="0" borderId="0">
      <alignment horizontal="right"/>
    </xf>
    <xf numFmtId="291" fontId="21" fillId="0" borderId="0"/>
    <xf numFmtId="291" fontId="21" fillId="0" borderId="0"/>
    <xf numFmtId="291" fontId="21" fillId="0" borderId="0"/>
    <xf numFmtId="291" fontId="21" fillId="0" borderId="0"/>
    <xf numFmtId="291" fontId="21" fillId="0" borderId="0"/>
    <xf numFmtId="291" fontId="21" fillId="0" borderId="0"/>
    <xf numFmtId="291" fontId="21" fillId="0" borderId="0"/>
    <xf numFmtId="291" fontId="21" fillId="0" borderId="0"/>
    <xf numFmtId="291" fontId="21" fillId="0" borderId="0"/>
    <xf numFmtId="291" fontId="21" fillId="0" borderId="0"/>
    <xf numFmtId="291" fontId="21" fillId="0" borderId="0"/>
    <xf numFmtId="0" fontId="11" fillId="0" borderId="0"/>
    <xf numFmtId="292" fontId="6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38" fontId="73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292" fontId="6" fillId="0" borderId="4">
      <alignment horizontal="right" vertical="center" shrinkToFit="1"/>
    </xf>
    <xf numFmtId="183" fontId="11" fillId="0" borderId="0"/>
    <xf numFmtId="0" fontId="142" fillId="4" borderId="0">
      <alignment vertical="center"/>
    </xf>
    <xf numFmtId="0" fontId="142" fillId="4" borderId="0">
      <alignment vertical="center"/>
    </xf>
    <xf numFmtId="0" fontId="142" fillId="4" borderId="0">
      <alignment vertical="center"/>
    </xf>
    <xf numFmtId="3" fontId="138" fillId="0" borderId="0">
      <alignment horizontal="left"/>
    </xf>
    <xf numFmtId="293" fontId="11" fillId="0" borderId="0">
      <alignment vertical="center"/>
    </xf>
    <xf numFmtId="0" fontId="139" fillId="0" borderId="0"/>
    <xf numFmtId="3" fontId="9" fillId="0" borderId="26">
      <alignment horizontal="center"/>
    </xf>
    <xf numFmtId="0" fontId="143" fillId="0" borderId="0">
      <alignment vertical="center"/>
    </xf>
    <xf numFmtId="0" fontId="70" fillId="0" borderId="0">
      <protection locked="0"/>
    </xf>
    <xf numFmtId="0" fontId="139" fillId="0" borderId="0"/>
    <xf numFmtId="0" fontId="144" fillId="0" borderId="0">
      <alignment vertical="top"/>
      <protection locked="0"/>
    </xf>
    <xf numFmtId="245" fontId="145" fillId="0" borderId="0"/>
    <xf numFmtId="225" fontId="145" fillId="0" borderId="0"/>
    <xf numFmtId="0" fontId="6" fillId="0" borderId="0"/>
    <xf numFmtId="0" fontId="6" fillId="0" borderId="0"/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1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30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0" fontId="6" fillId="7" borderId="18">
      <alignment vertical="center"/>
    </xf>
    <xf numFmtId="294" fontId="10" fillId="0" borderId="0">
      <alignment vertical="center"/>
    </xf>
    <xf numFmtId="294" fontId="10" fillId="0" borderId="0">
      <alignment vertical="center"/>
    </xf>
    <xf numFmtId="0" fontId="145" fillId="0" borderId="0"/>
    <xf numFmtId="0" fontId="145" fillId="0" borderId="0"/>
    <xf numFmtId="0" fontId="6" fillId="0" borderId="0"/>
    <xf numFmtId="0" fontId="6" fillId="0" borderId="0"/>
    <xf numFmtId="295" fontId="11" fillId="0" borderId="0"/>
    <xf numFmtId="0" fontId="9" fillId="0" borderId="0"/>
    <xf numFmtId="9" fontId="73" fillId="23" borderId="0">
      <alignment horizontal="right"/>
    </xf>
    <xf numFmtId="10" fontId="73" fillId="0" borderId="0">
      <alignment horizontal="right"/>
    </xf>
    <xf numFmtId="9" fontId="146" fillId="0" borderId="0">
      <alignment vertical="top" wrapText="1"/>
      <protection locked="0"/>
    </xf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>
      <alignment vertical="center"/>
    </xf>
    <xf numFmtId="9" fontId="30" fillId="0" borderId="0">
      <alignment vertical="center"/>
    </xf>
    <xf numFmtId="9" fontId="10" fillId="0" borderId="0"/>
    <xf numFmtId="9" fontId="10" fillId="0" borderId="0">
      <alignment vertical="center"/>
    </xf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>
      <alignment vertical="center"/>
    </xf>
    <xf numFmtId="9" fontId="10" fillId="0" borderId="0"/>
    <xf numFmtId="9" fontId="30" fillId="0" borderId="0">
      <alignment vertical="center"/>
    </xf>
    <xf numFmtId="9" fontId="10" fillId="0" borderId="0"/>
    <xf numFmtId="9" fontId="10" fillId="0" borderId="0"/>
    <xf numFmtId="9" fontId="10" fillId="0" borderId="0"/>
    <xf numFmtId="9" fontId="10" fillId="0" borderId="0"/>
    <xf numFmtId="9" fontId="10" fillId="0" borderId="0">
      <alignment vertical="center"/>
    </xf>
    <xf numFmtId="9" fontId="6" fillId="0" borderId="0">
      <alignment vertical="center"/>
    </xf>
    <xf numFmtId="9" fontId="10" fillId="0" borderId="0"/>
    <xf numFmtId="0" fontId="147" fillId="14" borderId="0">
      <alignment vertical="center"/>
    </xf>
    <xf numFmtId="0" fontId="147" fillId="14" borderId="0">
      <alignment vertical="center"/>
    </xf>
    <xf numFmtId="0" fontId="147" fillId="14" borderId="0">
      <alignment vertical="center"/>
    </xf>
    <xf numFmtId="0" fontId="11" fillId="0" borderId="0"/>
    <xf numFmtId="0" fontId="148" fillId="0" borderId="0"/>
    <xf numFmtId="0" fontId="10" fillId="0" borderId="0"/>
    <xf numFmtId="0" fontId="10" fillId="0" borderId="0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178" fontId="1" fillId="0" borderId="27"/>
    <xf numFmtId="0" fontId="149" fillId="0" borderId="0">
      <alignment vertical="center"/>
    </xf>
    <xf numFmtId="0" fontId="149" fillId="0" borderId="0">
      <alignment vertical="center"/>
    </xf>
    <xf numFmtId="0" fontId="149" fillId="0" borderId="0">
      <alignment vertical="center"/>
    </xf>
    <xf numFmtId="0" fontId="150" fillId="22" borderId="28">
      <alignment vertical="center"/>
    </xf>
    <xf numFmtId="0" fontId="150" fillId="22" borderId="28">
      <alignment vertical="center"/>
    </xf>
    <xf numFmtId="0" fontId="150" fillId="22" borderId="28">
      <alignment vertical="center"/>
    </xf>
    <xf numFmtId="0" fontId="151" fillId="22" borderId="28">
      <alignment vertical="center"/>
    </xf>
    <xf numFmtId="181" fontId="10" fillId="0" borderId="0"/>
    <xf numFmtId="0" fontId="152" fillId="0" borderId="0">
      <alignment vertical="center"/>
    </xf>
    <xf numFmtId="296" fontId="1" fillId="0" borderId="29">
      <alignment vertical="center"/>
    </xf>
    <xf numFmtId="225" fontId="153" fillId="0" borderId="30">
      <alignment vertical="center"/>
    </xf>
    <xf numFmtId="297" fontId="2" fillId="0" borderId="0"/>
    <xf numFmtId="225" fontId="1" fillId="0" borderId="0">
      <alignment vertical="center"/>
    </xf>
    <xf numFmtId="274" fontId="154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6" fillId="0" borderId="0">
      <alignment vertical="center"/>
    </xf>
    <xf numFmtId="41" fontId="113" fillId="0" borderId="0">
      <alignment vertical="center"/>
    </xf>
    <xf numFmtId="41" fontId="10" fillId="0" borderId="0"/>
    <xf numFmtId="41" fontId="113" fillId="0" borderId="0">
      <alignment vertical="center"/>
    </xf>
    <xf numFmtId="41" fontId="10" fillId="0" borderId="0"/>
    <xf numFmtId="41" fontId="155" fillId="0" borderId="0">
      <alignment vertical="center"/>
    </xf>
    <xf numFmtId="41" fontId="155" fillId="0" borderId="0">
      <alignment vertical="center"/>
    </xf>
    <xf numFmtId="41" fontId="155" fillId="0" borderId="0">
      <alignment vertical="center"/>
    </xf>
    <xf numFmtId="41" fontId="155" fillId="0" borderId="0">
      <alignment vertical="center"/>
    </xf>
    <xf numFmtId="41" fontId="155" fillId="0" borderId="0">
      <alignment vertical="center"/>
    </xf>
    <xf numFmtId="41" fontId="155" fillId="0" borderId="0">
      <alignment vertical="center"/>
    </xf>
    <xf numFmtId="41" fontId="155" fillId="0" borderId="0">
      <alignment vertical="center"/>
    </xf>
    <xf numFmtId="41" fontId="155" fillId="0" borderId="0">
      <alignment vertical="center"/>
    </xf>
    <xf numFmtId="41" fontId="155" fillId="0" borderId="0">
      <alignment vertical="center"/>
    </xf>
    <xf numFmtId="41" fontId="155" fillId="0" borderId="0">
      <alignment vertical="center"/>
    </xf>
    <xf numFmtId="41" fontId="138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>
      <alignment vertical="center"/>
    </xf>
    <xf numFmtId="41" fontId="10" fillId="0" borderId="0"/>
    <xf numFmtId="41" fontId="10" fillId="0" borderId="0"/>
    <xf numFmtId="41" fontId="10" fillId="0" borderId="0"/>
    <xf numFmtId="41" fontId="113" fillId="0" borderId="0">
      <alignment vertical="center"/>
    </xf>
    <xf numFmtId="41" fontId="10" fillId="0" borderId="0"/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0" fillId="0" borderId="0"/>
    <xf numFmtId="41" fontId="146" fillId="0" borderId="0">
      <alignment vertical="top" wrapText="1"/>
      <protection locked="0"/>
    </xf>
    <xf numFmtId="41" fontId="10" fillId="0" borderId="0"/>
    <xf numFmtId="41" fontId="113" fillId="0" borderId="0">
      <alignment vertical="center"/>
    </xf>
    <xf numFmtId="41" fontId="10" fillId="0" borderId="0"/>
    <xf numFmtId="41" fontId="10" fillId="0" borderId="0"/>
    <xf numFmtId="41" fontId="10" fillId="0" borderId="0">
      <alignment vertical="center"/>
    </xf>
    <xf numFmtId="41" fontId="10" fillId="0" borderId="0"/>
    <xf numFmtId="41" fontId="30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13" fillId="0" borderId="0">
      <alignment vertical="center"/>
    </xf>
    <xf numFmtId="41" fontId="155" fillId="0" borderId="0">
      <alignment vertical="center"/>
    </xf>
    <xf numFmtId="41" fontId="155" fillId="0" borderId="0">
      <alignment vertical="center"/>
    </xf>
    <xf numFmtId="186" fontId="11" fillId="0" borderId="0"/>
    <xf numFmtId="41" fontId="10" fillId="0" borderId="0">
      <alignment vertical="center"/>
    </xf>
    <xf numFmtId="41" fontId="10" fillId="0" borderId="0"/>
    <xf numFmtId="41" fontId="10" fillId="0" borderId="0">
      <alignment vertical="center"/>
    </xf>
    <xf numFmtId="41" fontId="30" fillId="0" borderId="0">
      <alignment vertical="center"/>
    </xf>
    <xf numFmtId="41" fontId="156" fillId="0" borderId="0">
      <alignment vertical="center"/>
    </xf>
    <xf numFmtId="41" fontId="10" fillId="0" borderId="0">
      <alignment vertical="center"/>
    </xf>
    <xf numFmtId="41" fontId="156" fillId="0" borderId="0">
      <alignment vertical="center"/>
    </xf>
    <xf numFmtId="41" fontId="157" fillId="0" borderId="0">
      <alignment vertical="center"/>
    </xf>
    <xf numFmtId="187" fontId="11" fillId="0" borderId="0"/>
    <xf numFmtId="41" fontId="10" fillId="0" borderId="0"/>
    <xf numFmtId="41" fontId="10" fillId="0" borderId="0">
      <alignment vertical="center"/>
    </xf>
    <xf numFmtId="41" fontId="30" fillId="0" borderId="0">
      <alignment vertical="center"/>
    </xf>
    <xf numFmtId="41" fontId="10" fillId="0" borderId="0"/>
    <xf numFmtId="41" fontId="30" fillId="0" borderId="0">
      <alignment vertical="center"/>
    </xf>
    <xf numFmtId="41" fontId="10" fillId="0" borderId="0">
      <alignment vertical="center"/>
    </xf>
    <xf numFmtId="41" fontId="30" fillId="0" borderId="0">
      <alignment vertical="center"/>
    </xf>
    <xf numFmtId="0" fontId="6" fillId="0" borderId="0"/>
    <xf numFmtId="0" fontId="19" fillId="0" borderId="0"/>
    <xf numFmtId="0" fontId="9" fillId="0" borderId="0"/>
    <xf numFmtId="0" fontId="7" fillId="0" borderId="0"/>
    <xf numFmtId="0" fontId="9" fillId="0" borderId="0"/>
    <xf numFmtId="0" fontId="158" fillId="0" borderId="0">
      <protection locked="0"/>
    </xf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9" fillId="0" borderId="0"/>
    <xf numFmtId="0" fontId="20" fillId="0" borderId="0"/>
    <xf numFmtId="0" fontId="7" fillId="0" borderId="0"/>
    <xf numFmtId="0" fontId="7" fillId="0" borderId="0"/>
    <xf numFmtId="0" fontId="9" fillId="0" borderId="0"/>
    <xf numFmtId="0" fontId="20" fillId="0" borderId="0"/>
    <xf numFmtId="0" fontId="20" fillId="0" borderId="0"/>
    <xf numFmtId="0" fontId="9" fillId="0" borderId="0"/>
    <xf numFmtId="0" fontId="9" fillId="0" borderId="0"/>
    <xf numFmtId="0" fontId="158" fillId="0" borderId="0">
      <protection locked="0"/>
    </xf>
    <xf numFmtId="0" fontId="9" fillId="0" borderId="0"/>
    <xf numFmtId="0" fontId="7" fillId="0" borderId="0"/>
    <xf numFmtId="0" fontId="158" fillId="0" borderId="0">
      <protection locked="0"/>
    </xf>
    <xf numFmtId="0" fontId="158" fillId="0" borderId="0">
      <protection locked="0"/>
    </xf>
    <xf numFmtId="0" fontId="6" fillId="0" borderId="0"/>
    <xf numFmtId="0" fontId="7" fillId="0" borderId="0"/>
    <xf numFmtId="0" fontId="7" fillId="0" borderId="0"/>
    <xf numFmtId="0" fontId="75" fillId="0" borderId="0"/>
    <xf numFmtId="0" fontId="6" fillId="0" borderId="0"/>
    <xf numFmtId="0" fontId="9" fillId="0" borderId="0"/>
    <xf numFmtId="0" fontId="6" fillId="0" borderId="0"/>
    <xf numFmtId="0" fontId="158" fillId="0" borderId="0">
      <protection locked="0"/>
    </xf>
    <xf numFmtId="0" fontId="75" fillId="0" borderId="0"/>
    <xf numFmtId="0" fontId="75" fillId="0" borderId="0"/>
    <xf numFmtId="0" fontId="7" fillId="0" borderId="0"/>
    <xf numFmtId="0" fontId="158" fillId="0" borderId="0">
      <protection locked="0"/>
    </xf>
    <xf numFmtId="0" fontId="7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158" fillId="0" borderId="0">
      <protection locked="0"/>
    </xf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158" fillId="0" borderId="0">
      <protection locked="0"/>
    </xf>
    <xf numFmtId="0" fontId="158" fillId="0" borderId="0">
      <protection locked="0"/>
    </xf>
    <xf numFmtId="0" fontId="9" fillId="0" borderId="0"/>
    <xf numFmtId="0" fontId="9" fillId="0" borderId="0"/>
    <xf numFmtId="0" fontId="9" fillId="0" borderId="0"/>
    <xf numFmtId="0" fontId="7" fillId="0" borderId="0"/>
    <xf numFmtId="0" fontId="20" fillId="0" borderId="0"/>
    <xf numFmtId="0" fontId="7" fillId="0" borderId="0"/>
    <xf numFmtId="0" fontId="20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158" fillId="0" borderId="0">
      <protection locked="0"/>
    </xf>
    <xf numFmtId="0" fontId="158" fillId="0" borderId="0">
      <protection locked="0"/>
    </xf>
    <xf numFmtId="0" fontId="7" fillId="0" borderId="0"/>
    <xf numFmtId="0" fontId="7" fillId="0" borderId="0"/>
    <xf numFmtId="0" fontId="6" fillId="0" borderId="0"/>
    <xf numFmtId="0" fontId="6" fillId="0" borderId="0"/>
    <xf numFmtId="0" fontId="75" fillId="0" borderId="0"/>
    <xf numFmtId="0" fontId="75" fillId="0" borderId="0"/>
    <xf numFmtId="0" fontId="11" fillId="0" borderId="0"/>
    <xf numFmtId="0" fontId="158" fillId="0" borderId="0">
      <protection locked="0"/>
    </xf>
    <xf numFmtId="0" fontId="7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20" fillId="0" borderId="0"/>
    <xf numFmtId="0" fontId="6" fillId="0" borderId="0"/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20" fillId="0" borderId="0"/>
    <xf numFmtId="0" fontId="20" fillId="0" borderId="0"/>
    <xf numFmtId="0" fontId="6" fillId="0" borderId="0"/>
    <xf numFmtId="0" fontId="20" fillId="0" borderId="0"/>
    <xf numFmtId="0" fontId="6" fillId="0" borderId="0"/>
    <xf numFmtId="0" fontId="7" fillId="0" borderId="0"/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20" fillId="0" borderId="0"/>
    <xf numFmtId="0" fontId="9" fillId="0" borderId="0"/>
    <xf numFmtId="0" fontId="6" fillId="0" borderId="0"/>
    <xf numFmtId="0" fontId="9" fillId="0" borderId="0"/>
    <xf numFmtId="0" fontId="158" fillId="0" borderId="0">
      <protection locked="0"/>
    </xf>
    <xf numFmtId="0" fontId="7" fillId="0" borderId="0"/>
    <xf numFmtId="0" fontId="6" fillId="0" borderId="0"/>
    <xf numFmtId="0" fontId="75" fillId="0" borderId="0"/>
    <xf numFmtId="0" fontId="11" fillId="0" borderId="0"/>
    <xf numFmtId="0" fontId="158" fillId="0" borderId="0">
      <protection locked="0"/>
    </xf>
    <xf numFmtId="0" fontId="7" fillId="0" borderId="0"/>
    <xf numFmtId="0" fontId="6" fillId="0" borderId="0"/>
    <xf numFmtId="0" fontId="9" fillId="0" borderId="0"/>
    <xf numFmtId="0" fontId="7" fillId="0" borderId="0"/>
    <xf numFmtId="0" fontId="9" fillId="0" borderId="0"/>
    <xf numFmtId="0" fontId="20" fillId="0" borderId="0"/>
    <xf numFmtId="0" fontId="6" fillId="0" borderId="0"/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20" fillId="0" borderId="0"/>
    <xf numFmtId="0" fontId="6" fillId="0" borderId="0"/>
    <xf numFmtId="0" fontId="20" fillId="0" borderId="0"/>
    <xf numFmtId="0" fontId="158" fillId="0" borderId="0">
      <protection locked="0"/>
    </xf>
    <xf numFmtId="0" fontId="6" fillId="0" borderId="0"/>
    <xf numFmtId="0" fontId="7" fillId="0" borderId="0"/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20" fillId="0" borderId="0"/>
    <xf numFmtId="0" fontId="9" fillId="0" borderId="0"/>
    <xf numFmtId="0" fontId="9" fillId="0" borderId="0"/>
    <xf numFmtId="0" fontId="158" fillId="0" borderId="0">
      <protection locked="0"/>
    </xf>
    <xf numFmtId="0" fontId="9" fillId="0" borderId="0"/>
    <xf numFmtId="0" fontId="7" fillId="0" borderId="0"/>
    <xf numFmtId="0" fontId="6" fillId="0" borderId="0"/>
    <xf numFmtId="0" fontId="75" fillId="0" borderId="0"/>
    <xf numFmtId="0" fontId="158" fillId="0" borderId="0">
      <protection locked="0"/>
    </xf>
    <xf numFmtId="0" fontId="9" fillId="0" borderId="0"/>
    <xf numFmtId="0" fontId="7" fillId="0" borderId="0"/>
    <xf numFmtId="0" fontId="20" fillId="0" borderId="0"/>
    <xf numFmtId="0" fontId="9" fillId="0" borderId="0"/>
    <xf numFmtId="0" fontId="9" fillId="0" borderId="0"/>
    <xf numFmtId="0" fontId="158" fillId="0" borderId="0">
      <protection locked="0"/>
    </xf>
    <xf numFmtId="0" fontId="7" fillId="0" borderId="0"/>
    <xf numFmtId="0" fontId="6" fillId="0" borderId="0"/>
    <xf numFmtId="0" fontId="75" fillId="0" borderId="0"/>
    <xf numFmtId="0" fontId="158" fillId="0" borderId="0">
      <protection locked="0"/>
    </xf>
    <xf numFmtId="0" fontId="7" fillId="0" borderId="0"/>
    <xf numFmtId="0" fontId="7" fillId="0" borderId="0"/>
    <xf numFmtId="0" fontId="6" fillId="0" borderId="0"/>
    <xf numFmtId="0" fontId="9" fillId="0" borderId="0"/>
    <xf numFmtId="0" fontId="75" fillId="0" borderId="0"/>
    <xf numFmtId="0" fontId="9" fillId="0" borderId="0"/>
    <xf numFmtId="0" fontId="20" fillId="0" borderId="0"/>
    <xf numFmtId="0" fontId="6" fillId="0" borderId="0"/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6" fillId="0" borderId="0"/>
    <xf numFmtId="0" fontId="20" fillId="0" borderId="0"/>
    <xf numFmtId="0" fontId="6" fillId="0" borderId="0"/>
    <xf numFmtId="0" fontId="20" fillId="0" borderId="0"/>
    <xf numFmtId="0" fontId="6" fillId="0" borderId="0"/>
    <xf numFmtId="0" fontId="7" fillId="0" borderId="0"/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158" fillId="0" borderId="0">
      <protection locked="0"/>
    </xf>
    <xf numFmtId="0" fontId="7" fillId="0" borderId="0"/>
    <xf numFmtId="0" fontId="6" fillId="0" borderId="0"/>
    <xf numFmtId="0" fontId="75" fillId="0" borderId="0"/>
    <xf numFmtId="0" fontId="158" fillId="0" borderId="0">
      <protection locked="0"/>
    </xf>
    <xf numFmtId="0" fontId="7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6" fillId="0" borderId="0"/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20" fillId="0" borderId="0"/>
    <xf numFmtId="0" fontId="6" fillId="0" borderId="0"/>
    <xf numFmtId="0" fontId="20" fillId="0" borderId="0"/>
    <xf numFmtId="0" fontId="20" fillId="0" borderId="0"/>
    <xf numFmtId="0" fontId="6" fillId="0" borderId="0"/>
    <xf numFmtId="0" fontId="7" fillId="0" borderId="0"/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20" fillId="0" borderId="0"/>
    <xf numFmtId="0" fontId="9" fillId="0" borderId="0"/>
    <xf numFmtId="0" fontId="9" fillId="0" borderId="0"/>
    <xf numFmtId="0" fontId="158" fillId="0" borderId="0">
      <protection locked="0"/>
    </xf>
    <xf numFmtId="0" fontId="6" fillId="0" borderId="0"/>
    <xf numFmtId="0" fontId="7" fillId="0" borderId="0"/>
    <xf numFmtId="0" fontId="6" fillId="0" borderId="0"/>
    <xf numFmtId="0" fontId="75" fillId="0" borderId="0"/>
    <xf numFmtId="0" fontId="75" fillId="0" borderId="0"/>
    <xf numFmtId="0" fontId="158" fillId="0" borderId="0">
      <protection locked="0"/>
    </xf>
    <xf numFmtId="0" fontId="75" fillId="0" borderId="0"/>
    <xf numFmtId="0" fontId="11" fillId="0" borderId="0"/>
    <xf numFmtId="0" fontId="11" fillId="0" borderId="0"/>
    <xf numFmtId="0" fontId="7" fillId="0" borderId="0"/>
    <xf numFmtId="0" fontId="158" fillId="0" borderId="0">
      <protection locked="0"/>
    </xf>
    <xf numFmtId="0" fontId="158" fillId="0" borderId="0">
      <protection locked="0"/>
    </xf>
    <xf numFmtId="0" fontId="6" fillId="0" borderId="0"/>
    <xf numFmtId="0" fontId="7" fillId="0" borderId="0"/>
    <xf numFmtId="0" fontId="7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6" fillId="0" borderId="0"/>
    <xf numFmtId="0" fontId="20" fillId="0" borderId="0"/>
    <xf numFmtId="0" fontId="158" fillId="0" borderId="0">
      <protection locked="0"/>
    </xf>
    <xf numFmtId="0" fontId="20" fillId="0" borderId="0"/>
    <xf numFmtId="0" fontId="158" fillId="0" borderId="0">
      <protection locked="0"/>
    </xf>
    <xf numFmtId="0" fontId="6" fillId="0" borderId="0"/>
    <xf numFmtId="0" fontId="6" fillId="0" borderId="0"/>
    <xf numFmtId="0" fontId="9" fillId="0" borderId="0"/>
    <xf numFmtId="0" fontId="158" fillId="0" borderId="0">
      <protection locked="0"/>
    </xf>
    <xf numFmtId="0" fontId="158" fillId="0" borderId="0">
      <protection locked="0"/>
    </xf>
    <xf numFmtId="0" fontId="9" fillId="0" borderId="0"/>
    <xf numFmtId="0" fontId="9" fillId="0" borderId="0"/>
    <xf numFmtId="0" fontId="7" fillId="0" borderId="0"/>
    <xf numFmtId="0" fontId="9" fillId="0" borderId="0"/>
    <xf numFmtId="0" fontId="20" fillId="0" borderId="0"/>
    <xf numFmtId="0" fontId="7" fillId="0" borderId="0"/>
    <xf numFmtId="0" fontId="7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7" fillId="0" borderId="0"/>
    <xf numFmtId="0" fontId="6" fillId="0" borderId="0"/>
    <xf numFmtId="0" fontId="6" fillId="0" borderId="0"/>
    <xf numFmtId="0" fontId="158" fillId="0" borderId="0">
      <protection locked="0"/>
    </xf>
    <xf numFmtId="0" fontId="7" fillId="0" borderId="0"/>
    <xf numFmtId="0" fontId="159" fillId="0" borderId="31"/>
    <xf numFmtId="298" fontId="11" fillId="0" borderId="0"/>
    <xf numFmtId="299" fontId="11" fillId="0" borderId="0"/>
    <xf numFmtId="0" fontId="160" fillId="0" borderId="32">
      <alignment vertical="center"/>
    </xf>
    <xf numFmtId="0" fontId="160" fillId="0" borderId="32">
      <alignment vertical="center"/>
    </xf>
    <xf numFmtId="0" fontId="160" fillId="0" borderId="32">
      <alignment vertical="center"/>
    </xf>
    <xf numFmtId="300" fontId="11" fillId="0" borderId="0"/>
    <xf numFmtId="0" fontId="6" fillId="0" borderId="0"/>
    <xf numFmtId="0" fontId="161" fillId="0" borderId="0">
      <alignment vertical="top"/>
      <protection locked="0"/>
    </xf>
    <xf numFmtId="0" fontId="21" fillId="0" borderId="0"/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1" fillId="0" borderId="33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0" fontId="150" fillId="0" borderId="34">
      <alignment vertical="center"/>
    </xf>
    <xf numFmtId="301" fontId="11" fillId="0" borderId="0"/>
    <xf numFmtId="302" fontId="10" fillId="0" borderId="0"/>
    <xf numFmtId="302" fontId="10" fillId="0" borderId="0"/>
    <xf numFmtId="0" fontId="11" fillId="0" borderId="0"/>
    <xf numFmtId="0" fontId="162" fillId="0" borderId="0">
      <alignment vertical="center"/>
    </xf>
    <xf numFmtId="0" fontId="163" fillId="0" borderId="0"/>
    <xf numFmtId="303" fontId="11" fillId="0" borderId="0"/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0" fontId="164" fillId="5" borderId="25">
      <alignment vertical="center"/>
    </xf>
    <xf numFmtId="4" fontId="70" fillId="0" borderId="0">
      <protection locked="0"/>
    </xf>
    <xf numFmtId="0" fontId="22" fillId="0" borderId="0"/>
    <xf numFmtId="0" fontId="22" fillId="0" borderId="0"/>
    <xf numFmtId="4" fontId="139" fillId="0" borderId="0"/>
    <xf numFmtId="4" fontId="139" fillId="0" borderId="0"/>
    <xf numFmtId="4" fontId="139" fillId="0" borderId="0"/>
    <xf numFmtId="4" fontId="139" fillId="0" borderId="0"/>
    <xf numFmtId="4" fontId="165" fillId="0" borderId="0"/>
    <xf numFmtId="304" fontId="11" fillId="0" borderId="0">
      <protection locked="0"/>
    </xf>
    <xf numFmtId="3" fontId="139" fillId="0" borderId="0"/>
    <xf numFmtId="305" fontId="11" fillId="0" borderId="0">
      <alignment horizontal="center" vertical="center"/>
    </xf>
    <xf numFmtId="0" fontId="166" fillId="0" borderId="0">
      <alignment horizontal="centerContinuous" vertical="center"/>
    </xf>
    <xf numFmtId="306" fontId="11" fillId="0" borderId="0"/>
    <xf numFmtId="0" fontId="167" fillId="6" borderId="0">
      <alignment horizontal="center" vertical="center"/>
    </xf>
    <xf numFmtId="307" fontId="11" fillId="0" borderId="0"/>
    <xf numFmtId="0" fontId="168" fillId="0" borderId="35">
      <alignment vertical="center"/>
    </xf>
    <xf numFmtId="0" fontId="168" fillId="0" borderId="35">
      <alignment vertical="center"/>
    </xf>
    <xf numFmtId="0" fontId="168" fillId="0" borderId="35">
      <alignment vertical="center"/>
    </xf>
    <xf numFmtId="0" fontId="169" fillId="0" borderId="36">
      <alignment vertical="center"/>
    </xf>
    <xf numFmtId="0" fontId="11" fillId="0" borderId="0">
      <alignment vertical="center"/>
    </xf>
    <xf numFmtId="0" fontId="170" fillId="0" borderId="0">
      <alignment horizontal="centerContinuous" vertical="center"/>
    </xf>
    <xf numFmtId="0" fontId="171" fillId="0" borderId="0">
      <alignment vertical="center"/>
    </xf>
    <xf numFmtId="0" fontId="171" fillId="0" borderId="0">
      <alignment vertical="center"/>
    </xf>
    <xf numFmtId="0" fontId="171" fillId="0" borderId="0">
      <alignment vertical="center"/>
    </xf>
    <xf numFmtId="0" fontId="172" fillId="0" borderId="37">
      <alignment vertical="center"/>
    </xf>
    <xf numFmtId="0" fontId="172" fillId="0" borderId="37">
      <alignment vertical="center"/>
    </xf>
    <xf numFmtId="0" fontId="172" fillId="0" borderId="37">
      <alignment vertical="center"/>
    </xf>
    <xf numFmtId="0" fontId="173" fillId="0" borderId="37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4" fillId="0" borderId="38">
      <alignment vertical="center"/>
    </xf>
    <xf numFmtId="0" fontId="175" fillId="0" borderId="39">
      <alignment vertical="center"/>
    </xf>
    <xf numFmtId="0" fontId="175" fillId="0" borderId="39">
      <alignment vertical="center"/>
    </xf>
    <xf numFmtId="0" fontId="175" fillId="0" borderId="39">
      <alignment vertical="center"/>
    </xf>
    <xf numFmtId="0" fontId="175" fillId="0" borderId="39">
      <alignment vertical="center"/>
    </xf>
    <xf numFmtId="0" fontId="175" fillId="0" borderId="39">
      <alignment vertical="center"/>
    </xf>
    <xf numFmtId="0" fontId="175" fillId="0" borderId="39">
      <alignment vertical="center"/>
    </xf>
    <xf numFmtId="0" fontId="175" fillId="0" borderId="39">
      <alignment vertical="center"/>
    </xf>
    <xf numFmtId="0" fontId="175" fillId="0" borderId="39">
      <alignment vertical="center"/>
    </xf>
    <xf numFmtId="0" fontId="174" fillId="0" borderId="0">
      <alignment vertical="center"/>
    </xf>
    <xf numFmtId="0" fontId="174" fillId="0" borderId="0">
      <alignment vertical="center"/>
    </xf>
    <xf numFmtId="0" fontId="174" fillId="0" borderId="0">
      <alignment vertical="center"/>
    </xf>
    <xf numFmtId="0" fontId="175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1" fillId="0" borderId="0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1">
      <alignment vertical="top"/>
    </xf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186" fontId="177" fillId="0" borderId="0">
      <alignment vertical="center"/>
    </xf>
    <xf numFmtId="294" fontId="10" fillId="0" borderId="0">
      <alignment vertical="center"/>
    </xf>
    <xf numFmtId="294" fontId="10" fillId="0" borderId="0">
      <alignment vertical="center"/>
    </xf>
    <xf numFmtId="294" fontId="10" fillId="0" borderId="0">
      <alignment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8" fontId="11" fillId="0" borderId="4">
      <alignment horizontal="left" vertical="center"/>
    </xf>
    <xf numFmtId="309" fontId="6" fillId="0" borderId="0">
      <alignment vertical="center"/>
    </xf>
    <xf numFmtId="0" fontId="178" fillId="6" borderId="0">
      <alignment vertical="center"/>
    </xf>
    <xf numFmtId="0" fontId="178" fillId="6" borderId="0">
      <alignment vertical="center"/>
    </xf>
    <xf numFmtId="0" fontId="178" fillId="6" borderId="0">
      <alignment vertical="center"/>
    </xf>
    <xf numFmtId="310" fontId="8" fillId="0" borderId="0">
      <alignment horizontal="right" vertical="center"/>
    </xf>
    <xf numFmtId="0" fontId="11" fillId="0" borderId="0"/>
    <xf numFmtId="41" fontId="15" fillId="0" borderId="0"/>
    <xf numFmtId="43" fontId="15" fillId="0" borderId="0"/>
    <xf numFmtId="245" fontId="9" fillId="0" borderId="0"/>
    <xf numFmtId="43" fontId="15" fillId="0" borderId="0"/>
    <xf numFmtId="41" fontId="163" fillId="0" borderId="0"/>
    <xf numFmtId="43" fontId="163" fillId="0" borderId="0"/>
    <xf numFmtId="0" fontId="14" fillId="0" borderId="0"/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11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0" fontId="179" fillId="3" borderId="40">
      <alignment vertical="center"/>
    </xf>
    <xf numFmtId="311" fontId="11" fillId="0" borderId="0"/>
    <xf numFmtId="0" fontId="11" fillId="0" borderId="0"/>
    <xf numFmtId="186" fontId="11" fillId="0" borderId="0"/>
    <xf numFmtId="0" fontId="10" fillId="0" borderId="0"/>
    <xf numFmtId="186" fontId="11" fillId="0" borderId="0"/>
    <xf numFmtId="312" fontId="10" fillId="23" borderId="0">
      <alignment horizontal="right"/>
    </xf>
    <xf numFmtId="313" fontId="11" fillId="23" borderId="0">
      <alignment horizontal="right"/>
    </xf>
    <xf numFmtId="281" fontId="14" fillId="0" borderId="0"/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186" fontId="8" fillId="0" borderId="41">
      <alignment vertical="center"/>
    </xf>
    <xf numFmtId="0" fontId="11" fillId="0" borderId="0"/>
    <xf numFmtId="314" fontId="15" fillId="0" borderId="0"/>
    <xf numFmtId="315" fontId="15" fillId="0" borderId="0"/>
    <xf numFmtId="0" fontId="180" fillId="0" borderId="0">
      <alignment horizontal="centerContinuous" vertical="center"/>
    </xf>
    <xf numFmtId="0" fontId="181" fillId="0" borderId="0">
      <alignment vertical="top"/>
      <protection locked="0"/>
    </xf>
    <xf numFmtId="0" fontId="182" fillId="0" borderId="30">
      <alignment vertical="center"/>
    </xf>
    <xf numFmtId="229" fontId="20" fillId="0" borderId="0"/>
    <xf numFmtId="42" fontId="10" fillId="0" borderId="0"/>
    <xf numFmtId="42" fontId="10" fillId="0" borderId="0"/>
    <xf numFmtId="42" fontId="10" fillId="0" borderId="0"/>
    <xf numFmtId="42" fontId="24" fillId="0" borderId="0"/>
    <xf numFmtId="42" fontId="10" fillId="0" borderId="0"/>
    <xf numFmtId="42" fontId="10" fillId="0" borderId="0"/>
    <xf numFmtId="42" fontId="10" fillId="0" borderId="0"/>
    <xf numFmtId="42" fontId="10" fillId="0" borderId="0"/>
    <xf numFmtId="42" fontId="10" fillId="0" borderId="0"/>
    <xf numFmtId="312" fontId="183" fillId="0" borderId="0"/>
    <xf numFmtId="316" fontId="11" fillId="0" borderId="0">
      <protection locked="0"/>
    </xf>
    <xf numFmtId="0" fontId="22" fillId="0" borderId="0"/>
    <xf numFmtId="10" fontId="139" fillId="0" borderId="0"/>
    <xf numFmtId="10" fontId="139" fillId="0" borderId="0"/>
    <xf numFmtId="10" fontId="139" fillId="0" borderId="0"/>
    <xf numFmtId="10" fontId="139" fillId="0" borderId="0"/>
    <xf numFmtId="10" fontId="184" fillId="0" borderId="0"/>
    <xf numFmtId="317" fontId="53" fillId="0" borderId="0">
      <alignment vertical="center"/>
    </xf>
    <xf numFmtId="318" fontId="53" fillId="0" borderId="0">
      <alignment vertical="center"/>
      <protection locked="0"/>
    </xf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7"/>
    <xf numFmtId="0" fontId="8" fillId="0" borderId="42">
      <alignment vertical="center"/>
    </xf>
    <xf numFmtId="0" fontId="8" fillId="0" borderId="43">
      <alignment vertical="top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5" fillId="6" borderId="44">
      <alignment horizontal="center" vertical="center"/>
    </xf>
    <xf numFmtId="0" fontId="186" fillId="0" borderId="0">
      <alignment vertical="top"/>
      <protection locked="0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87" fillId="6" borderId="4">
      <alignment horizontal="center" vertical="center"/>
    </xf>
    <xf numFmtId="0" fontId="1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3" fillId="0" borderId="0">
      <alignment vertical="center"/>
    </xf>
    <xf numFmtId="0" fontId="10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6" fillId="0" borderId="0"/>
    <xf numFmtId="0" fontId="113" fillId="0" borderId="0">
      <alignment vertical="center"/>
    </xf>
    <xf numFmtId="0" fontId="6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8" fillId="0" borderId="0">
      <alignment vertical="center"/>
    </xf>
    <xf numFmtId="0" fontId="6" fillId="0" borderId="0"/>
    <xf numFmtId="0" fontId="10" fillId="0" borderId="0"/>
    <xf numFmtId="0" fontId="138" fillId="0" borderId="0"/>
    <xf numFmtId="0" fontId="10" fillId="0" borderId="0"/>
    <xf numFmtId="0" fontId="19" fillId="0" borderId="0">
      <alignment vertical="center"/>
    </xf>
    <xf numFmtId="0" fontId="113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189" fillId="0" borderId="0"/>
    <xf numFmtId="0" fontId="190" fillId="0" borderId="0"/>
    <xf numFmtId="0" fontId="6" fillId="0" borderId="0"/>
    <xf numFmtId="0" fontId="1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/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0" fillId="0" borderId="0">
      <alignment vertical="center"/>
    </xf>
    <xf numFmtId="0" fontId="156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6" fillId="0" borderId="0"/>
    <xf numFmtId="0" fontId="19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30" fillId="0" borderId="0">
      <alignment vertical="center"/>
    </xf>
    <xf numFmtId="0" fontId="156" fillId="0" borderId="0">
      <alignment vertical="center"/>
    </xf>
    <xf numFmtId="0" fontId="156" fillId="0" borderId="0">
      <alignment vertical="center"/>
    </xf>
    <xf numFmtId="0" fontId="157" fillId="0" borderId="0">
      <alignment vertical="center"/>
    </xf>
    <xf numFmtId="0" fontId="156" fillId="0" borderId="0">
      <alignment vertical="center"/>
    </xf>
    <xf numFmtId="0" fontId="6" fillId="0" borderId="0"/>
    <xf numFmtId="0" fontId="19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57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56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6" fillId="0" borderId="0"/>
    <xf numFmtId="0" fontId="3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0">
      <alignment vertical="center"/>
    </xf>
    <xf numFmtId="0" fontId="157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56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3" fillId="0" borderId="0"/>
    <xf numFmtId="0" fontId="194" fillId="0" borderId="0"/>
    <xf numFmtId="0" fontId="195" fillId="0" borderId="0">
      <alignment vertical="center"/>
    </xf>
    <xf numFmtId="245" fontId="196" fillId="7" borderId="45">
      <alignment vertical="center"/>
    </xf>
    <xf numFmtId="0" fontId="70" fillId="0" borderId="6">
      <protection locked="0"/>
    </xf>
    <xf numFmtId="0" fontId="139" fillId="0" borderId="6"/>
    <xf numFmtId="43" fontId="20" fillId="0" borderId="0"/>
    <xf numFmtId="225" fontId="183" fillId="0" borderId="0"/>
    <xf numFmtId="0" fontId="11" fillId="0" borderId="0"/>
    <xf numFmtId="315" fontId="163" fillId="0" borderId="0"/>
    <xf numFmtId="314" fontId="163" fillId="0" borderId="0"/>
    <xf numFmtId="319" fontId="11" fillId="0" borderId="0">
      <protection locked="0"/>
    </xf>
    <xf numFmtId="248" fontId="139" fillId="0" borderId="0"/>
    <xf numFmtId="320" fontId="11" fillId="0" borderId="0">
      <protection locked="0"/>
    </xf>
    <xf numFmtId="249" fontId="139" fillId="0" borderId="0"/>
  </cellStyleXfs>
  <cellXfs count="619">
    <xf numFmtId="0" fontId="0" fillId="0" borderId="0" xfId="0" applyAlignment="1" applyProtection="1">
      <alignment vertical="center"/>
    </xf>
    <xf numFmtId="0" fontId="113" fillId="0" borderId="0" xfId="0" applyNumberFormat="1" applyFont="1" applyFill="1" applyBorder="1" applyAlignment="1" applyProtection="1">
      <alignment vertical="center"/>
    </xf>
    <xf numFmtId="0" fontId="197" fillId="0" borderId="0" xfId="0" applyNumberFormat="1" applyFont="1" applyFill="1" applyBorder="1" applyAlignment="1" applyProtection="1">
      <alignment vertical="center"/>
    </xf>
    <xf numFmtId="0" fontId="198" fillId="0" borderId="0" xfId="0" applyNumberFormat="1" applyFont="1" applyFill="1" applyBorder="1" applyAlignment="1" applyProtection="1">
      <alignment vertical="center"/>
    </xf>
    <xf numFmtId="0" fontId="199" fillId="0" borderId="0" xfId="0" applyNumberFormat="1" applyFont="1" applyFill="1" applyBorder="1" applyAlignment="1" applyProtection="1">
      <alignment vertical="center"/>
    </xf>
    <xf numFmtId="0" fontId="200" fillId="0" borderId="0" xfId="0" applyNumberFormat="1" applyFont="1" applyFill="1" applyBorder="1" applyAlignment="1" applyProtection="1">
      <alignment vertical="center"/>
    </xf>
    <xf numFmtId="0" fontId="201" fillId="0" borderId="0" xfId="0" applyNumberFormat="1" applyFont="1" applyFill="1" applyBorder="1" applyAlignment="1" applyProtection="1">
      <alignment horizontal="center" vertical="center"/>
    </xf>
    <xf numFmtId="321" fontId="202" fillId="0" borderId="0" xfId="0" applyNumberFormat="1" applyFont="1" applyFill="1" applyBorder="1" applyAlignment="1" applyProtection="1">
      <alignment horizontal="right" vertical="center"/>
    </xf>
    <xf numFmtId="321" fontId="202" fillId="0" borderId="0" xfId="0" applyNumberFormat="1" applyFont="1" applyFill="1" applyBorder="1" applyAlignment="1" applyProtection="1">
      <alignment horizontal="left" vertical="center"/>
    </xf>
    <xf numFmtId="0" fontId="202" fillId="31" borderId="0" xfId="0" applyNumberFormat="1" applyFont="1" applyFill="1" applyBorder="1" applyAlignment="1" applyProtection="1">
      <alignment horizontal="center" vertical="center"/>
    </xf>
    <xf numFmtId="0" fontId="202" fillId="0" borderId="0" xfId="0" applyNumberFormat="1" applyFont="1" applyFill="1" applyBorder="1" applyAlignment="1" applyProtection="1">
      <alignment horizontal="center" vertical="center"/>
    </xf>
    <xf numFmtId="0" fontId="202" fillId="0" borderId="0" xfId="0" applyNumberFormat="1" applyFont="1" applyFill="1" applyBorder="1" applyAlignment="1" applyProtection="1">
      <alignment horizontal="right" vertical="center"/>
    </xf>
    <xf numFmtId="0" fontId="202" fillId="0" borderId="0" xfId="0" applyNumberFormat="1" applyFont="1" applyFill="1" applyBorder="1" applyAlignment="1" applyProtection="1">
      <alignment horizontal="left" vertical="center"/>
    </xf>
    <xf numFmtId="0" fontId="203" fillId="0" borderId="0" xfId="0" applyNumberFormat="1" applyFont="1" applyFill="1" applyBorder="1" applyAlignment="1" applyProtection="1">
      <alignment horizontal="left" vertical="center"/>
    </xf>
    <xf numFmtId="0" fontId="202" fillId="0" borderId="0" xfId="0" applyNumberFormat="1" applyFont="1" applyFill="1" applyBorder="1" applyAlignment="1" applyProtection="1">
      <alignment vertical="center"/>
    </xf>
    <xf numFmtId="0" fontId="203" fillId="0" borderId="0" xfId="0" applyNumberFormat="1" applyFont="1" applyFill="1" applyBorder="1" applyAlignment="1" applyProtection="1">
      <alignment horizontal="left" vertical="center" wrapText="1"/>
    </xf>
    <xf numFmtId="0" fontId="203" fillId="0" borderId="0" xfId="0" applyNumberFormat="1" applyFont="1" applyFill="1" applyBorder="1" applyAlignment="1" applyProtection="1">
      <alignment horizontal="left" vertical="center" shrinkToFit="1"/>
    </xf>
    <xf numFmtId="0" fontId="203" fillId="31" borderId="10" xfId="0" applyNumberFormat="1" applyFont="1" applyFill="1" applyBorder="1" applyAlignment="1" applyProtection="1">
      <alignment horizontal="center" vertical="center" shrinkToFit="1"/>
    </xf>
    <xf numFmtId="0" fontId="204" fillId="0" borderId="10" xfId="0" applyNumberFormat="1" applyFont="1" applyFill="1" applyBorder="1" applyAlignment="1" applyProtection="1">
      <alignment horizontal="center" vertical="center" wrapText="1"/>
    </xf>
    <xf numFmtId="0" fontId="203" fillId="0" borderId="10" xfId="0" applyNumberFormat="1" applyFont="1" applyFill="1" applyBorder="1" applyAlignment="1" applyProtection="1">
      <alignment horizontal="center" vertical="center"/>
    </xf>
    <xf numFmtId="0" fontId="203" fillId="0" borderId="0" xfId="0" applyNumberFormat="1" applyFont="1" applyFill="1" applyBorder="1" applyAlignment="1" applyProtection="1">
      <alignment vertical="center"/>
    </xf>
    <xf numFmtId="0" fontId="208" fillId="0" borderId="0" xfId="28385" applyNumberFormat="1" applyFont="1" applyFill="1" applyBorder="1" applyAlignment="1" applyProtection="1">
      <alignment horizontal="left" vertical="top" wrapText="1"/>
    </xf>
    <xf numFmtId="0" fontId="209" fillId="0" borderId="0" xfId="28385" applyNumberFormat="1" applyFont="1" applyFill="1" applyBorder="1" applyAlignment="1" applyProtection="1">
      <alignment horizontal="left" vertical="top" wrapText="1"/>
    </xf>
    <xf numFmtId="0" fontId="210" fillId="0" borderId="0" xfId="28385" applyNumberFormat="1" applyFont="1" applyFill="1" applyBorder="1" applyAlignment="1" applyProtection="1">
      <alignment horizontal="left" vertical="center" wrapText="1"/>
    </xf>
    <xf numFmtId="0" fontId="209" fillId="0" borderId="4" xfId="28385" applyNumberFormat="1" applyFont="1" applyFill="1" applyBorder="1" applyAlignment="1" applyProtection="1">
      <alignment horizontal="center" vertical="top" wrapText="1"/>
    </xf>
    <xf numFmtId="0" fontId="208" fillId="0" borderId="0" xfId="28385" applyNumberFormat="1" applyFont="1" applyFill="1" applyBorder="1" applyAlignment="1" applyProtection="1">
      <alignment vertical="top" wrapText="1"/>
    </xf>
    <xf numFmtId="14" fontId="209" fillId="0" borderId="0" xfId="28385" applyNumberFormat="1" applyFont="1" applyFill="1" applyBorder="1" applyAlignment="1" applyProtection="1">
      <alignment vertical="top" wrapText="1"/>
    </xf>
    <xf numFmtId="0" fontId="209" fillId="0" borderId="10" xfId="28385" applyNumberFormat="1" applyFont="1" applyFill="1" applyBorder="1" applyAlignment="1" applyProtection="1">
      <alignment horizontal="right" vertical="center" wrapText="1" shrinkToFit="1"/>
    </xf>
    <xf numFmtId="0" fontId="209" fillId="0" borderId="46" xfId="28385" applyNumberFormat="1" applyFont="1" applyFill="1" applyBorder="1" applyAlignment="1" applyProtection="1">
      <alignment horizontal="left" vertical="center" shrinkToFit="1"/>
    </xf>
    <xf numFmtId="0" fontId="209" fillId="0" borderId="4" xfId="28385" applyNumberFormat="1" applyFont="1" applyFill="1" applyBorder="1" applyAlignment="1" applyProtection="1">
      <alignment horizontal="center" vertical="center" wrapText="1"/>
    </xf>
    <xf numFmtId="0" fontId="209" fillId="0" borderId="0" xfId="28385" applyNumberFormat="1" applyFont="1" applyFill="1" applyBorder="1" applyAlignment="1" applyProtection="1">
      <alignment vertical="top" wrapText="1"/>
    </xf>
    <xf numFmtId="0" fontId="209" fillId="0" borderId="0" xfId="28385" applyNumberFormat="1" applyFont="1" applyFill="1" applyBorder="1" applyAlignment="1" applyProtection="1">
      <alignment horizontal="center" vertical="center" wrapText="1"/>
    </xf>
    <xf numFmtId="0" fontId="209" fillId="0" borderId="0" xfId="28385" applyNumberFormat="1" applyFont="1" applyFill="1" applyBorder="1" applyAlignment="1" applyProtection="1">
      <alignment vertical="center" wrapText="1"/>
    </xf>
    <xf numFmtId="0" fontId="211" fillId="0" borderId="0" xfId="28385" applyNumberFormat="1" applyFont="1" applyFill="1" applyBorder="1" applyAlignment="1" applyProtection="1">
      <alignment horizontal="left" vertical="center" wrapText="1"/>
    </xf>
    <xf numFmtId="0" fontId="209" fillId="0" borderId="0" xfId="28385" applyNumberFormat="1" applyFont="1" applyFill="1" applyBorder="1" applyAlignment="1" applyProtection="1">
      <alignment horizontal="left" vertical="center" wrapText="1"/>
    </xf>
    <xf numFmtId="0" fontId="212" fillId="0" borderId="0" xfId="0" applyNumberFormat="1" applyFont="1" applyFill="1" applyBorder="1" applyAlignment="1" applyProtection="1">
      <alignment vertical="center"/>
    </xf>
    <xf numFmtId="0" fontId="210" fillId="0" borderId="0" xfId="28385" applyNumberFormat="1" applyFont="1" applyFill="1" applyBorder="1" applyAlignment="1" applyProtection="1">
      <alignment vertical="center" wrapText="1"/>
    </xf>
    <xf numFmtId="0" fontId="211" fillId="0" borderId="0" xfId="28385" applyNumberFormat="1" applyFont="1" applyFill="1" applyBorder="1" applyAlignment="1" applyProtection="1">
      <alignment horizontal="center" vertical="center" wrapText="1"/>
    </xf>
    <xf numFmtId="0" fontId="214" fillId="0" borderId="0" xfId="0" applyNumberFormat="1" applyFont="1" applyFill="1" applyBorder="1" applyAlignment="1" applyProtection="1">
      <alignment vertical="center"/>
    </xf>
    <xf numFmtId="0" fontId="213" fillId="0" borderId="0" xfId="28385" applyNumberFormat="1" applyFont="1" applyFill="1" applyBorder="1" applyAlignment="1" applyProtection="1">
      <alignment horizontal="right" vertical="center" wrapText="1"/>
    </xf>
    <xf numFmtId="0" fontId="213" fillId="0" borderId="0" xfId="28385" applyNumberFormat="1" applyFont="1" applyFill="1" applyBorder="1" applyAlignment="1" applyProtection="1">
      <alignment horizontal="center" vertical="center" wrapText="1"/>
    </xf>
    <xf numFmtId="0" fontId="203" fillId="0" borderId="0" xfId="0" applyNumberFormat="1" applyFont="1" applyFill="1" applyBorder="1" applyAlignment="1" applyProtection="1">
      <alignment horizontal="center" vertical="center"/>
    </xf>
    <xf numFmtId="322" fontId="203" fillId="0" borderId="0" xfId="0" applyNumberFormat="1" applyFont="1" applyFill="1" applyBorder="1" applyAlignment="1" applyProtection="1">
      <alignment horizontal="center" vertical="center"/>
    </xf>
    <xf numFmtId="0" fontId="203" fillId="0" borderId="0" xfId="0" applyNumberFormat="1" applyFont="1" applyFill="1" applyBorder="1" applyAlignment="1" applyProtection="1">
      <alignment horizontal="right" vertical="center"/>
    </xf>
    <xf numFmtId="41" fontId="203" fillId="0" borderId="0" xfId="4689" applyNumberFormat="1" applyFont="1" applyFill="1" applyBorder="1" applyAlignment="1" applyProtection="1">
      <alignment vertical="center"/>
    </xf>
    <xf numFmtId="0" fontId="215" fillId="0" borderId="0" xfId="28385" applyNumberFormat="1" applyFont="1" applyFill="1" applyBorder="1" applyAlignment="1" applyProtection="1">
      <alignment vertical="center"/>
    </xf>
    <xf numFmtId="0" fontId="216" fillId="0" borderId="0" xfId="28385" applyNumberFormat="1" applyFont="1" applyFill="1" applyBorder="1" applyAlignment="1" applyProtection="1">
      <alignment horizontal="center" vertical="center" wrapText="1"/>
    </xf>
    <xf numFmtId="0" fontId="209" fillId="32" borderId="0" xfId="28385" applyNumberFormat="1" applyFont="1" applyFill="1" applyBorder="1" applyAlignment="1" applyProtection="1">
      <alignment horizontal="center" vertical="center" wrapText="1"/>
    </xf>
    <xf numFmtId="0" fontId="11" fillId="0" borderId="0" xfId="28385" applyNumberFormat="1" applyFont="1" applyFill="1" applyBorder="1" applyAlignment="1" applyProtection="1">
      <alignment horizontal="left" vertical="top" wrapText="1"/>
    </xf>
    <xf numFmtId="0" fontId="213" fillId="0" borderId="0" xfId="28202" applyNumberFormat="1" applyFont="1" applyFill="1" applyBorder="1" applyAlignment="1" applyProtection="1"/>
    <xf numFmtId="0" fontId="213" fillId="0" borderId="4" xfId="28385" applyNumberFormat="1" applyFont="1" applyFill="1" applyBorder="1" applyAlignment="1" applyProtection="1">
      <alignment horizontal="center" vertical="center" wrapText="1"/>
    </xf>
    <xf numFmtId="0" fontId="213" fillId="31" borderId="4" xfId="28385" applyNumberFormat="1" applyFont="1" applyFill="1" applyBorder="1" applyAlignment="1" applyProtection="1">
      <alignment horizontal="center" vertical="center" wrapText="1"/>
    </xf>
    <xf numFmtId="3" fontId="209" fillId="0" borderId="0" xfId="28385" applyNumberFormat="1" applyFont="1" applyFill="1" applyBorder="1" applyAlignment="1" applyProtection="1">
      <alignment horizontal="center" vertical="center" wrapText="1"/>
    </xf>
    <xf numFmtId="0" fontId="213" fillId="0" borderId="0" xfId="28385" applyNumberFormat="1" applyFont="1" applyFill="1" applyBorder="1" applyAlignment="1" applyProtection="1">
      <alignment vertical="top" wrapText="1"/>
    </xf>
    <xf numFmtId="14" fontId="209" fillId="0" borderId="0" xfId="28385" applyNumberFormat="1" applyFont="1" applyFill="1" applyBorder="1" applyAlignment="1" applyProtection="1">
      <alignment horizontal="left" vertical="top" wrapText="1"/>
    </xf>
    <xf numFmtId="0" fontId="211" fillId="0" borderId="0" xfId="28385" applyNumberFormat="1" applyFont="1" applyFill="1" applyBorder="1" applyAlignment="1" applyProtection="1">
      <alignment vertical="center" wrapText="1"/>
    </xf>
    <xf numFmtId="0" fontId="209" fillId="0" borderId="10" xfId="28385" applyNumberFormat="1" applyFont="1" applyFill="1" applyBorder="1" applyAlignment="1" applyProtection="1">
      <alignment vertical="center" wrapText="1"/>
    </xf>
    <xf numFmtId="0" fontId="209" fillId="0" borderId="46" xfId="28385" applyNumberFormat="1" applyFont="1" applyFill="1" applyBorder="1" applyAlignment="1" applyProtection="1">
      <alignment vertical="center" wrapText="1"/>
    </xf>
    <xf numFmtId="0" fontId="213" fillId="0" borderId="41" xfId="28385" applyNumberFormat="1" applyFont="1" applyFill="1" applyBorder="1" applyAlignment="1" applyProtection="1">
      <alignment horizontal="center" vertical="center" wrapText="1"/>
    </xf>
    <xf numFmtId="0" fontId="213" fillId="0" borderId="41" xfId="28385" applyNumberFormat="1" applyFont="1" applyFill="1" applyBorder="1" applyAlignment="1" applyProtection="1">
      <alignment vertical="center" wrapText="1"/>
    </xf>
    <xf numFmtId="0" fontId="213" fillId="0" borderId="10" xfId="28385" applyNumberFormat="1" applyFont="1" applyFill="1" applyBorder="1" applyAlignment="1" applyProtection="1">
      <alignment vertical="center" wrapText="1"/>
    </xf>
    <xf numFmtId="0" fontId="213" fillId="0" borderId="10" xfId="28385" applyNumberFormat="1" applyFont="1" applyFill="1" applyBorder="1" applyAlignment="1" applyProtection="1">
      <alignment horizontal="right" vertical="center" wrapText="1"/>
    </xf>
    <xf numFmtId="0" fontId="213" fillId="31" borderId="10" xfId="28385" applyNumberFormat="1" applyFont="1" applyFill="1" applyBorder="1" applyAlignment="1" applyProtection="1">
      <alignment horizontal="left" vertical="center" wrapText="1"/>
    </xf>
    <xf numFmtId="0" fontId="213" fillId="0" borderId="10" xfId="28385" applyNumberFormat="1" applyFont="1" applyFill="1" applyBorder="1" applyAlignment="1" applyProtection="1">
      <alignment horizontal="left" vertical="center" wrapText="1"/>
    </xf>
    <xf numFmtId="0" fontId="213" fillId="0" borderId="46" xfId="28385" applyNumberFormat="1" applyFont="1" applyFill="1" applyBorder="1" applyAlignment="1" applyProtection="1">
      <alignment vertical="center" wrapText="1"/>
    </xf>
    <xf numFmtId="0" fontId="218" fillId="0" borderId="41" xfId="28385" applyNumberFormat="1" applyFont="1" applyFill="1" applyBorder="1" applyAlignment="1" applyProtection="1">
      <alignment horizontal="center" vertical="center" wrapText="1" shrinkToFit="1"/>
    </xf>
    <xf numFmtId="0" fontId="213" fillId="0" borderId="10" xfId="28385" applyNumberFormat="1" applyFont="1" applyFill="1" applyBorder="1" applyAlignment="1" applyProtection="1">
      <alignment horizontal="center" vertical="center" wrapText="1"/>
    </xf>
    <xf numFmtId="322" fontId="203" fillId="0" borderId="0" xfId="0" applyNumberFormat="1" applyFont="1" applyFill="1" applyBorder="1" applyAlignment="1" applyProtection="1">
      <alignment vertical="center"/>
    </xf>
    <xf numFmtId="41" fontId="203" fillId="0" borderId="0" xfId="0" applyNumberFormat="1" applyFont="1" applyFill="1" applyBorder="1" applyAlignment="1" applyProtection="1">
      <alignment vertical="center"/>
    </xf>
    <xf numFmtId="0" fontId="213" fillId="0" borderId="0" xfId="0" applyNumberFormat="1" applyFont="1" applyFill="1" applyBorder="1" applyAlignment="1" applyProtection="1">
      <alignment vertical="center"/>
    </xf>
    <xf numFmtId="49" fontId="213" fillId="0" borderId="0" xfId="0" quotePrefix="1" applyNumberFormat="1" applyFont="1" applyFill="1" applyBorder="1" applyAlignment="1" applyProtection="1">
      <alignment vertical="center"/>
    </xf>
    <xf numFmtId="0" fontId="213" fillId="0" borderId="0" xfId="0" quotePrefix="1" applyNumberFormat="1" applyFont="1" applyFill="1" applyBorder="1" applyAlignment="1" applyProtection="1">
      <alignment vertical="center"/>
    </xf>
    <xf numFmtId="0" fontId="213" fillId="0" borderId="44" xfId="28385" applyNumberFormat="1" applyFont="1" applyFill="1" applyBorder="1" applyAlignment="1" applyProtection="1">
      <alignment vertical="center" wrapText="1"/>
    </xf>
    <xf numFmtId="0" fontId="213" fillId="0" borderId="27" xfId="28385" applyNumberFormat="1" applyFont="1" applyFill="1" applyBorder="1" applyAlignment="1" applyProtection="1">
      <alignment vertical="center" wrapText="1"/>
    </xf>
    <xf numFmtId="0" fontId="213" fillId="0" borderId="27" xfId="28385" applyNumberFormat="1" applyFont="1" applyFill="1" applyBorder="1" applyAlignment="1" applyProtection="1">
      <alignment horizontal="right" vertical="center" wrapText="1"/>
    </xf>
    <xf numFmtId="0" fontId="213" fillId="0" borderId="27" xfId="28385" applyNumberFormat="1" applyFont="1" applyFill="1" applyBorder="1" applyAlignment="1" applyProtection="1">
      <alignment horizontal="center" vertical="center" wrapText="1"/>
    </xf>
    <xf numFmtId="0" fontId="213" fillId="0" borderId="27" xfId="28385" applyNumberFormat="1" applyFont="1" applyFill="1" applyBorder="1" applyAlignment="1" applyProtection="1">
      <alignment horizontal="left" vertical="center" wrapText="1"/>
    </xf>
    <xf numFmtId="0" fontId="213" fillId="0" borderId="62" xfId="28385" applyNumberFormat="1" applyFont="1" applyFill="1" applyBorder="1" applyAlignment="1" applyProtection="1">
      <alignment vertical="center" wrapText="1"/>
    </xf>
    <xf numFmtId="0" fontId="219" fillId="0" borderId="0" xfId="0" applyNumberFormat="1" applyFont="1" applyFill="1" applyBorder="1" applyAlignment="1" applyProtection="1">
      <alignment horizontal="center" vertical="center"/>
    </xf>
    <xf numFmtId="0" fontId="203" fillId="0" borderId="4" xfId="0" applyNumberFormat="1" applyFont="1" applyFill="1" applyBorder="1" applyAlignment="1" applyProtection="1">
      <alignment horizontal="center" vertical="center"/>
    </xf>
    <xf numFmtId="0" fontId="203" fillId="0" borderId="0" xfId="0" applyNumberFormat="1" applyFont="1" applyFill="1" applyBorder="1" applyAlignment="1" applyProtection="1">
      <alignment vertical="top"/>
    </xf>
    <xf numFmtId="0" fontId="205" fillId="0" borderId="0" xfId="0" applyNumberFormat="1" applyFont="1" applyFill="1" applyBorder="1" applyAlignment="1" applyProtection="1">
      <alignment vertical="center"/>
    </xf>
    <xf numFmtId="0" fontId="204" fillId="0" borderId="0" xfId="0" applyNumberFormat="1" applyFont="1" applyFill="1" applyBorder="1" applyAlignment="1" applyProtection="1">
      <alignment vertical="center"/>
    </xf>
    <xf numFmtId="0" fontId="210" fillId="0" borderId="0" xfId="28386" applyNumberFormat="1" applyFont="1" applyFill="1" applyBorder="1" applyAlignment="1" applyProtection="1">
      <alignment horizontal="left" vertical="center" wrapText="1"/>
    </xf>
    <xf numFmtId="0" fontId="203" fillId="31" borderId="4" xfId="0" applyNumberFormat="1" applyFont="1" applyFill="1" applyBorder="1" applyAlignment="1" applyProtection="1">
      <alignment horizontal="center" vertical="center"/>
    </xf>
    <xf numFmtId="329" fontId="203" fillId="31" borderId="4" xfId="0" applyNumberFormat="1" applyFont="1" applyFill="1" applyBorder="1" applyAlignment="1" applyProtection="1">
      <alignment vertical="center"/>
    </xf>
    <xf numFmtId="0" fontId="217" fillId="0" borderId="0" xfId="28202" applyNumberFormat="1" applyFont="1" applyFill="1" applyBorder="1" applyAlignment="1" applyProtection="1"/>
    <xf numFmtId="0" fontId="218" fillId="0" borderId="4" xfId="28385" applyNumberFormat="1" applyFont="1" applyFill="1" applyBorder="1" applyAlignment="1" applyProtection="1">
      <alignment horizontal="center" vertical="center" wrapText="1" shrinkToFit="1"/>
    </xf>
    <xf numFmtId="0" fontId="203" fillId="0" borderId="0" xfId="0" applyNumberFormat="1" applyFont="1" applyFill="1" applyBorder="1" applyAlignment="1" applyProtection="1">
      <alignment vertical="center" wrapText="1"/>
    </xf>
    <xf numFmtId="0" fontId="220" fillId="0" borderId="0" xfId="28385" applyNumberFormat="1" applyFont="1" applyFill="1" applyBorder="1" applyAlignment="1" applyProtection="1">
      <alignment vertical="top" wrapText="1"/>
    </xf>
    <xf numFmtId="0" fontId="221" fillId="0" borderId="0" xfId="0" applyNumberFormat="1" applyFont="1" applyFill="1" applyBorder="1" applyAlignment="1" applyProtection="1">
      <alignment vertical="center"/>
    </xf>
    <xf numFmtId="330" fontId="218" fillId="0" borderId="41" xfId="28385" applyNumberFormat="1" applyFont="1" applyFill="1" applyBorder="1" applyAlignment="1" applyProtection="1">
      <alignment horizontal="center" vertical="center" wrapText="1"/>
    </xf>
    <xf numFmtId="329" fontId="203" fillId="0" borderId="0" xfId="0" applyNumberFormat="1" applyFont="1" applyFill="1" applyBorder="1" applyAlignment="1" applyProtection="1">
      <alignment vertical="center"/>
    </xf>
    <xf numFmtId="322" fontId="209" fillId="0" borderId="0" xfId="28385" applyNumberFormat="1" applyFont="1" applyFill="1" applyBorder="1" applyAlignment="1" applyProtection="1">
      <alignment horizontal="center" vertical="center" wrapText="1"/>
    </xf>
    <xf numFmtId="0" fontId="203" fillId="0" borderId="0" xfId="0" applyNumberFormat="1" applyFont="1" applyFill="1" applyBorder="1" applyAlignment="1" applyProtection="1">
      <alignment horizontal="left" vertical="top"/>
    </xf>
    <xf numFmtId="0" fontId="210" fillId="0" borderId="0" xfId="28386" applyNumberFormat="1" applyFont="1" applyFill="1" applyBorder="1" applyAlignment="1" applyProtection="1">
      <alignment vertical="top" wrapText="1"/>
    </xf>
    <xf numFmtId="0" fontId="213" fillId="0" borderId="0" xfId="28385" applyNumberFormat="1" applyFont="1" applyFill="1" applyBorder="1" applyAlignment="1" applyProtection="1">
      <alignment vertical="center" wrapText="1"/>
    </xf>
    <xf numFmtId="0" fontId="203" fillId="0" borderId="27" xfId="0" applyNumberFormat="1" applyFont="1" applyFill="1" applyBorder="1" applyAlignment="1" applyProtection="1">
      <alignment vertical="center"/>
    </xf>
    <xf numFmtId="0" fontId="209" fillId="0" borderId="41" xfId="28385" applyNumberFormat="1" applyFont="1" applyFill="1" applyBorder="1" applyAlignment="1" applyProtection="1">
      <alignment vertical="center" wrapText="1"/>
    </xf>
    <xf numFmtId="0" fontId="220" fillId="0" borderId="0" xfId="28385" applyNumberFormat="1" applyFont="1" applyFill="1" applyBorder="1" applyAlignment="1" applyProtection="1">
      <alignment vertical="center" wrapText="1"/>
    </xf>
    <xf numFmtId="0" fontId="218" fillId="33" borderId="41" xfId="28385" applyNumberFormat="1" applyFont="1" applyFill="1" applyBorder="1" applyAlignment="1" applyProtection="1">
      <alignment horizontal="center" vertical="center" shrinkToFit="1"/>
    </xf>
    <xf numFmtId="325" fontId="213" fillId="0" borderId="4" xfId="28385" applyNumberFormat="1" applyFont="1" applyFill="1" applyBorder="1" applyAlignment="1" applyProtection="1">
      <alignment horizontal="center" vertical="center" wrapText="1"/>
    </xf>
    <xf numFmtId="325" fontId="213" fillId="31" borderId="4" xfId="28385" applyNumberFormat="1" applyFont="1" applyFill="1" applyBorder="1" applyAlignment="1" applyProtection="1">
      <alignment horizontal="right" vertical="center" wrapText="1"/>
    </xf>
    <xf numFmtId="0" fontId="209" fillId="31" borderId="4" xfId="28385" applyNumberFormat="1" applyFont="1" applyFill="1" applyBorder="1" applyAlignment="1" applyProtection="1">
      <alignment horizontal="center" vertical="top" wrapText="1"/>
    </xf>
    <xf numFmtId="0" fontId="205" fillId="31" borderId="4" xfId="0" applyNumberFormat="1" applyFont="1" applyFill="1" applyBorder="1" applyAlignment="1" applyProtection="1">
      <alignment horizontal="center" vertical="center"/>
    </xf>
    <xf numFmtId="0" fontId="218" fillId="0" borderId="0" xfId="28385" applyNumberFormat="1" applyFont="1" applyFill="1" applyBorder="1" applyAlignment="1" applyProtection="1">
      <alignment horizontal="center" vertical="center" wrapText="1"/>
    </xf>
    <xf numFmtId="0" fontId="220" fillId="0" borderId="0" xfId="28385" applyNumberFormat="1" applyFont="1" applyFill="1" applyBorder="1" applyAlignment="1" applyProtection="1">
      <alignment horizontal="left" vertical="top" wrapText="1"/>
    </xf>
    <xf numFmtId="3" fontId="213" fillId="0" borderId="41" xfId="28385" applyNumberFormat="1" applyFont="1" applyFill="1" applyBorder="1" applyAlignment="1" applyProtection="1">
      <alignment vertical="center" shrinkToFit="1"/>
    </xf>
    <xf numFmtId="3" fontId="213" fillId="0" borderId="10" xfId="28385" applyNumberFormat="1" applyFont="1" applyFill="1" applyBorder="1" applyAlignment="1" applyProtection="1">
      <alignment horizontal="center" vertical="center" shrinkToFit="1"/>
    </xf>
    <xf numFmtId="3" fontId="213" fillId="0" borderId="10" xfId="28385" applyNumberFormat="1" applyFont="1" applyFill="1" applyBorder="1" applyAlignment="1" applyProtection="1">
      <alignment vertical="center" shrinkToFit="1"/>
    </xf>
    <xf numFmtId="3" fontId="213" fillId="0" borderId="10" xfId="28385" applyNumberFormat="1" applyFont="1" applyFill="1" applyBorder="1" applyAlignment="1" applyProtection="1">
      <alignment horizontal="left" vertical="center" shrinkToFit="1"/>
    </xf>
    <xf numFmtId="3" fontId="213" fillId="0" borderId="46" xfId="28385" applyNumberFormat="1" applyFont="1" applyFill="1" applyBorder="1" applyAlignment="1" applyProtection="1">
      <alignment horizontal="left" vertical="center" shrinkToFit="1"/>
    </xf>
    <xf numFmtId="322" fontId="213" fillId="31" borderId="10" xfId="28385" applyNumberFormat="1" applyFont="1" applyFill="1" applyBorder="1" applyAlignment="1" applyProtection="1">
      <alignment horizontal="center" vertical="center" shrinkToFit="1"/>
    </xf>
    <xf numFmtId="325" fontId="213" fillId="31" borderId="10" xfId="28385" applyNumberFormat="1" applyFont="1" applyFill="1" applyBorder="1" applyAlignment="1" applyProtection="1">
      <alignment horizontal="center" vertical="center" shrinkToFit="1"/>
    </xf>
    <xf numFmtId="3" fontId="213" fillId="0" borderId="46" xfId="28385" applyNumberFormat="1" applyFont="1" applyFill="1" applyBorder="1" applyAlignment="1" applyProtection="1">
      <alignment horizontal="center" vertical="center" shrinkToFit="1"/>
    </xf>
    <xf numFmtId="3" fontId="213" fillId="0" borderId="41" xfId="28385" applyNumberFormat="1" applyFont="1" applyFill="1" applyBorder="1" applyAlignment="1" applyProtection="1">
      <alignment horizontal="center" vertical="center" shrinkToFit="1"/>
    </xf>
    <xf numFmtId="325" fontId="213" fillId="0" borderId="10" xfId="28385" applyNumberFormat="1" applyFont="1" applyFill="1" applyBorder="1" applyAlignment="1" applyProtection="1">
      <alignment horizontal="center" vertical="center" shrinkToFit="1"/>
    </xf>
    <xf numFmtId="0" fontId="204" fillId="31" borderId="4" xfId="0" applyNumberFormat="1" applyFont="1" applyFill="1" applyBorder="1" applyAlignment="1" applyProtection="1">
      <alignment vertical="center"/>
    </xf>
    <xf numFmtId="0" fontId="203" fillId="0" borderId="69" xfId="0" applyNumberFormat="1" applyFont="1" applyFill="1" applyBorder="1" applyAlignment="1" applyProtection="1">
      <alignment vertical="center"/>
    </xf>
    <xf numFmtId="0" fontId="208" fillId="0" borderId="0" xfId="28386" applyNumberFormat="1" applyFont="1" applyFill="1" applyBorder="1" applyAlignment="1" applyProtection="1">
      <alignment vertical="center"/>
    </xf>
    <xf numFmtId="0" fontId="203" fillId="33" borderId="0" xfId="0" applyNumberFormat="1" applyFont="1" applyFill="1" applyBorder="1" applyAlignment="1" applyProtection="1">
      <alignment vertical="center"/>
    </xf>
    <xf numFmtId="332" fontId="203" fillId="0" borderId="0" xfId="0" applyNumberFormat="1" applyFont="1" applyFill="1" applyBorder="1" applyAlignment="1" applyProtection="1">
      <alignment horizontal="center" vertical="center"/>
    </xf>
    <xf numFmtId="0" fontId="217" fillId="0" borderId="0" xfId="28385" applyNumberFormat="1" applyFont="1" applyFill="1" applyBorder="1" applyAlignment="1" applyProtection="1">
      <alignment vertical="top" wrapText="1"/>
    </xf>
    <xf numFmtId="0" fontId="225" fillId="0" borderId="0" xfId="28385" applyNumberFormat="1" applyFont="1" applyFill="1" applyBorder="1" applyAlignment="1" applyProtection="1">
      <alignment vertical="top" wrapText="1"/>
    </xf>
    <xf numFmtId="0" fontId="226" fillId="0" borderId="41" xfId="0" applyNumberFormat="1" applyFont="1" applyFill="1" applyBorder="1" applyAlignment="1" applyProtection="1">
      <alignment horizontal="center" vertical="center"/>
    </xf>
    <xf numFmtId="0" fontId="226" fillId="0" borderId="10" xfId="0" applyNumberFormat="1" applyFont="1" applyFill="1" applyBorder="1" applyAlignment="1" applyProtection="1">
      <alignment horizontal="center" vertical="center"/>
    </xf>
    <xf numFmtId="0" fontId="226" fillId="0" borderId="10" xfId="0" applyNumberFormat="1" applyFont="1" applyFill="1" applyBorder="1" applyAlignment="1" applyProtection="1">
      <alignment horizontal="left" vertical="center"/>
    </xf>
    <xf numFmtId="41" fontId="226" fillId="0" borderId="41" xfId="4689" applyNumberFormat="1" applyFont="1" applyFill="1" applyBorder="1" applyAlignment="1" applyProtection="1">
      <alignment horizontal="center" vertical="center"/>
    </xf>
    <xf numFmtId="41" fontId="226" fillId="0" borderId="10" xfId="4689" applyNumberFormat="1" applyFont="1" applyFill="1" applyBorder="1" applyAlignment="1" applyProtection="1">
      <alignment horizontal="center" vertical="center"/>
    </xf>
    <xf numFmtId="332" fontId="226" fillId="0" borderId="10" xfId="0" applyNumberFormat="1" applyFont="1" applyFill="1" applyBorder="1" applyAlignment="1" applyProtection="1">
      <alignment horizontal="center" vertical="center"/>
    </xf>
    <xf numFmtId="0" fontId="226" fillId="0" borderId="10" xfId="4689" applyNumberFormat="1" applyFont="1" applyFill="1" applyBorder="1" applyAlignment="1" applyProtection="1">
      <alignment horizontal="center" vertical="center"/>
    </xf>
    <xf numFmtId="41" fontId="226" fillId="0" borderId="46" xfId="4689" applyNumberFormat="1" applyFont="1" applyFill="1" applyBorder="1" applyAlignment="1" applyProtection="1">
      <alignment horizontal="center" vertical="center"/>
    </xf>
    <xf numFmtId="0" fontId="227" fillId="0" borderId="0" xfId="0" applyNumberFormat="1" applyFont="1" applyFill="1" applyBorder="1" applyAlignment="1" applyProtection="1">
      <alignment vertical="center"/>
    </xf>
    <xf numFmtId="0" fontId="226" fillId="0" borderId="41" xfId="0" applyNumberFormat="1" applyFont="1" applyFill="1" applyBorder="1" applyAlignment="1" applyProtection="1">
      <alignment vertical="center"/>
    </xf>
    <xf numFmtId="0" fontId="227" fillId="0" borderId="10" xfId="0" applyNumberFormat="1" applyFont="1" applyFill="1" applyBorder="1" applyAlignment="1" applyProtection="1">
      <alignment vertical="center"/>
    </xf>
    <xf numFmtId="0" fontId="227" fillId="0" borderId="46" xfId="0" applyNumberFormat="1" applyFont="1" applyFill="1" applyBorder="1" applyAlignment="1" applyProtection="1">
      <alignment vertical="center"/>
    </xf>
    <xf numFmtId="0" fontId="227" fillId="0" borderId="41" xfId="0" applyNumberFormat="1" applyFont="1" applyFill="1" applyBorder="1" applyAlignment="1" applyProtection="1">
      <alignment vertical="center"/>
    </xf>
    <xf numFmtId="0" fontId="226" fillId="0" borderId="44" xfId="0" applyNumberFormat="1" applyFont="1" applyFill="1" applyBorder="1" applyAlignment="1" applyProtection="1">
      <alignment vertical="center"/>
    </xf>
    <xf numFmtId="0" fontId="227" fillId="0" borderId="27" xfId="0" applyNumberFormat="1" applyFont="1" applyFill="1" applyBorder="1" applyAlignment="1" applyProtection="1">
      <alignment vertical="center"/>
    </xf>
    <xf numFmtId="0" fontId="227" fillId="0" borderId="62" xfId="0" applyNumberFormat="1" applyFont="1" applyFill="1" applyBorder="1" applyAlignment="1" applyProtection="1">
      <alignment vertical="center"/>
    </xf>
    <xf numFmtId="0" fontId="226" fillId="0" borderId="70" xfId="0" applyNumberFormat="1" applyFont="1" applyFill="1" applyBorder="1" applyAlignment="1" applyProtection="1">
      <alignment vertical="center"/>
    </xf>
    <xf numFmtId="0" fontId="227" fillId="0" borderId="71" xfId="0" applyNumberFormat="1" applyFont="1" applyFill="1" applyBorder="1" applyAlignment="1" applyProtection="1">
      <alignment vertical="center"/>
    </xf>
    <xf numFmtId="0" fontId="227" fillId="0" borderId="72" xfId="0" applyNumberFormat="1" applyFont="1" applyFill="1" applyBorder="1" applyAlignment="1" applyProtection="1">
      <alignment vertical="center"/>
    </xf>
    <xf numFmtId="0" fontId="227" fillId="0" borderId="15" xfId="0" applyNumberFormat="1" applyFont="1" applyFill="1" applyBorder="1" applyAlignment="1" applyProtection="1">
      <alignment vertical="center"/>
    </xf>
    <xf numFmtId="0" fontId="203" fillId="33" borderId="0" xfId="0" applyNumberFormat="1" applyFont="1" applyFill="1" applyBorder="1" applyAlignment="1" applyProtection="1">
      <alignment horizontal="right" vertical="center"/>
    </xf>
    <xf numFmtId="0" fontId="226" fillId="0" borderId="10" xfId="0" applyNumberFormat="1" applyFont="1" applyFill="1" applyBorder="1" applyAlignment="1" applyProtection="1">
      <alignment vertical="center"/>
    </xf>
    <xf numFmtId="0" fontId="226" fillId="0" borderId="46" xfId="0" applyNumberFormat="1" applyFont="1" applyFill="1" applyBorder="1" applyAlignment="1" applyProtection="1">
      <alignment vertical="center"/>
    </xf>
    <xf numFmtId="0" fontId="205" fillId="0" borderId="0" xfId="0" applyNumberFormat="1" applyFont="1" applyFill="1" applyBorder="1" applyAlignment="1" applyProtection="1">
      <alignment horizontal="center" vertical="center"/>
    </xf>
    <xf numFmtId="0" fontId="226" fillId="0" borderId="41" xfId="0" applyNumberFormat="1" applyFont="1" applyFill="1" applyBorder="1" applyAlignment="1" applyProtection="1">
      <alignment horizontal="left" vertical="center"/>
    </xf>
    <xf numFmtId="0" fontId="227" fillId="0" borderId="41" xfId="0" applyNumberFormat="1" applyFont="1" applyFill="1" applyBorder="1" applyAlignment="1" applyProtection="1">
      <alignment horizontal="left" vertical="center"/>
    </xf>
    <xf numFmtId="0" fontId="226" fillId="0" borderId="63" xfId="0" applyNumberFormat="1" applyFont="1" applyFill="1" applyBorder="1" applyAlignment="1" applyProtection="1">
      <alignment vertical="center"/>
    </xf>
    <xf numFmtId="0" fontId="227" fillId="0" borderId="64" xfId="0" applyNumberFormat="1" applyFont="1" applyFill="1" applyBorder="1" applyAlignment="1" applyProtection="1">
      <alignment vertical="center"/>
    </xf>
    <xf numFmtId="0" fontId="217" fillId="0" borderId="0" xfId="28385" applyNumberFormat="1" applyFont="1" applyFill="1" applyBorder="1" applyAlignment="1" applyProtection="1">
      <alignment vertical="center" wrapText="1"/>
    </xf>
    <xf numFmtId="0" fontId="203" fillId="0" borderId="0" xfId="0" applyNumberFormat="1" applyFont="1" applyFill="1" applyBorder="1" applyAlignment="1" applyProtection="1">
      <alignment vertical="center" shrinkToFit="1"/>
    </xf>
    <xf numFmtId="41" fontId="228" fillId="0" borderId="0" xfId="4689" applyNumberFormat="1" applyFont="1" applyFill="1" applyBorder="1" applyAlignment="1" applyProtection="1">
      <alignment vertical="center" shrinkToFit="1"/>
    </xf>
    <xf numFmtId="0" fontId="227" fillId="0" borderId="0" xfId="0" applyNumberFormat="1" applyFont="1" applyFill="1" applyBorder="1" applyAlignment="1" applyProtection="1">
      <alignment horizontal="left" vertical="center"/>
    </xf>
    <xf numFmtId="41" fontId="226" fillId="0" borderId="0" xfId="4689" applyNumberFormat="1" applyFont="1" applyFill="1" applyBorder="1" applyAlignment="1" applyProtection="1">
      <alignment vertical="center"/>
    </xf>
    <xf numFmtId="0" fontId="204" fillId="0" borderId="15" xfId="0" applyNumberFormat="1" applyFont="1" applyFill="1" applyBorder="1" applyAlignment="1" applyProtection="1">
      <alignment horizontal="center" vertical="center"/>
    </xf>
    <xf numFmtId="0" fontId="203" fillId="31" borderId="10" xfId="0" applyNumberFormat="1" applyFont="1" applyFill="1" applyBorder="1" applyAlignment="1" applyProtection="1">
      <alignment horizontal="center" vertical="center" shrinkToFit="1"/>
    </xf>
    <xf numFmtId="0" fontId="201" fillId="0" borderId="0" xfId="0" applyNumberFormat="1" applyFont="1" applyFill="1" applyBorder="1" applyAlignment="1" applyProtection="1">
      <alignment horizontal="center" vertical="center"/>
    </xf>
    <xf numFmtId="321" fontId="202" fillId="0" borderId="0" xfId="0" applyNumberFormat="1" applyFont="1" applyFill="1" applyBorder="1" applyAlignment="1" applyProtection="1">
      <alignment horizontal="right" vertical="center"/>
    </xf>
    <xf numFmtId="0" fontId="202" fillId="31" borderId="0" xfId="0" applyNumberFormat="1" applyFont="1" applyFill="1" applyBorder="1" applyAlignment="1" applyProtection="1">
      <alignment horizontal="center" vertical="center"/>
    </xf>
    <xf numFmtId="0" fontId="203" fillId="0" borderId="0" xfId="0" applyNumberFormat="1" applyFont="1" applyFill="1" applyBorder="1" applyAlignment="1" applyProtection="1">
      <alignment horizontal="left" vertical="center"/>
    </xf>
    <xf numFmtId="0" fontId="202" fillId="0" borderId="0" xfId="0" applyNumberFormat="1" applyFont="1" applyFill="1" applyBorder="1" applyAlignment="1" applyProtection="1">
      <alignment horizontal="center" vertical="center"/>
    </xf>
    <xf numFmtId="0" fontId="203" fillId="0" borderId="0" xfId="0" applyNumberFormat="1" applyFont="1" applyFill="1" applyBorder="1" applyAlignment="1" applyProtection="1">
      <alignment horizontal="left" vertical="center" wrapText="1"/>
    </xf>
    <xf numFmtId="293" fontId="203" fillId="31" borderId="0" xfId="0" applyNumberFormat="1" applyFont="1" applyFill="1" applyBorder="1" applyAlignment="1" applyProtection="1">
      <alignment horizontal="center" vertical="center"/>
    </xf>
    <xf numFmtId="0" fontId="203" fillId="31" borderId="0" xfId="0" applyNumberFormat="1" applyFont="1" applyFill="1" applyBorder="1" applyAlignment="1" applyProtection="1">
      <alignment horizontal="center" vertical="center"/>
    </xf>
    <xf numFmtId="0" fontId="203" fillId="31" borderId="15" xfId="0" applyNumberFormat="1" applyFont="1" applyFill="1" applyBorder="1" applyAlignment="1" applyProtection="1">
      <alignment horizontal="center" vertical="center" shrinkToFit="1"/>
    </xf>
    <xf numFmtId="0" fontId="204" fillId="0" borderId="10" xfId="0" applyNumberFormat="1" applyFont="1" applyFill="1" applyBorder="1" applyAlignment="1" applyProtection="1">
      <alignment horizontal="center" vertical="center"/>
    </xf>
    <xf numFmtId="0" fontId="205" fillId="0" borderId="41" xfId="0" applyNumberFormat="1" applyFont="1" applyFill="1" applyBorder="1" applyAlignment="1" applyProtection="1">
      <alignment horizontal="left" vertical="top" wrapText="1"/>
    </xf>
    <xf numFmtId="0" fontId="203" fillId="0" borderId="10" xfId="0" applyNumberFormat="1" applyFont="1" applyFill="1" applyBorder="1" applyAlignment="1" applyProtection="1">
      <alignment horizontal="left" vertical="top"/>
    </xf>
    <xf numFmtId="0" fontId="203" fillId="0" borderId="46" xfId="0" applyNumberFormat="1" applyFont="1" applyFill="1" applyBorder="1" applyAlignment="1" applyProtection="1">
      <alignment horizontal="left" vertical="top"/>
    </xf>
    <xf numFmtId="14" fontId="211" fillId="0" borderId="41" xfId="28385" applyNumberFormat="1" applyFont="1" applyFill="1" applyBorder="1" applyAlignment="1" applyProtection="1">
      <alignment horizontal="left" vertical="center" wrapText="1"/>
    </xf>
    <xf numFmtId="14" fontId="211" fillId="0" borderId="10" xfId="28385" applyNumberFormat="1" applyFont="1" applyFill="1" applyBorder="1" applyAlignment="1" applyProtection="1">
      <alignment horizontal="left" vertical="center" wrapText="1"/>
    </xf>
    <xf numFmtId="14" fontId="211" fillId="0" borderId="46" xfId="28385" applyNumberFormat="1" applyFont="1" applyFill="1" applyBorder="1" applyAlignment="1" applyProtection="1">
      <alignment horizontal="left" vertical="center" wrapText="1"/>
    </xf>
    <xf numFmtId="0" fontId="209" fillId="31" borderId="41" xfId="28385" applyNumberFormat="1" applyFont="1" applyFill="1" applyBorder="1" applyAlignment="1" applyProtection="1">
      <alignment horizontal="left" vertical="center" wrapText="1"/>
    </xf>
    <xf numFmtId="0" fontId="209" fillId="31" borderId="10" xfId="28385" applyNumberFormat="1" applyFont="1" applyFill="1" applyBorder="1" applyAlignment="1" applyProtection="1">
      <alignment horizontal="left" vertical="center" wrapText="1"/>
    </xf>
    <xf numFmtId="0" fontId="209" fillId="31" borderId="46" xfId="28385" applyNumberFormat="1" applyFont="1" applyFill="1" applyBorder="1" applyAlignment="1" applyProtection="1">
      <alignment horizontal="left" vertical="center" wrapText="1"/>
    </xf>
    <xf numFmtId="0" fontId="209" fillId="0" borderId="41" xfId="28385" applyNumberFormat="1" applyFont="1" applyFill="1" applyBorder="1" applyAlignment="1" applyProtection="1">
      <alignment horizontal="left" vertical="center" shrinkToFit="1"/>
    </xf>
    <xf numFmtId="0" fontId="209" fillId="0" borderId="10" xfId="28385" applyNumberFormat="1" applyFont="1" applyFill="1" applyBorder="1" applyAlignment="1" applyProtection="1">
      <alignment horizontal="left" vertical="center" shrinkToFit="1"/>
    </xf>
    <xf numFmtId="0" fontId="209" fillId="0" borderId="46" xfId="28385" applyNumberFormat="1" applyFont="1" applyFill="1" applyBorder="1" applyAlignment="1" applyProtection="1">
      <alignment horizontal="left" vertical="center" shrinkToFit="1"/>
    </xf>
    <xf numFmtId="0" fontId="211" fillId="0" borderId="44" xfId="28385" applyNumberFormat="1" applyFont="1" applyFill="1" applyBorder="1" applyAlignment="1" applyProtection="1">
      <alignment horizontal="left" vertical="center" wrapText="1"/>
    </xf>
    <xf numFmtId="0" fontId="211" fillId="0" borderId="27" xfId="28385" applyNumberFormat="1" applyFont="1" applyFill="1" applyBorder="1" applyAlignment="1" applyProtection="1">
      <alignment horizontal="left" vertical="center" wrapText="1"/>
    </xf>
    <xf numFmtId="0" fontId="209" fillId="0" borderId="41" xfId="28385" applyNumberFormat="1" applyFont="1" applyFill="1" applyBorder="1" applyAlignment="1" applyProtection="1">
      <alignment horizontal="center" vertical="center" wrapText="1"/>
    </xf>
    <xf numFmtId="0" fontId="209" fillId="0" borderId="10" xfId="28385" applyNumberFormat="1" applyFont="1" applyFill="1" applyBorder="1" applyAlignment="1" applyProtection="1">
      <alignment horizontal="center" vertical="center" wrapText="1"/>
    </xf>
    <xf numFmtId="0" fontId="209" fillId="0" borderId="10" xfId="28385" applyNumberFormat="1" applyFont="1" applyFill="1" applyBorder="1" applyAlignment="1" applyProtection="1">
      <alignment horizontal="right" vertical="center" wrapText="1"/>
    </xf>
    <xf numFmtId="0" fontId="209" fillId="0" borderId="46" xfId="28385" applyNumberFormat="1" applyFont="1" applyFill="1" applyBorder="1" applyAlignment="1" applyProtection="1">
      <alignment horizontal="right" vertical="center" wrapText="1"/>
    </xf>
    <xf numFmtId="0" fontId="206" fillId="0" borderId="0" xfId="0" applyNumberFormat="1" applyFont="1" applyFill="1" applyBorder="1" applyAlignment="1" applyProtection="1">
      <alignment horizontal="center" vertical="center"/>
    </xf>
    <xf numFmtId="0" fontId="207" fillId="0" borderId="0" xfId="0" applyNumberFormat="1" applyFont="1" applyFill="1" applyBorder="1" applyAlignment="1" applyProtection="1">
      <alignment vertical="center"/>
    </xf>
    <xf numFmtId="0" fontId="210" fillId="0" borderId="0" xfId="28385" applyNumberFormat="1" applyFont="1" applyFill="1" applyBorder="1" applyAlignment="1" applyProtection="1">
      <alignment horizontal="left" vertical="center" wrapText="1"/>
    </xf>
    <xf numFmtId="14" fontId="211" fillId="0" borderId="4" xfId="28385" applyNumberFormat="1" applyFont="1" applyFill="1" applyBorder="1" applyAlignment="1" applyProtection="1">
      <alignment horizontal="left" vertical="center" wrapText="1"/>
    </xf>
    <xf numFmtId="0" fontId="209" fillId="0" borderId="41" xfId="28385" applyNumberFormat="1" applyFont="1" applyFill="1" applyBorder="1" applyAlignment="1" applyProtection="1">
      <alignment horizontal="left" vertical="center" wrapText="1" shrinkToFit="1"/>
    </xf>
    <xf numFmtId="0" fontId="209" fillId="0" borderId="10" xfId="28385" applyNumberFormat="1" applyFont="1" applyFill="1" applyBorder="1" applyAlignment="1" applyProtection="1">
      <alignment horizontal="left" vertical="center" wrapText="1" shrinkToFit="1"/>
    </xf>
    <xf numFmtId="0" fontId="209" fillId="0" borderId="10" xfId="28385" applyNumberFormat="1" applyFont="1" applyFill="1" applyBorder="1" applyAlignment="1" applyProtection="1">
      <alignment horizontal="center" vertical="center" wrapText="1" shrinkToFit="1"/>
    </xf>
    <xf numFmtId="0" fontId="209" fillId="0" borderId="10" xfId="28385" applyNumberFormat="1" applyFont="1" applyFill="1" applyBorder="1" applyAlignment="1" applyProtection="1">
      <alignment horizontal="center" vertical="center" shrinkToFit="1"/>
    </xf>
    <xf numFmtId="0" fontId="209" fillId="0" borderId="47" xfId="28385" applyNumberFormat="1" applyFont="1" applyFill="1" applyBorder="1" applyAlignment="1" applyProtection="1">
      <alignment horizontal="center" vertical="center" wrapText="1"/>
    </xf>
    <xf numFmtId="41" fontId="209" fillId="0" borderId="48" xfId="4689" applyNumberFormat="1" applyFont="1" applyFill="1" applyBorder="1" applyAlignment="1" applyProtection="1">
      <alignment horizontal="right" vertical="center" wrapText="1"/>
    </xf>
    <xf numFmtId="41" fontId="209" fillId="0" borderId="49" xfId="4689" applyNumberFormat="1" applyFont="1" applyFill="1" applyBorder="1" applyAlignment="1" applyProtection="1">
      <alignment horizontal="right" vertical="center" wrapText="1"/>
    </xf>
    <xf numFmtId="0" fontId="209" fillId="0" borderId="49" xfId="28385" applyNumberFormat="1" applyFont="1" applyFill="1" applyBorder="1" applyAlignment="1" applyProtection="1">
      <alignment horizontal="center" vertical="center" wrapText="1"/>
    </xf>
    <xf numFmtId="0" fontId="209" fillId="0" borderId="50" xfId="28385" applyNumberFormat="1" applyFont="1" applyFill="1" applyBorder="1" applyAlignment="1" applyProtection="1">
      <alignment horizontal="center" vertical="center" wrapText="1"/>
    </xf>
    <xf numFmtId="0" fontId="209" fillId="0" borderId="59" xfId="28385" applyNumberFormat="1" applyFont="1" applyFill="1" applyBorder="1" applyAlignment="1" applyProtection="1">
      <alignment horizontal="center" vertical="center" wrapText="1"/>
    </xf>
    <xf numFmtId="41" fontId="209" fillId="0" borderId="60" xfId="4689" applyNumberFormat="1" applyFont="1" applyFill="1" applyBorder="1" applyAlignment="1" applyProtection="1">
      <alignment horizontal="right" vertical="center" wrapText="1"/>
    </xf>
    <xf numFmtId="41" fontId="209" fillId="0" borderId="31" xfId="4689" applyNumberFormat="1" applyFont="1" applyFill="1" applyBorder="1" applyAlignment="1" applyProtection="1">
      <alignment horizontal="right" vertical="center" wrapText="1"/>
    </xf>
    <xf numFmtId="0" fontId="209" fillId="0" borderId="31" xfId="28385" applyNumberFormat="1" applyFont="1" applyFill="1" applyBorder="1" applyAlignment="1" applyProtection="1">
      <alignment horizontal="center" vertical="center" wrapText="1"/>
    </xf>
    <xf numFmtId="0" fontId="209" fillId="0" borderId="61" xfId="28385" applyNumberFormat="1" applyFont="1" applyFill="1" applyBorder="1" applyAlignment="1" applyProtection="1">
      <alignment horizontal="center" vertical="center" wrapText="1"/>
    </xf>
    <xf numFmtId="0" fontId="209" fillId="0" borderId="51" xfId="28385" applyNumberFormat="1" applyFont="1" applyFill="1" applyBorder="1" applyAlignment="1" applyProtection="1">
      <alignment horizontal="center" vertical="center" wrapText="1"/>
    </xf>
    <xf numFmtId="41" fontId="209" fillId="0" borderId="52" xfId="4689" applyNumberFormat="1" applyFont="1" applyFill="1" applyBorder="1" applyAlignment="1" applyProtection="1">
      <alignment horizontal="right" vertical="center" wrapText="1"/>
    </xf>
    <xf numFmtId="41" fontId="209" fillId="0" borderId="53" xfId="4689" applyNumberFormat="1" applyFont="1" applyFill="1" applyBorder="1" applyAlignment="1" applyProtection="1">
      <alignment horizontal="right" vertical="center" wrapText="1"/>
    </xf>
    <xf numFmtId="0" fontId="209" fillId="0" borderId="53" xfId="28385" applyNumberFormat="1" applyFont="1" applyFill="1" applyBorder="1" applyAlignment="1" applyProtection="1">
      <alignment horizontal="center" vertical="center" wrapText="1"/>
    </xf>
    <xf numFmtId="0" fontId="209" fillId="0" borderId="54" xfId="28385" applyNumberFormat="1" applyFont="1" applyFill="1" applyBorder="1" applyAlignment="1" applyProtection="1">
      <alignment horizontal="center" vertical="center" wrapText="1"/>
    </xf>
    <xf numFmtId="0" fontId="209" fillId="0" borderId="55" xfId="28385" applyNumberFormat="1" applyFont="1" applyFill="1" applyBorder="1" applyAlignment="1" applyProtection="1">
      <alignment horizontal="center" vertical="center" wrapText="1"/>
    </xf>
    <xf numFmtId="41" fontId="209" fillId="0" borderId="56" xfId="4689" applyNumberFormat="1" applyFont="1" applyFill="1" applyBorder="1" applyAlignment="1" applyProtection="1">
      <alignment horizontal="right" vertical="center" wrapText="1"/>
    </xf>
    <xf numFmtId="41" fontId="209" fillId="0" borderId="57" xfId="4689" applyNumberFormat="1" applyFont="1" applyFill="1" applyBorder="1" applyAlignment="1" applyProtection="1">
      <alignment horizontal="right" vertical="center" wrapText="1"/>
    </xf>
    <xf numFmtId="0" fontId="209" fillId="0" borderId="57" xfId="28385" applyNumberFormat="1" applyFont="1" applyFill="1" applyBorder="1" applyAlignment="1" applyProtection="1">
      <alignment horizontal="center" vertical="center" wrapText="1"/>
    </xf>
    <xf numFmtId="0" fontId="209" fillId="0" borderId="58" xfId="28385" applyNumberFormat="1" applyFont="1" applyFill="1" applyBorder="1" applyAlignment="1" applyProtection="1">
      <alignment horizontal="center" vertical="center" wrapText="1"/>
    </xf>
    <xf numFmtId="0" fontId="209" fillId="32" borderId="0" xfId="28385" applyNumberFormat="1" applyFont="1" applyFill="1" applyBorder="1" applyAlignment="1" applyProtection="1">
      <alignment horizontal="left" vertical="center" wrapText="1"/>
    </xf>
    <xf numFmtId="0" fontId="211" fillId="0" borderId="62" xfId="28385" applyNumberFormat="1" applyFont="1" applyFill="1" applyBorder="1" applyAlignment="1" applyProtection="1">
      <alignment horizontal="left" vertical="center" wrapText="1"/>
    </xf>
    <xf numFmtId="0" fontId="211" fillId="0" borderId="2" xfId="28385" applyNumberFormat="1" applyFont="1" applyFill="1" applyBorder="1" applyAlignment="1" applyProtection="1">
      <alignment horizontal="left" vertical="center" wrapText="1"/>
    </xf>
    <xf numFmtId="0" fontId="211" fillId="0" borderId="0" xfId="28385" applyNumberFormat="1" applyFont="1" applyFill="1" applyBorder="1" applyAlignment="1" applyProtection="1">
      <alignment horizontal="left" vertical="center" wrapText="1"/>
    </xf>
    <xf numFmtId="0" fontId="211" fillId="0" borderId="20" xfId="28385" applyNumberFormat="1" applyFont="1" applyFill="1" applyBorder="1" applyAlignment="1" applyProtection="1">
      <alignment horizontal="left" vertical="center" wrapText="1"/>
    </xf>
    <xf numFmtId="0" fontId="211" fillId="0" borderId="63" xfId="28385" applyNumberFormat="1" applyFont="1" applyFill="1" applyBorder="1" applyAlignment="1" applyProtection="1">
      <alignment horizontal="left" vertical="center" wrapText="1"/>
    </xf>
    <xf numFmtId="0" fontId="211" fillId="0" borderId="15" xfId="28385" applyNumberFormat="1" applyFont="1" applyFill="1" applyBorder="1" applyAlignment="1" applyProtection="1">
      <alignment horizontal="left" vertical="center" wrapText="1"/>
    </xf>
    <xf numFmtId="0" fontId="211" fillId="0" borderId="64" xfId="28385" applyNumberFormat="1" applyFont="1" applyFill="1" applyBorder="1" applyAlignment="1" applyProtection="1">
      <alignment horizontal="left" vertical="center" wrapText="1"/>
    </xf>
    <xf numFmtId="0" fontId="209" fillId="0" borderId="44" xfId="28385" applyNumberFormat="1" applyFont="1" applyFill="1" applyBorder="1" applyAlignment="1" applyProtection="1">
      <alignment horizontal="left" vertical="center" wrapText="1"/>
    </xf>
    <xf numFmtId="0" fontId="209" fillId="0" borderId="27" xfId="28385" applyNumberFormat="1" applyFont="1" applyFill="1" applyBorder="1" applyAlignment="1" applyProtection="1">
      <alignment horizontal="left" vertical="center" wrapText="1"/>
    </xf>
    <xf numFmtId="0" fontId="209" fillId="0" borderId="62" xfId="28385" applyNumberFormat="1" applyFont="1" applyFill="1" applyBorder="1" applyAlignment="1" applyProtection="1">
      <alignment horizontal="left" vertical="center" wrapText="1"/>
    </xf>
    <xf numFmtId="0" fontId="209" fillId="31" borderId="63" xfId="28385" applyNumberFormat="1" applyFont="1" applyFill="1" applyBorder="1" applyAlignment="1" applyProtection="1">
      <alignment horizontal="left" vertical="center" wrapText="1"/>
    </xf>
    <xf numFmtId="0" fontId="209" fillId="31" borderId="15" xfId="28385" applyNumberFormat="1" applyFont="1" applyFill="1" applyBorder="1" applyAlignment="1" applyProtection="1">
      <alignment horizontal="left" vertical="center" wrapText="1"/>
    </xf>
    <xf numFmtId="0" fontId="209" fillId="31" borderId="64" xfId="28385" applyNumberFormat="1" applyFont="1" applyFill="1" applyBorder="1" applyAlignment="1" applyProtection="1">
      <alignment horizontal="left" vertical="center" wrapText="1"/>
    </xf>
    <xf numFmtId="0" fontId="209" fillId="31" borderId="4" xfId="28385" applyNumberFormat="1" applyFont="1" applyFill="1" applyBorder="1" applyAlignment="1" applyProtection="1">
      <alignment horizontal="left" vertical="top" wrapText="1"/>
    </xf>
    <xf numFmtId="0" fontId="203" fillId="0" borderId="0" xfId="0" applyNumberFormat="1" applyFont="1" applyFill="1" applyBorder="1" applyAlignment="1" applyProtection="1">
      <alignment horizontal="left" vertical="center" shrinkToFit="1"/>
    </xf>
    <xf numFmtId="322" fontId="213" fillId="31" borderId="4" xfId="28385" applyNumberFormat="1" applyFont="1" applyFill="1" applyBorder="1" applyAlignment="1" applyProtection="1">
      <alignment horizontal="center" vertical="center" wrapText="1" shrinkToFit="1"/>
    </xf>
    <xf numFmtId="0" fontId="213" fillId="31" borderId="4" xfId="28385" applyNumberFormat="1" applyFont="1" applyFill="1" applyBorder="1" applyAlignment="1" applyProtection="1">
      <alignment horizontal="center" vertical="center" wrapText="1" shrinkToFit="1"/>
    </xf>
    <xf numFmtId="0" fontId="209" fillId="0" borderId="4" xfId="28385" applyNumberFormat="1" applyFont="1" applyFill="1" applyBorder="1" applyAlignment="1" applyProtection="1">
      <alignment horizontal="center" vertical="center" wrapText="1"/>
    </xf>
    <xf numFmtId="0" fontId="202" fillId="0" borderId="4" xfId="0" applyNumberFormat="1" applyFont="1" applyFill="1" applyBorder="1" applyAlignment="1" applyProtection="1">
      <alignment horizontal="center" vertical="center"/>
    </xf>
    <xf numFmtId="0" fontId="203" fillId="31" borderId="4" xfId="0" applyNumberFormat="1" applyFont="1" applyFill="1" applyBorder="1" applyAlignment="1" applyProtection="1">
      <alignment horizontal="center" vertical="center" wrapText="1"/>
    </xf>
    <xf numFmtId="322" fontId="203" fillId="31" borderId="4" xfId="0" applyNumberFormat="1" applyFont="1" applyFill="1" applyBorder="1" applyAlignment="1" applyProtection="1">
      <alignment horizontal="right" vertical="center" shrinkToFit="1"/>
    </xf>
    <xf numFmtId="0" fontId="203" fillId="31" borderId="4" xfId="0" applyNumberFormat="1" applyFont="1" applyFill="1" applyBorder="1" applyAlignment="1" applyProtection="1">
      <alignment horizontal="center" vertical="center" wrapText="1" shrinkToFit="1"/>
    </xf>
    <xf numFmtId="0" fontId="209" fillId="32" borderId="0" xfId="28385" applyNumberFormat="1" applyFont="1" applyFill="1" applyBorder="1" applyAlignment="1" applyProtection="1">
      <alignment horizontal="center" vertical="center" wrapText="1"/>
    </xf>
    <xf numFmtId="0" fontId="203" fillId="31" borderId="4" xfId="0" applyNumberFormat="1" applyFont="1" applyFill="1" applyBorder="1" applyAlignment="1" applyProtection="1">
      <alignment horizontal="left" vertical="center"/>
    </xf>
    <xf numFmtId="0" fontId="203" fillId="31" borderId="4" xfId="0" quotePrefix="1" applyNumberFormat="1" applyFont="1" applyFill="1" applyBorder="1" applyAlignment="1" applyProtection="1">
      <alignment horizontal="left" vertical="center" wrapText="1"/>
    </xf>
    <xf numFmtId="0" fontId="203" fillId="0" borderId="0" xfId="0" applyNumberFormat="1" applyFont="1" applyFill="1" applyBorder="1" applyAlignment="1" applyProtection="1">
      <alignment horizontal="right" vertical="center"/>
    </xf>
    <xf numFmtId="0" fontId="213" fillId="0" borderId="0" xfId="28385" applyNumberFormat="1" applyFont="1" applyFill="1" applyBorder="1" applyAlignment="1" applyProtection="1">
      <alignment horizontal="center" vertical="center" wrapText="1"/>
    </xf>
    <xf numFmtId="0" fontId="203" fillId="0" borderId="0" xfId="0" applyNumberFormat="1" applyFont="1" applyFill="1" applyBorder="1" applyAlignment="1" applyProtection="1">
      <alignment horizontal="center" vertical="center"/>
    </xf>
    <xf numFmtId="322" fontId="203" fillId="0" borderId="0" xfId="0" applyNumberFormat="1" applyFont="1" applyFill="1" applyBorder="1" applyAlignment="1" applyProtection="1">
      <alignment horizontal="right" vertical="center" shrinkToFit="1"/>
    </xf>
    <xf numFmtId="0" fontId="203" fillId="31" borderId="41" xfId="0" applyNumberFormat="1" applyFont="1" applyFill="1" applyBorder="1" applyAlignment="1" applyProtection="1">
      <alignment horizontal="left" vertical="center" wrapText="1"/>
    </xf>
    <xf numFmtId="0" fontId="203" fillId="31" borderId="10" xfId="0" applyNumberFormat="1" applyFont="1" applyFill="1" applyBorder="1" applyAlignment="1" applyProtection="1">
      <alignment horizontal="left" vertical="center" wrapText="1"/>
    </xf>
    <xf numFmtId="0" fontId="203" fillId="31" borderId="46" xfId="0" applyNumberFormat="1" applyFont="1" applyFill="1" applyBorder="1" applyAlignment="1" applyProtection="1">
      <alignment horizontal="left" vertical="center" wrapText="1"/>
    </xf>
    <xf numFmtId="322" fontId="218" fillId="31" borderId="4" xfId="28385" applyNumberFormat="1" applyFont="1" applyFill="1" applyBorder="1" applyAlignment="1" applyProtection="1">
      <alignment horizontal="right" vertical="center" shrinkToFit="1"/>
    </xf>
    <xf numFmtId="251" fontId="218" fillId="31" borderId="4" xfId="28385" applyNumberFormat="1" applyFont="1" applyFill="1" applyBorder="1" applyAlignment="1" applyProtection="1">
      <alignment horizontal="center" vertical="center"/>
    </xf>
    <xf numFmtId="0" fontId="209" fillId="0" borderId="0" xfId="28385" applyNumberFormat="1" applyFont="1" applyFill="1" applyBorder="1" applyAlignment="1" applyProtection="1">
      <alignment horizontal="left" vertical="center" wrapText="1"/>
    </xf>
    <xf numFmtId="0" fontId="211" fillId="0" borderId="0" xfId="28385" applyNumberFormat="1" applyFont="1" applyFill="1" applyBorder="1" applyAlignment="1" applyProtection="1">
      <alignment horizontal="left" vertical="top" wrapText="1"/>
    </xf>
    <xf numFmtId="0" fontId="213" fillId="31" borderId="4" xfId="28385" applyNumberFormat="1" applyFont="1" applyFill="1" applyBorder="1" applyAlignment="1" applyProtection="1">
      <alignment horizontal="center" vertical="center" wrapText="1"/>
    </xf>
    <xf numFmtId="0" fontId="218" fillId="31" borderId="4" xfId="28385" applyNumberFormat="1" applyFont="1" applyFill="1" applyBorder="1" applyAlignment="1" applyProtection="1">
      <alignment horizontal="center" vertical="center" wrapText="1"/>
    </xf>
    <xf numFmtId="0" fontId="213" fillId="0" borderId="0" xfId="28385" applyNumberFormat="1" applyFont="1" applyFill="1" applyBorder="1" applyAlignment="1" applyProtection="1">
      <alignment horizontal="right" vertical="top" wrapText="1"/>
    </xf>
    <xf numFmtId="0" fontId="213" fillId="0" borderId="4" xfId="28385" applyNumberFormat="1" applyFont="1" applyFill="1" applyBorder="1" applyAlignment="1" applyProtection="1">
      <alignment horizontal="center" vertical="center" wrapText="1"/>
    </xf>
    <xf numFmtId="0" fontId="213" fillId="0" borderId="4" xfId="28385" applyNumberFormat="1" applyFont="1" applyFill="1" applyBorder="1" applyAlignment="1" applyProtection="1">
      <alignment horizontal="center" vertical="center" wrapText="1" shrinkToFit="1"/>
    </xf>
    <xf numFmtId="0" fontId="217" fillId="0" borderId="4" xfId="28385" applyNumberFormat="1" applyFont="1" applyFill="1" applyBorder="1" applyAlignment="1" applyProtection="1">
      <alignment horizontal="center" vertical="center" wrapText="1"/>
    </xf>
    <xf numFmtId="323" fontId="213" fillId="31" borderId="4" xfId="4689" applyNumberFormat="1" applyFont="1" applyFill="1" applyBorder="1" applyAlignment="1" applyProtection="1">
      <alignment horizontal="center" vertical="center" shrinkToFit="1"/>
    </xf>
    <xf numFmtId="323" fontId="213" fillId="31" borderId="4" xfId="28385" applyNumberFormat="1" applyFont="1" applyFill="1" applyBorder="1" applyAlignment="1" applyProtection="1">
      <alignment horizontal="center" vertical="center" shrinkToFit="1"/>
    </xf>
    <xf numFmtId="323" fontId="213" fillId="0" borderId="4" xfId="4689" applyNumberFormat="1" applyFont="1" applyFill="1" applyBorder="1" applyAlignment="1" applyProtection="1">
      <alignment horizontal="center" vertical="center" shrinkToFit="1"/>
    </xf>
    <xf numFmtId="324" fontId="213" fillId="31" borderId="4" xfId="28385" applyNumberFormat="1" applyFont="1" applyFill="1" applyBorder="1" applyAlignment="1" applyProtection="1">
      <alignment horizontal="center" vertical="center" shrinkToFit="1"/>
    </xf>
    <xf numFmtId="324" fontId="213" fillId="31" borderId="4" xfId="4689" applyNumberFormat="1" applyFont="1" applyFill="1" applyBorder="1" applyAlignment="1" applyProtection="1">
      <alignment horizontal="center" vertical="center" shrinkToFit="1"/>
    </xf>
    <xf numFmtId="3" fontId="209" fillId="0" borderId="4" xfId="28385" applyNumberFormat="1" applyFont="1" applyFill="1" applyBorder="1" applyAlignment="1" applyProtection="1">
      <alignment horizontal="center" vertical="center" wrapText="1"/>
    </xf>
    <xf numFmtId="0" fontId="213" fillId="31" borderId="0" xfId="28385" applyNumberFormat="1" applyFont="1" applyFill="1" applyBorder="1" applyAlignment="1" applyProtection="1">
      <alignment horizontal="center" vertical="top" wrapText="1"/>
    </xf>
    <xf numFmtId="0" fontId="213" fillId="0" borderId="0" xfId="28385" applyNumberFormat="1" applyFont="1" applyFill="1" applyBorder="1" applyAlignment="1" applyProtection="1">
      <alignment horizontal="center" vertical="top" wrapText="1"/>
    </xf>
    <xf numFmtId="10" fontId="213" fillId="31" borderId="4" xfId="28385" applyNumberFormat="1" applyFont="1" applyFill="1" applyBorder="1" applyAlignment="1" applyProtection="1">
      <alignment horizontal="center" vertical="center" shrinkToFit="1"/>
    </xf>
    <xf numFmtId="3" fontId="213" fillId="31" borderId="4" xfId="28385" applyNumberFormat="1" applyFont="1" applyFill="1" applyBorder="1" applyAlignment="1" applyProtection="1">
      <alignment horizontal="center" vertical="center" shrinkToFit="1"/>
    </xf>
    <xf numFmtId="0" fontId="213" fillId="31" borderId="4" xfId="28385" applyNumberFormat="1" applyFont="1" applyFill="1" applyBorder="1" applyAlignment="1" applyProtection="1">
      <alignment horizontal="center" vertical="center" shrinkToFit="1"/>
    </xf>
    <xf numFmtId="325" fontId="213" fillId="31" borderId="4" xfId="4689" applyNumberFormat="1" applyFont="1" applyFill="1" applyBorder="1" applyAlignment="1" applyProtection="1">
      <alignment horizontal="center" vertical="center" shrinkToFit="1"/>
    </xf>
    <xf numFmtId="0" fontId="209" fillId="31" borderId="4" xfId="28385" applyNumberFormat="1" applyFont="1" applyFill="1" applyBorder="1" applyAlignment="1" applyProtection="1">
      <alignment horizontal="center" vertical="center" wrapText="1"/>
    </xf>
    <xf numFmtId="325" fontId="209" fillId="31" borderId="4" xfId="28385" applyNumberFormat="1" applyFont="1" applyFill="1" applyBorder="1" applyAlignment="1" applyProtection="1">
      <alignment horizontal="center" vertical="center" shrinkToFit="1"/>
    </xf>
    <xf numFmtId="3" fontId="209" fillId="31" borderId="4" xfId="28385" applyNumberFormat="1" applyFont="1" applyFill="1" applyBorder="1" applyAlignment="1" applyProtection="1">
      <alignment horizontal="center" vertical="center" wrapText="1"/>
    </xf>
    <xf numFmtId="325" fontId="209" fillId="31" borderId="1" xfId="28385" applyNumberFormat="1" applyFont="1" applyFill="1" applyBorder="1" applyAlignment="1" applyProtection="1">
      <alignment horizontal="center" vertical="center" shrinkToFit="1"/>
    </xf>
    <xf numFmtId="0" fontId="209" fillId="31" borderId="41" xfId="28385" applyNumberFormat="1" applyFont="1" applyFill="1" applyBorder="1" applyAlignment="1" applyProtection="1">
      <alignment horizontal="right" vertical="center" wrapText="1"/>
    </xf>
    <xf numFmtId="0" fontId="209" fillId="31" borderId="10" xfId="28385" applyNumberFormat="1" applyFont="1" applyFill="1" applyBorder="1" applyAlignment="1" applyProtection="1">
      <alignment horizontal="right" vertical="center" wrapText="1"/>
    </xf>
    <xf numFmtId="10" fontId="209" fillId="0" borderId="4" xfId="28385" applyNumberFormat="1" applyFont="1" applyFill="1" applyBorder="1" applyAlignment="1" applyProtection="1">
      <alignment horizontal="center" vertical="center" shrinkToFit="1"/>
    </xf>
    <xf numFmtId="325" fontId="209" fillId="31" borderId="4" xfId="4689" applyNumberFormat="1" applyFont="1" applyFill="1" applyBorder="1" applyAlignment="1" applyProtection="1">
      <alignment horizontal="center" vertical="center" shrinkToFit="1"/>
    </xf>
    <xf numFmtId="322" fontId="209" fillId="0" borderId="4" xfId="28385" applyNumberFormat="1" applyFont="1" applyFill="1" applyBorder="1" applyAlignment="1" applyProtection="1">
      <alignment horizontal="center" vertical="center" shrinkToFit="1"/>
    </xf>
    <xf numFmtId="325" fontId="209" fillId="0" borderId="4" xfId="4689" applyNumberFormat="1" applyFont="1" applyFill="1" applyBorder="1" applyAlignment="1" applyProtection="1">
      <alignment horizontal="center" vertical="center" shrinkToFit="1"/>
    </xf>
    <xf numFmtId="322" fontId="209" fillId="31" borderId="4" xfId="4689" applyNumberFormat="1" applyFont="1" applyFill="1" applyBorder="1" applyAlignment="1" applyProtection="1">
      <alignment horizontal="center" vertical="center" shrinkToFit="1"/>
    </xf>
    <xf numFmtId="326" fontId="218" fillId="31" borderId="1" xfId="4689" applyNumberFormat="1" applyFont="1" applyFill="1" applyBorder="1" applyAlignment="1" applyProtection="1">
      <alignment horizontal="right" vertical="center" shrinkToFit="1"/>
    </xf>
    <xf numFmtId="326" fontId="218" fillId="31" borderId="41" xfId="4689" applyNumberFormat="1" applyFont="1" applyFill="1" applyBorder="1" applyAlignment="1" applyProtection="1">
      <alignment horizontal="right" vertical="center" shrinkToFit="1"/>
    </xf>
    <xf numFmtId="326" fontId="218" fillId="31" borderId="10" xfId="4689" applyNumberFormat="1" applyFont="1" applyFill="1" applyBorder="1" applyAlignment="1" applyProtection="1">
      <alignment horizontal="right" vertical="center" shrinkToFit="1"/>
    </xf>
    <xf numFmtId="326" fontId="218" fillId="31" borderId="46" xfId="4689" applyNumberFormat="1" applyFont="1" applyFill="1" applyBorder="1" applyAlignment="1" applyProtection="1">
      <alignment horizontal="right" vertical="center" shrinkToFit="1"/>
    </xf>
    <xf numFmtId="326" fontId="218" fillId="31" borderId="4" xfId="4689" applyNumberFormat="1" applyFont="1" applyFill="1" applyBorder="1" applyAlignment="1" applyProtection="1">
      <alignment horizontal="right" vertical="center" shrinkToFit="1"/>
    </xf>
    <xf numFmtId="0" fontId="218" fillId="0" borderId="44" xfId="28385" applyNumberFormat="1" applyFont="1" applyFill="1" applyBorder="1" applyAlignment="1" applyProtection="1">
      <alignment horizontal="center" vertical="center" wrapText="1"/>
    </xf>
    <xf numFmtId="0" fontId="218" fillId="0" borderId="27" xfId="28385" applyNumberFormat="1" applyFont="1" applyFill="1" applyBorder="1" applyAlignment="1" applyProtection="1">
      <alignment horizontal="center" vertical="center" wrapText="1"/>
    </xf>
    <xf numFmtId="0" fontId="218" fillId="0" borderId="62" xfId="28385" applyNumberFormat="1" applyFont="1" applyFill="1" applyBorder="1" applyAlignment="1" applyProtection="1">
      <alignment horizontal="center" vertical="center" wrapText="1"/>
    </xf>
    <xf numFmtId="0" fontId="218" fillId="0" borderId="63" xfId="28385" applyNumberFormat="1" applyFont="1" applyFill="1" applyBorder="1" applyAlignment="1" applyProtection="1">
      <alignment horizontal="center" vertical="center" wrapText="1"/>
    </xf>
    <xf numFmtId="0" fontId="218" fillId="0" borderId="15" xfId="28385" applyNumberFormat="1" applyFont="1" applyFill="1" applyBorder="1" applyAlignment="1" applyProtection="1">
      <alignment horizontal="center" vertical="center" wrapText="1"/>
    </xf>
    <xf numFmtId="0" fontId="218" fillId="0" borderId="64" xfId="28385" applyNumberFormat="1" applyFont="1" applyFill="1" applyBorder="1" applyAlignment="1" applyProtection="1">
      <alignment horizontal="center" vertical="center" wrapText="1"/>
    </xf>
    <xf numFmtId="0" fontId="218" fillId="0" borderId="41" xfId="28385" applyNumberFormat="1" applyFont="1" applyFill="1" applyBorder="1" applyAlignment="1" applyProtection="1">
      <alignment horizontal="center" vertical="center" wrapText="1"/>
    </xf>
    <xf numFmtId="0" fontId="218" fillId="0" borderId="46" xfId="28385" applyNumberFormat="1" applyFont="1" applyFill="1" applyBorder="1" applyAlignment="1" applyProtection="1">
      <alignment horizontal="center" vertical="center" wrapText="1"/>
    </xf>
    <xf numFmtId="0" fontId="217" fillId="0" borderId="4" xfId="28385" applyNumberFormat="1" applyFont="1" applyFill="1" applyBorder="1" applyAlignment="1" applyProtection="1">
      <alignment horizontal="center" vertical="center" wrapText="1" shrinkToFit="1"/>
    </xf>
    <xf numFmtId="0" fontId="213" fillId="0" borderId="15" xfId="0" applyNumberFormat="1" applyFont="1" applyFill="1" applyBorder="1" applyAlignment="1" applyProtection="1">
      <alignment horizontal="center" vertical="center"/>
    </xf>
    <xf numFmtId="14" fontId="213" fillId="0" borderId="15" xfId="0" applyNumberFormat="1" applyFont="1" applyFill="1" applyBorder="1" applyAlignment="1" applyProtection="1">
      <alignment horizontal="center" vertical="center"/>
    </xf>
    <xf numFmtId="0" fontId="213" fillId="0" borderId="7" xfId="28385" applyNumberFormat="1" applyFont="1" applyFill="1" applyBorder="1" applyAlignment="1" applyProtection="1">
      <alignment horizontal="center" vertical="center" wrapText="1"/>
    </xf>
    <xf numFmtId="0" fontId="213" fillId="0" borderId="41" xfId="28385" applyNumberFormat="1" applyFont="1" applyFill="1" applyBorder="1" applyAlignment="1" applyProtection="1">
      <alignment horizontal="center" vertical="center" wrapText="1"/>
    </xf>
    <xf numFmtId="0" fontId="213" fillId="0" borderId="10" xfId="28385" applyNumberFormat="1" applyFont="1" applyFill="1" applyBorder="1" applyAlignment="1" applyProtection="1">
      <alignment horizontal="center" vertical="center" wrapText="1"/>
    </xf>
    <xf numFmtId="0" fontId="213" fillId="0" borderId="46" xfId="28385" applyNumberFormat="1" applyFont="1" applyFill="1" applyBorder="1" applyAlignment="1" applyProtection="1">
      <alignment horizontal="center" vertical="center" wrapText="1"/>
    </xf>
    <xf numFmtId="0" fontId="218" fillId="0" borderId="65" xfId="28385" applyNumberFormat="1" applyFont="1" applyFill="1" applyBorder="1" applyAlignment="1" applyProtection="1">
      <alignment horizontal="center" vertical="center" wrapText="1"/>
    </xf>
    <xf numFmtId="10" fontId="218" fillId="0" borderId="65" xfId="4689" applyNumberFormat="1" applyFont="1" applyFill="1" applyBorder="1" applyAlignment="1" applyProtection="1">
      <alignment horizontal="center" vertical="center" shrinkToFit="1"/>
    </xf>
    <xf numFmtId="0" fontId="217" fillId="0" borderId="1" xfId="28385" applyNumberFormat="1" applyFont="1" applyFill="1" applyBorder="1" applyAlignment="1" applyProtection="1">
      <alignment horizontal="center" vertical="center" wrapText="1" shrinkToFit="1"/>
    </xf>
    <xf numFmtId="0" fontId="218" fillId="0" borderId="4" xfId="28385" applyNumberFormat="1" applyFont="1" applyFill="1" applyBorder="1" applyAlignment="1" applyProtection="1">
      <alignment horizontal="center" vertical="center" wrapText="1"/>
    </xf>
    <xf numFmtId="10" fontId="218" fillId="0" borderId="4" xfId="4689" applyNumberFormat="1" applyFont="1" applyFill="1" applyBorder="1" applyAlignment="1" applyProtection="1">
      <alignment horizontal="center" vertical="center" shrinkToFit="1"/>
    </xf>
    <xf numFmtId="0" fontId="218" fillId="0" borderId="1" xfId="28385" applyNumberFormat="1" applyFont="1" applyFill="1" applyBorder="1" applyAlignment="1" applyProtection="1">
      <alignment horizontal="center" vertical="center" wrapText="1"/>
    </xf>
    <xf numFmtId="10" fontId="218" fillId="0" borderId="1" xfId="4689" applyNumberFormat="1" applyFont="1" applyFill="1" applyBorder="1" applyAlignment="1" applyProtection="1">
      <alignment horizontal="center" vertical="center" shrinkToFit="1"/>
    </xf>
    <xf numFmtId="0" fontId="203" fillId="0" borderId="15" xfId="0" applyNumberFormat="1" applyFont="1" applyFill="1" applyBorder="1" applyAlignment="1" applyProtection="1">
      <alignment horizontal="right" vertical="center"/>
    </xf>
    <xf numFmtId="0" fontId="218" fillId="0" borderId="41" xfId="28385" applyNumberFormat="1" applyFont="1" applyFill="1" applyBorder="1" applyAlignment="1" applyProtection="1">
      <alignment horizontal="center" vertical="center" shrinkToFit="1"/>
    </xf>
    <xf numFmtId="0" fontId="218" fillId="0" borderId="10" xfId="28385" applyNumberFormat="1" applyFont="1" applyFill="1" applyBorder="1" applyAlignment="1" applyProtection="1">
      <alignment horizontal="center" vertical="center" shrinkToFit="1"/>
    </xf>
    <xf numFmtId="0" fontId="218" fillId="0" borderId="46" xfId="28385" applyNumberFormat="1" applyFont="1" applyFill="1" applyBorder="1" applyAlignment="1" applyProtection="1">
      <alignment horizontal="center" vertical="center" shrinkToFit="1"/>
    </xf>
    <xf numFmtId="0" fontId="218" fillId="0" borderId="41" xfId="28385" applyNumberFormat="1" applyFont="1" applyFill="1" applyBorder="1" applyAlignment="1" applyProtection="1">
      <alignment horizontal="center" vertical="center" wrapText="1" shrinkToFit="1"/>
    </xf>
    <xf numFmtId="14" fontId="218" fillId="31" borderId="41" xfId="28385" applyNumberFormat="1" applyFont="1" applyFill="1" applyBorder="1" applyAlignment="1" applyProtection="1">
      <alignment horizontal="center" vertical="center" shrinkToFit="1"/>
    </xf>
    <xf numFmtId="14" fontId="218" fillId="31" borderId="10" xfId="28385" applyNumberFormat="1" applyFont="1" applyFill="1" applyBorder="1" applyAlignment="1" applyProtection="1">
      <alignment horizontal="center" vertical="center" shrinkToFit="1"/>
    </xf>
    <xf numFmtId="14" fontId="218" fillId="31" borderId="46" xfId="28385" applyNumberFormat="1" applyFont="1" applyFill="1" applyBorder="1" applyAlignment="1" applyProtection="1">
      <alignment horizontal="center" vertical="center" shrinkToFit="1"/>
    </xf>
    <xf numFmtId="14" fontId="218" fillId="31" borderId="4" xfId="28385" applyNumberFormat="1" applyFont="1" applyFill="1" applyBorder="1" applyAlignment="1" applyProtection="1">
      <alignment horizontal="center" vertical="center" shrinkToFit="1"/>
    </xf>
    <xf numFmtId="325" fontId="218" fillId="0" borderId="4" xfId="28385" applyNumberFormat="1" applyFont="1" applyFill="1" applyBorder="1" applyAlignment="1" applyProtection="1">
      <alignment horizontal="center" vertical="center" shrinkToFit="1"/>
    </xf>
    <xf numFmtId="0" fontId="213" fillId="0" borderId="27" xfId="0" applyNumberFormat="1" applyFont="1" applyFill="1" applyBorder="1" applyAlignment="1" applyProtection="1">
      <alignment horizontal="left" vertical="center" wrapText="1" shrinkToFit="1"/>
    </xf>
    <xf numFmtId="0" fontId="213" fillId="0" borderId="0" xfId="0" applyNumberFormat="1" applyFont="1" applyFill="1" applyBorder="1" applyAlignment="1" applyProtection="1">
      <alignment horizontal="left" vertical="center" wrapText="1" shrinkToFit="1"/>
    </xf>
    <xf numFmtId="0" fontId="213" fillId="0" borderId="0" xfId="0" applyNumberFormat="1" applyFont="1" applyFill="1" applyBorder="1" applyAlignment="1" applyProtection="1">
      <alignment horizontal="left" vertical="center"/>
    </xf>
    <xf numFmtId="0" fontId="213" fillId="0" borderId="0" xfId="0" applyNumberFormat="1" applyFont="1" applyFill="1" applyBorder="1" applyAlignment="1" applyProtection="1">
      <alignment horizontal="left" vertical="center" shrinkToFit="1"/>
    </xf>
    <xf numFmtId="10" fontId="218" fillId="0" borderId="41" xfId="4689" applyNumberFormat="1" applyFont="1" applyFill="1" applyBorder="1" applyAlignment="1" applyProtection="1">
      <alignment horizontal="center" vertical="center" shrinkToFit="1"/>
    </xf>
    <xf numFmtId="10" fontId="218" fillId="0" borderId="10" xfId="4689" applyNumberFormat="1" applyFont="1" applyFill="1" applyBorder="1" applyAlignment="1" applyProtection="1">
      <alignment horizontal="center" vertical="center" shrinkToFit="1"/>
    </xf>
    <xf numFmtId="10" fontId="218" fillId="0" borderId="46" xfId="4689" applyNumberFormat="1" applyFont="1" applyFill="1" applyBorder="1" applyAlignment="1" applyProtection="1">
      <alignment horizontal="center" vertical="center" shrinkToFit="1"/>
    </xf>
    <xf numFmtId="326" fontId="218" fillId="33" borderId="41" xfId="28385" applyNumberFormat="1" applyFont="1" applyFill="1" applyBorder="1" applyAlignment="1" applyProtection="1">
      <alignment horizontal="right" vertical="center" shrinkToFit="1"/>
    </xf>
    <xf numFmtId="326" fontId="218" fillId="33" borderId="10" xfId="28385" applyNumberFormat="1" applyFont="1" applyFill="1" applyBorder="1" applyAlignment="1" applyProtection="1">
      <alignment horizontal="right" vertical="center" shrinkToFit="1"/>
    </xf>
    <xf numFmtId="326" fontId="218" fillId="33" borderId="46" xfId="28385" applyNumberFormat="1" applyFont="1" applyFill="1" applyBorder="1" applyAlignment="1" applyProtection="1">
      <alignment horizontal="right" vertical="center" shrinkToFit="1"/>
    </xf>
    <xf numFmtId="41" fontId="218" fillId="0" borderId="4" xfId="4689" applyNumberFormat="1" applyFont="1" applyFill="1" applyBorder="1" applyAlignment="1" applyProtection="1">
      <alignment horizontal="center" vertical="center" shrinkToFit="1"/>
    </xf>
    <xf numFmtId="0" fontId="213" fillId="31" borderId="41" xfId="28385" applyNumberFormat="1" applyFont="1" applyFill="1" applyBorder="1" applyAlignment="1" applyProtection="1">
      <alignment horizontal="left" vertical="top" wrapText="1"/>
    </xf>
    <xf numFmtId="0" fontId="213" fillId="31" borderId="10" xfId="28385" applyNumberFormat="1" applyFont="1" applyFill="1" applyBorder="1" applyAlignment="1" applyProtection="1">
      <alignment horizontal="left" vertical="top" wrapText="1"/>
    </xf>
    <xf numFmtId="41" fontId="203" fillId="31" borderId="0" xfId="0" applyNumberFormat="1" applyFont="1" applyFill="1" applyBorder="1" applyAlignment="1" applyProtection="1">
      <alignment horizontal="right" vertical="center" shrinkToFit="1"/>
    </xf>
    <xf numFmtId="326" fontId="218" fillId="31" borderId="41" xfId="28385" applyNumberFormat="1" applyFont="1" applyFill="1" applyBorder="1" applyAlignment="1" applyProtection="1">
      <alignment horizontal="right" vertical="center" shrinkToFit="1"/>
    </xf>
    <xf numFmtId="326" fontId="218" fillId="31" borderId="10" xfId="28385" applyNumberFormat="1" applyFont="1" applyFill="1" applyBorder="1" applyAlignment="1" applyProtection="1">
      <alignment horizontal="right" vertical="center" shrinkToFit="1"/>
    </xf>
    <xf numFmtId="326" fontId="218" fillId="31" borderId="46" xfId="28385" applyNumberFormat="1" applyFont="1" applyFill="1" applyBorder="1" applyAlignment="1" applyProtection="1">
      <alignment horizontal="right" vertical="center" shrinkToFit="1"/>
    </xf>
    <xf numFmtId="326" fontId="218" fillId="31" borderId="4" xfId="28385" applyNumberFormat="1" applyFont="1" applyFill="1" applyBorder="1" applyAlignment="1" applyProtection="1">
      <alignment horizontal="right" vertical="center" shrinkToFit="1"/>
    </xf>
    <xf numFmtId="41" fontId="218" fillId="0" borderId="41" xfId="28385" applyNumberFormat="1" applyFont="1" applyFill="1" applyBorder="1" applyAlignment="1" applyProtection="1">
      <alignment horizontal="right" vertical="center" shrinkToFit="1"/>
    </xf>
    <xf numFmtId="41" fontId="218" fillId="0" borderId="10" xfId="28385" applyNumberFormat="1" applyFont="1" applyFill="1" applyBorder="1" applyAlignment="1" applyProtection="1">
      <alignment horizontal="right" vertical="center" shrinkToFit="1"/>
    </xf>
    <xf numFmtId="41" fontId="218" fillId="0" borderId="46" xfId="28385" applyNumberFormat="1" applyFont="1" applyFill="1" applyBorder="1" applyAlignment="1" applyProtection="1">
      <alignment horizontal="right" vertical="center" shrinkToFit="1"/>
    </xf>
    <xf numFmtId="328" fontId="203" fillId="0" borderId="4" xfId="0" applyNumberFormat="1" applyFont="1" applyFill="1" applyBorder="1" applyAlignment="1" applyProtection="1">
      <alignment horizontal="center" vertical="center" shrinkToFit="1"/>
    </xf>
    <xf numFmtId="0" fontId="203" fillId="0" borderId="4" xfId="0" applyNumberFormat="1" applyFont="1" applyFill="1" applyBorder="1" applyAlignment="1" applyProtection="1">
      <alignment vertical="center"/>
    </xf>
    <xf numFmtId="327" fontId="203" fillId="31" borderId="4" xfId="0" applyNumberFormat="1" applyFont="1" applyFill="1" applyBorder="1" applyAlignment="1" applyProtection="1">
      <alignment horizontal="center" vertical="center" shrinkToFit="1"/>
    </xf>
    <xf numFmtId="328" fontId="203" fillId="0" borderId="41" xfId="0" applyNumberFormat="1" applyFont="1" applyFill="1" applyBorder="1" applyAlignment="1" applyProtection="1">
      <alignment horizontal="center" vertical="center" shrinkToFit="1"/>
    </xf>
    <xf numFmtId="328" fontId="203" fillId="0" borderId="10" xfId="0" applyNumberFormat="1" applyFont="1" applyFill="1" applyBorder="1" applyAlignment="1" applyProtection="1">
      <alignment horizontal="center" vertical="center" shrinkToFit="1"/>
    </xf>
    <xf numFmtId="328" fontId="203" fillId="0" borderId="46" xfId="0" applyNumberFormat="1" applyFont="1" applyFill="1" applyBorder="1" applyAlignment="1" applyProtection="1">
      <alignment horizontal="center" vertical="center" shrinkToFit="1"/>
    </xf>
    <xf numFmtId="0" fontId="203" fillId="0" borderId="41" xfId="0" applyNumberFormat="1" applyFont="1" applyFill="1" applyBorder="1" applyAlignment="1" applyProtection="1">
      <alignment horizontal="left" vertical="center"/>
    </xf>
    <xf numFmtId="0" fontId="203" fillId="0" borderId="10" xfId="0" applyNumberFormat="1" applyFont="1" applyFill="1" applyBorder="1" applyAlignment="1" applyProtection="1">
      <alignment horizontal="left" vertical="center"/>
    </xf>
    <xf numFmtId="0" fontId="203" fillId="0" borderId="46" xfId="0" applyNumberFormat="1" applyFont="1" applyFill="1" applyBorder="1" applyAlignment="1" applyProtection="1">
      <alignment horizontal="left" vertical="center"/>
    </xf>
    <xf numFmtId="327" fontId="203" fillId="33" borderId="4" xfId="0" applyNumberFormat="1" applyFont="1" applyFill="1" applyBorder="1" applyAlignment="1" applyProtection="1">
      <alignment horizontal="center" vertical="center" shrinkToFit="1"/>
    </xf>
    <xf numFmtId="0" fontId="203" fillId="0" borderId="1" xfId="0" applyNumberFormat="1" applyFont="1" applyFill="1" applyBorder="1" applyAlignment="1" applyProtection="1">
      <alignment vertical="center"/>
    </xf>
    <xf numFmtId="328" fontId="203" fillId="0" borderId="44" xfId="0" applyNumberFormat="1" applyFont="1" applyFill="1" applyBorder="1" applyAlignment="1" applyProtection="1">
      <alignment horizontal="center" vertical="center" shrinkToFit="1"/>
    </xf>
    <xf numFmtId="328" fontId="203" fillId="0" borderId="27" xfId="0" applyNumberFormat="1" applyFont="1" applyFill="1" applyBorder="1" applyAlignment="1" applyProtection="1">
      <alignment horizontal="center" vertical="center" shrinkToFit="1"/>
    </xf>
    <xf numFmtId="328" fontId="203" fillId="0" borderId="62" xfId="0" applyNumberFormat="1" applyFont="1" applyFill="1" applyBorder="1" applyAlignment="1" applyProtection="1">
      <alignment horizontal="center" vertical="center" shrinkToFit="1"/>
    </xf>
    <xf numFmtId="328" fontId="203" fillId="0" borderId="63" xfId="0" applyNumberFormat="1" applyFont="1" applyFill="1" applyBorder="1" applyAlignment="1" applyProtection="1">
      <alignment horizontal="center" vertical="center" shrinkToFit="1"/>
    </xf>
    <xf numFmtId="328" fontId="203" fillId="0" borderId="15" xfId="0" applyNumberFormat="1" applyFont="1" applyFill="1" applyBorder="1" applyAlignment="1" applyProtection="1">
      <alignment horizontal="center" vertical="center" shrinkToFit="1"/>
    </xf>
    <xf numFmtId="328" fontId="203" fillId="0" borderId="64" xfId="0" applyNumberFormat="1" applyFont="1" applyFill="1" applyBorder="1" applyAlignment="1" applyProtection="1">
      <alignment horizontal="center" vertical="center" shrinkToFit="1"/>
    </xf>
    <xf numFmtId="0" fontId="203" fillId="0" borderId="63" xfId="0" applyNumberFormat="1" applyFont="1" applyFill="1" applyBorder="1" applyAlignment="1" applyProtection="1">
      <alignment horizontal="center" vertical="top" shrinkToFit="1"/>
    </xf>
    <xf numFmtId="0" fontId="203" fillId="0" borderId="15" xfId="0" applyNumberFormat="1" applyFont="1" applyFill="1" applyBorder="1" applyAlignment="1" applyProtection="1">
      <alignment horizontal="center" vertical="top" shrinkToFit="1"/>
    </xf>
    <xf numFmtId="0" fontId="203" fillId="0" borderId="64" xfId="0" applyNumberFormat="1" applyFont="1" applyFill="1" applyBorder="1" applyAlignment="1" applyProtection="1">
      <alignment horizontal="center" vertical="top" shrinkToFit="1"/>
    </xf>
    <xf numFmtId="0" fontId="203" fillId="0" borderId="4" xfId="0" applyNumberFormat="1" applyFont="1" applyFill="1" applyBorder="1" applyAlignment="1" applyProtection="1">
      <alignment vertical="center" wrapText="1"/>
    </xf>
    <xf numFmtId="0" fontId="203" fillId="0" borderId="44" xfId="0" applyNumberFormat="1" applyFont="1" applyFill="1" applyBorder="1" applyAlignment="1" applyProtection="1">
      <alignment horizontal="center" vertical="center" shrinkToFit="1"/>
    </xf>
    <xf numFmtId="0" fontId="203" fillId="0" borderId="27" xfId="0" applyNumberFormat="1" applyFont="1" applyFill="1" applyBorder="1" applyAlignment="1" applyProtection="1">
      <alignment horizontal="center" vertical="center" shrinkToFit="1"/>
    </xf>
    <xf numFmtId="0" fontId="203" fillId="0" borderId="46" xfId="0" applyNumberFormat="1" applyFont="1" applyFill="1" applyBorder="1" applyAlignment="1" applyProtection="1">
      <alignment vertical="center"/>
    </xf>
    <xf numFmtId="0" fontId="203" fillId="0" borderId="44" xfId="0" applyNumberFormat="1" applyFont="1" applyFill="1" applyBorder="1" applyAlignment="1" applyProtection="1">
      <alignment horizontal="center" vertical="center"/>
    </xf>
    <xf numFmtId="0" fontId="203" fillId="0" borderId="27" xfId="0" applyNumberFormat="1" applyFont="1" applyFill="1" applyBorder="1" applyAlignment="1" applyProtection="1">
      <alignment horizontal="center" vertical="center"/>
    </xf>
    <xf numFmtId="0" fontId="203" fillId="0" borderId="62" xfId="0" applyNumberFormat="1" applyFont="1" applyFill="1" applyBorder="1" applyAlignment="1" applyProtection="1">
      <alignment horizontal="center" vertical="center"/>
    </xf>
    <xf numFmtId="0" fontId="203" fillId="0" borderId="2" xfId="0" applyNumberFormat="1" applyFont="1" applyFill="1" applyBorder="1" applyAlignment="1" applyProtection="1">
      <alignment horizontal="center" vertical="center"/>
    </xf>
    <xf numFmtId="0" fontId="203" fillId="0" borderId="15" xfId="0" applyNumberFormat="1" applyFont="1" applyFill="1" applyBorder="1" applyAlignment="1" applyProtection="1">
      <alignment horizontal="center" vertical="center"/>
    </xf>
    <xf numFmtId="0" fontId="203" fillId="0" borderId="64" xfId="0" applyNumberFormat="1" applyFont="1" applyFill="1" applyBorder="1" applyAlignment="1" applyProtection="1">
      <alignment horizontal="center" vertical="center"/>
    </xf>
    <xf numFmtId="0" fontId="203" fillId="0" borderId="41" xfId="0" applyNumberFormat="1" applyFont="1" applyFill="1" applyBorder="1" applyAlignment="1" applyProtection="1">
      <alignment horizontal="center" vertical="center"/>
    </xf>
    <xf numFmtId="0" fontId="203" fillId="0" borderId="10" xfId="0" applyNumberFormat="1" applyFont="1" applyFill="1" applyBorder="1" applyAlignment="1" applyProtection="1">
      <alignment horizontal="center" vertical="center"/>
    </xf>
    <xf numFmtId="0" fontId="203" fillId="0" borderId="46" xfId="0" applyNumberFormat="1" applyFont="1" applyFill="1" applyBorder="1" applyAlignment="1" applyProtection="1">
      <alignment horizontal="center" vertical="center"/>
    </xf>
    <xf numFmtId="0" fontId="203" fillId="0" borderId="44" xfId="0" applyNumberFormat="1" applyFont="1" applyFill="1" applyBorder="1" applyAlignment="1" applyProtection="1">
      <alignment horizontal="center" vertical="center" wrapText="1"/>
    </xf>
    <xf numFmtId="0" fontId="203" fillId="0" borderId="63" xfId="0" applyNumberFormat="1" applyFont="1" applyFill="1" applyBorder="1" applyAlignment="1" applyProtection="1">
      <alignment horizontal="center" vertical="center"/>
    </xf>
    <xf numFmtId="0" fontId="203" fillId="0" borderId="4" xfId="0" applyNumberFormat="1" applyFont="1" applyFill="1" applyBorder="1" applyAlignment="1" applyProtection="1">
      <alignment horizontal="center" vertical="center"/>
    </xf>
    <xf numFmtId="0" fontId="203" fillId="0" borderId="27" xfId="0" applyNumberFormat="1" applyFont="1" applyFill="1" applyBorder="1" applyAlignment="1" applyProtection="1">
      <alignment horizontal="left" vertical="center"/>
    </xf>
    <xf numFmtId="0" fontId="197" fillId="31" borderId="4" xfId="0" applyNumberFormat="1" applyFont="1" applyFill="1" applyBorder="1" applyAlignment="1" applyProtection="1">
      <alignment vertical="center"/>
    </xf>
    <xf numFmtId="0" fontId="205" fillId="0" borderId="10" xfId="0" applyNumberFormat="1" applyFont="1" applyFill="1" applyBorder="1" applyAlignment="1" applyProtection="1">
      <alignment horizontal="left" vertical="top" wrapText="1"/>
    </xf>
    <xf numFmtId="0" fontId="205" fillId="0" borderId="46" xfId="0" applyNumberFormat="1" applyFont="1" applyFill="1" applyBorder="1" applyAlignment="1" applyProtection="1">
      <alignment horizontal="left" vertical="top" wrapText="1"/>
    </xf>
    <xf numFmtId="0" fontId="218" fillId="31" borderId="10" xfId="28385" applyNumberFormat="1" applyFont="1" applyFill="1" applyBorder="1" applyAlignment="1" applyProtection="1">
      <alignment horizontal="center" vertical="center" wrapText="1" shrinkToFit="1"/>
    </xf>
    <xf numFmtId="0" fontId="218" fillId="31" borderId="46" xfId="28385" applyNumberFormat="1" applyFont="1" applyFill="1" applyBorder="1" applyAlignment="1" applyProtection="1">
      <alignment horizontal="center" vertical="center" wrapText="1" shrinkToFit="1"/>
    </xf>
    <xf numFmtId="0" fontId="218" fillId="31" borderId="41" xfId="28385" applyNumberFormat="1" applyFont="1" applyFill="1" applyBorder="1" applyAlignment="1" applyProtection="1">
      <alignment horizontal="center" vertical="center" wrapText="1" shrinkToFit="1"/>
    </xf>
    <xf numFmtId="293" fontId="218" fillId="31" borderId="41" xfId="0" applyNumberFormat="1" applyFont="1" applyFill="1" applyBorder="1" applyAlignment="1" applyProtection="1">
      <alignment horizontal="center" vertical="center" wrapText="1"/>
    </xf>
    <xf numFmtId="293" fontId="218" fillId="31" borderId="10" xfId="0" applyNumberFormat="1" applyFont="1" applyFill="1" applyBorder="1" applyAlignment="1" applyProtection="1">
      <alignment horizontal="center" vertical="center" wrapText="1"/>
    </xf>
    <xf numFmtId="293" fontId="218" fillId="31" borderId="46" xfId="0" applyNumberFormat="1" applyFont="1" applyFill="1" applyBorder="1" applyAlignment="1" applyProtection="1">
      <alignment horizontal="center" vertical="center" wrapText="1"/>
    </xf>
    <xf numFmtId="14" fontId="218" fillId="31" borderId="41" xfId="28385" applyNumberFormat="1" applyFont="1" applyFill="1" applyBorder="1" applyAlignment="1" applyProtection="1">
      <alignment horizontal="center" vertical="center" wrapText="1"/>
    </xf>
    <xf numFmtId="14" fontId="218" fillId="31" borderId="10" xfId="28385" applyNumberFormat="1" applyFont="1" applyFill="1" applyBorder="1" applyAlignment="1" applyProtection="1">
      <alignment horizontal="center" vertical="center" wrapText="1"/>
    </xf>
    <xf numFmtId="14" fontId="218" fillId="31" borderId="46" xfId="28385" applyNumberFormat="1" applyFont="1" applyFill="1" applyBorder="1" applyAlignment="1" applyProtection="1">
      <alignment horizontal="center" vertical="center" wrapText="1"/>
    </xf>
    <xf numFmtId="3" fontId="218" fillId="31" borderId="41" xfId="28385" applyNumberFormat="1" applyFont="1" applyFill="1" applyBorder="1" applyAlignment="1" applyProtection="1">
      <alignment horizontal="center" vertical="center" wrapText="1"/>
    </xf>
    <xf numFmtId="3" fontId="218" fillId="31" borderId="10" xfId="28385" applyNumberFormat="1" applyFont="1" applyFill="1" applyBorder="1" applyAlignment="1" applyProtection="1">
      <alignment horizontal="center" vertical="center" wrapText="1"/>
    </xf>
    <xf numFmtId="0" fontId="210" fillId="0" borderId="0" xfId="28386" applyNumberFormat="1" applyFont="1" applyFill="1" applyBorder="1" applyAlignment="1" applyProtection="1">
      <alignment horizontal="left" vertical="center" wrapText="1"/>
    </xf>
    <xf numFmtId="3" fontId="213" fillId="0" borderId="41" xfId="28385" applyNumberFormat="1" applyFont="1" applyFill="1" applyBorder="1" applyAlignment="1" applyProtection="1">
      <alignment horizontal="center" vertical="center" wrapText="1"/>
    </xf>
    <xf numFmtId="3" fontId="213" fillId="0" borderId="10" xfId="28385" applyNumberFormat="1" applyFont="1" applyFill="1" applyBorder="1" applyAlignment="1" applyProtection="1">
      <alignment horizontal="center" vertical="center" wrapText="1"/>
    </xf>
    <xf numFmtId="3" fontId="213" fillId="0" borderId="46" xfId="28385" applyNumberFormat="1" applyFont="1" applyFill="1" applyBorder="1" applyAlignment="1" applyProtection="1">
      <alignment horizontal="center" vertical="center" wrapText="1"/>
    </xf>
    <xf numFmtId="0" fontId="218" fillId="0" borderId="4" xfId="28385" applyNumberFormat="1" applyFont="1" applyFill="1" applyBorder="1" applyAlignment="1" applyProtection="1">
      <alignment horizontal="center" vertical="center" wrapText="1" shrinkToFit="1"/>
    </xf>
    <xf numFmtId="322" fontId="218" fillId="31" borderId="4" xfId="28385" applyNumberFormat="1" applyFont="1" applyFill="1" applyBorder="1" applyAlignment="1" applyProtection="1">
      <alignment horizontal="right" vertical="center"/>
    </xf>
    <xf numFmtId="322" fontId="218" fillId="0" borderId="4" xfId="28385" applyNumberFormat="1" applyFont="1" applyFill="1" applyBorder="1" applyAlignment="1" applyProtection="1">
      <alignment horizontal="right" vertical="center"/>
    </xf>
    <xf numFmtId="3" fontId="213" fillId="0" borderId="4" xfId="28385" applyNumberFormat="1" applyFont="1" applyFill="1" applyBorder="1" applyAlignment="1" applyProtection="1">
      <alignment horizontal="center" vertical="center" wrapText="1"/>
    </xf>
    <xf numFmtId="0" fontId="213" fillId="0" borderId="4" xfId="28385" applyNumberFormat="1" applyFont="1" applyFill="1" applyBorder="1" applyAlignment="1" applyProtection="1">
      <alignment horizontal="center" vertical="center" shrinkToFit="1"/>
    </xf>
    <xf numFmtId="330" fontId="218" fillId="0" borderId="46" xfId="28385" applyNumberFormat="1" applyFont="1" applyFill="1" applyBorder="1" applyAlignment="1" applyProtection="1">
      <alignment horizontal="center" vertical="center" wrapText="1"/>
    </xf>
    <xf numFmtId="330" fontId="218" fillId="0" borderId="4" xfId="28385" applyNumberFormat="1" applyFont="1" applyFill="1" applyBorder="1" applyAlignment="1" applyProtection="1">
      <alignment horizontal="center" vertical="center" wrapText="1"/>
    </xf>
    <xf numFmtId="329" fontId="218" fillId="31" borderId="4" xfId="4689" applyNumberFormat="1" applyFont="1" applyFill="1" applyBorder="1" applyAlignment="1" applyProtection="1">
      <alignment horizontal="center" vertical="center" shrinkToFit="1"/>
    </xf>
    <xf numFmtId="10" fontId="218" fillId="0" borderId="4" xfId="28385" applyNumberFormat="1" applyFont="1" applyFill="1" applyBorder="1" applyAlignment="1" applyProtection="1">
      <alignment horizontal="center" vertical="center" shrinkToFit="1"/>
    </xf>
    <xf numFmtId="322" fontId="218" fillId="31" borderId="4" xfId="28385" applyNumberFormat="1" applyFont="1" applyFill="1" applyBorder="1" applyAlignment="1" applyProtection="1">
      <alignment horizontal="center" vertical="center" shrinkToFit="1"/>
    </xf>
    <xf numFmtId="41" fontId="213" fillId="0" borderId="4" xfId="4689" applyNumberFormat="1" applyFont="1" applyFill="1" applyBorder="1" applyAlignment="1" applyProtection="1">
      <alignment horizontal="center" vertical="center" wrapText="1" shrinkToFit="1"/>
    </xf>
    <xf numFmtId="41" fontId="213" fillId="0" borderId="4" xfId="4689" applyNumberFormat="1" applyFont="1" applyFill="1" applyBorder="1" applyAlignment="1" applyProtection="1">
      <alignment horizontal="center" vertical="center" shrinkToFit="1"/>
    </xf>
    <xf numFmtId="325" fontId="213" fillId="31" borderId="4" xfId="28385" applyNumberFormat="1" applyFont="1" applyFill="1" applyBorder="1" applyAlignment="1" applyProtection="1">
      <alignment horizontal="right" vertical="center" shrinkToFit="1"/>
    </xf>
    <xf numFmtId="41" fontId="213" fillId="0" borderId="4" xfId="4689" applyNumberFormat="1" applyFont="1" applyFill="1" applyBorder="1" applyAlignment="1" applyProtection="1">
      <alignment horizontal="center" vertical="center" wrapText="1"/>
    </xf>
    <xf numFmtId="325" fontId="213" fillId="0" borderId="4" xfId="4689" applyNumberFormat="1" applyFont="1" applyFill="1" applyBorder="1" applyAlignment="1" applyProtection="1">
      <alignment horizontal="right" vertical="center" shrinkToFit="1"/>
    </xf>
    <xf numFmtId="0" fontId="210" fillId="0" borderId="0" xfId="0" applyNumberFormat="1" applyFont="1" applyFill="1" applyBorder="1" applyAlignment="1" applyProtection="1">
      <alignment vertical="center"/>
    </xf>
    <xf numFmtId="0" fontId="213" fillId="0" borderId="0" xfId="28385" applyNumberFormat="1" applyFont="1" applyFill="1" applyBorder="1" applyAlignment="1" applyProtection="1">
      <alignment horizontal="right" vertical="center" wrapText="1"/>
    </xf>
    <xf numFmtId="322" fontId="213" fillId="31" borderId="4" xfId="28385" applyNumberFormat="1" applyFont="1" applyFill="1" applyBorder="1" applyAlignment="1" applyProtection="1">
      <alignment horizontal="right" vertical="center" shrinkToFit="1"/>
    </xf>
    <xf numFmtId="41" fontId="213" fillId="31" borderId="4" xfId="28385" applyNumberFormat="1" applyFont="1" applyFill="1" applyBorder="1" applyAlignment="1" applyProtection="1">
      <alignment horizontal="center" vertical="center" shrinkToFit="1"/>
    </xf>
    <xf numFmtId="41" fontId="213" fillId="31" borderId="4" xfId="4689" applyNumberFormat="1" applyFont="1" applyFill="1" applyBorder="1" applyAlignment="1" applyProtection="1">
      <alignment horizontal="center" vertical="center" wrapText="1"/>
    </xf>
    <xf numFmtId="325" fontId="213" fillId="31" borderId="4" xfId="4689" applyNumberFormat="1" applyFont="1" applyFill="1" applyBorder="1" applyAlignment="1" applyProtection="1">
      <alignment horizontal="right" vertical="center" shrinkToFit="1"/>
    </xf>
    <xf numFmtId="0" fontId="203" fillId="0" borderId="0" xfId="0" quotePrefix="1" applyNumberFormat="1" applyFont="1" applyFill="1" applyBorder="1" applyAlignment="1" applyProtection="1">
      <alignment horizontal="left" vertical="center" wrapText="1"/>
    </xf>
    <xf numFmtId="0" fontId="203" fillId="0" borderId="0" xfId="0" quotePrefix="1" applyNumberFormat="1" applyFont="1" applyFill="1" applyBorder="1" applyAlignment="1" applyProtection="1">
      <alignment horizontal="left" vertical="center"/>
    </xf>
    <xf numFmtId="0" fontId="218" fillId="31" borderId="4" xfId="28385" applyNumberFormat="1" applyFont="1" applyFill="1" applyBorder="1" applyAlignment="1" applyProtection="1">
      <alignment horizontal="center" vertical="center" wrapText="1" shrinkToFit="1"/>
    </xf>
    <xf numFmtId="0" fontId="218" fillId="31" borderId="4" xfId="28385" applyNumberFormat="1" applyFont="1" applyFill="1" applyBorder="1" applyAlignment="1" applyProtection="1">
      <alignment horizontal="center" vertical="center" shrinkToFit="1"/>
    </xf>
    <xf numFmtId="325" fontId="218" fillId="31" borderId="4" xfId="28385" applyNumberFormat="1" applyFont="1" applyFill="1" applyBorder="1" applyAlignment="1" applyProtection="1">
      <alignment horizontal="right" vertical="center" shrinkToFit="1"/>
    </xf>
    <xf numFmtId="325" fontId="218" fillId="31" borderId="4" xfId="28385" applyNumberFormat="1" applyFont="1" applyFill="1" applyBorder="1" applyAlignment="1" applyProtection="1">
      <alignment horizontal="center" vertical="center" wrapText="1"/>
    </xf>
    <xf numFmtId="10" fontId="209" fillId="0" borderId="41" xfId="28385" applyNumberFormat="1" applyFont="1" applyFill="1" applyBorder="1" applyAlignment="1" applyProtection="1">
      <alignment horizontal="center" vertical="center" shrinkToFit="1"/>
    </xf>
    <xf numFmtId="10" fontId="209" fillId="0" borderId="10" xfId="28385" applyNumberFormat="1" applyFont="1" applyFill="1" applyBorder="1" applyAlignment="1" applyProtection="1">
      <alignment horizontal="center" vertical="center" shrinkToFit="1"/>
    </xf>
    <xf numFmtId="10" fontId="209" fillId="0" borderId="46" xfId="28385" applyNumberFormat="1" applyFont="1" applyFill="1" applyBorder="1" applyAlignment="1" applyProtection="1">
      <alignment horizontal="center" vertical="center" shrinkToFit="1"/>
    </xf>
    <xf numFmtId="3" fontId="209" fillId="31" borderId="41" xfId="28385" applyNumberFormat="1" applyFont="1" applyFill="1" applyBorder="1" applyAlignment="1" applyProtection="1">
      <alignment horizontal="center" vertical="center" wrapText="1"/>
    </xf>
    <xf numFmtId="3" fontId="209" fillId="31" borderId="10" xfId="28385" applyNumberFormat="1" applyFont="1" applyFill="1" applyBorder="1" applyAlignment="1" applyProtection="1">
      <alignment horizontal="center" vertical="center" wrapText="1"/>
    </xf>
    <xf numFmtId="3" fontId="209" fillId="31" borderId="46" xfId="28385" applyNumberFormat="1" applyFont="1" applyFill="1" applyBorder="1" applyAlignment="1" applyProtection="1">
      <alignment horizontal="center" vertical="center" wrapText="1"/>
    </xf>
    <xf numFmtId="0" fontId="209" fillId="0" borderId="46" xfId="28385" applyNumberFormat="1" applyFont="1" applyFill="1" applyBorder="1" applyAlignment="1" applyProtection="1">
      <alignment horizontal="center" vertical="center" wrapText="1"/>
    </xf>
    <xf numFmtId="41" fontId="209" fillId="31" borderId="41" xfId="4689" applyNumberFormat="1" applyFont="1" applyFill="1" applyBorder="1" applyAlignment="1" applyProtection="1">
      <alignment horizontal="right" vertical="center" shrinkToFit="1"/>
    </xf>
    <xf numFmtId="41" fontId="209" fillId="31" borderId="10" xfId="4689" applyNumberFormat="1" applyFont="1" applyFill="1" applyBorder="1" applyAlignment="1" applyProtection="1">
      <alignment horizontal="right" vertical="center" shrinkToFit="1"/>
    </xf>
    <xf numFmtId="41" fontId="209" fillId="31" borderId="46" xfId="4689" applyNumberFormat="1" applyFont="1" applyFill="1" applyBorder="1" applyAlignment="1" applyProtection="1">
      <alignment horizontal="right" vertical="center" shrinkToFit="1"/>
    </xf>
    <xf numFmtId="41" fontId="209" fillId="0" borderId="41" xfId="4689" applyNumberFormat="1" applyFont="1" applyFill="1" applyBorder="1" applyAlignment="1" applyProtection="1">
      <alignment horizontal="right" vertical="center" shrinkToFit="1"/>
    </xf>
    <xf numFmtId="41" fontId="209" fillId="0" borderId="10" xfId="4689" applyNumberFormat="1" applyFont="1" applyFill="1" applyBorder="1" applyAlignment="1" applyProtection="1">
      <alignment horizontal="right" vertical="center" shrinkToFit="1"/>
    </xf>
    <xf numFmtId="41" fontId="209" fillId="0" borderId="46" xfId="4689" applyNumberFormat="1" applyFont="1" applyFill="1" applyBorder="1" applyAlignment="1" applyProtection="1">
      <alignment horizontal="right" vertical="center" shrinkToFit="1"/>
    </xf>
    <xf numFmtId="3" fontId="209" fillId="0" borderId="41" xfId="28385" applyNumberFormat="1" applyFont="1" applyFill="1" applyBorder="1" applyAlignment="1" applyProtection="1">
      <alignment horizontal="center" vertical="center" wrapText="1"/>
    </xf>
    <xf numFmtId="3" fontId="209" fillId="0" borderId="10" xfId="28385" applyNumberFormat="1" applyFont="1" applyFill="1" applyBorder="1" applyAlignment="1" applyProtection="1">
      <alignment horizontal="center" vertical="center" wrapText="1"/>
    </xf>
    <xf numFmtId="3" fontId="209" fillId="0" borderId="46" xfId="28385" applyNumberFormat="1" applyFont="1" applyFill="1" applyBorder="1" applyAlignment="1" applyProtection="1">
      <alignment horizontal="center" vertical="center" wrapText="1"/>
    </xf>
    <xf numFmtId="0" fontId="209" fillId="0" borderId="44" xfId="28385" applyNumberFormat="1" applyFont="1" applyFill="1" applyBorder="1" applyAlignment="1" applyProtection="1">
      <alignment horizontal="center" vertical="center" wrapText="1"/>
    </xf>
    <xf numFmtId="0" fontId="209" fillId="0" borderId="27" xfId="28385" applyNumberFormat="1" applyFont="1" applyFill="1" applyBorder="1" applyAlignment="1" applyProtection="1">
      <alignment horizontal="center" vertical="center" wrapText="1"/>
    </xf>
    <xf numFmtId="0" fontId="209" fillId="0" borderId="62" xfId="28385" applyNumberFormat="1" applyFont="1" applyFill="1" applyBorder="1" applyAlignment="1" applyProtection="1">
      <alignment horizontal="center" vertical="center" wrapText="1"/>
    </xf>
    <xf numFmtId="0" fontId="209" fillId="0" borderId="2" xfId="28385" applyNumberFormat="1" applyFont="1" applyFill="1" applyBorder="1" applyAlignment="1" applyProtection="1">
      <alignment horizontal="center" vertical="center" wrapText="1"/>
    </xf>
    <xf numFmtId="0" fontId="209" fillId="0" borderId="0" xfId="28385" applyNumberFormat="1" applyFont="1" applyFill="1" applyBorder="1" applyAlignment="1" applyProtection="1">
      <alignment horizontal="center" vertical="center" wrapText="1"/>
    </xf>
    <xf numFmtId="0" fontId="209" fillId="0" borderId="20" xfId="28385" applyNumberFormat="1" applyFont="1" applyFill="1" applyBorder="1" applyAlignment="1" applyProtection="1">
      <alignment horizontal="center" vertical="center" wrapText="1"/>
    </xf>
    <xf numFmtId="0" fontId="209" fillId="0" borderId="63" xfId="28385" applyNumberFormat="1" applyFont="1" applyFill="1" applyBorder="1" applyAlignment="1" applyProtection="1">
      <alignment horizontal="center" vertical="center" wrapText="1"/>
    </xf>
    <xf numFmtId="0" fontId="209" fillId="0" borderId="15" xfId="28385" applyNumberFormat="1" applyFont="1" applyFill="1" applyBorder="1" applyAlignment="1" applyProtection="1">
      <alignment horizontal="center" vertical="center" wrapText="1"/>
    </xf>
    <xf numFmtId="0" fontId="209" fillId="0" borderId="64" xfId="28385" applyNumberFormat="1" applyFont="1" applyFill="1" applyBorder="1" applyAlignment="1" applyProtection="1">
      <alignment horizontal="center" vertical="center" wrapText="1"/>
    </xf>
    <xf numFmtId="0" fontId="209" fillId="31" borderId="41" xfId="28385" applyNumberFormat="1" applyFont="1" applyFill="1" applyBorder="1" applyAlignment="1" applyProtection="1">
      <alignment horizontal="center" vertical="center" wrapText="1"/>
    </xf>
    <xf numFmtId="0" fontId="209" fillId="31" borderId="10" xfId="28385" applyNumberFormat="1" applyFont="1" applyFill="1" applyBorder="1" applyAlignment="1" applyProtection="1">
      <alignment horizontal="center" vertical="center" wrapText="1"/>
    </xf>
    <xf numFmtId="0" fontId="209" fillId="31" borderId="46" xfId="28385" applyNumberFormat="1" applyFont="1" applyFill="1" applyBorder="1" applyAlignment="1" applyProtection="1">
      <alignment horizontal="center" vertical="center" wrapText="1"/>
    </xf>
    <xf numFmtId="322" fontId="213" fillId="31" borderId="4" xfId="28385" applyNumberFormat="1" applyFont="1" applyFill="1" applyBorder="1" applyAlignment="1" applyProtection="1">
      <alignment horizontal="right" vertical="center" wrapText="1"/>
    </xf>
    <xf numFmtId="10" fontId="213" fillId="0" borderId="4" xfId="28385" applyNumberFormat="1" applyFont="1" applyFill="1" applyBorder="1" applyAlignment="1" applyProtection="1">
      <alignment horizontal="center" vertical="center" shrinkToFit="1"/>
    </xf>
    <xf numFmtId="0" fontId="222" fillId="0" borderId="41" xfId="0" applyNumberFormat="1" applyFont="1" applyFill="1" applyBorder="1" applyAlignment="1" applyProtection="1">
      <alignment horizontal="left" vertical="top" wrapText="1"/>
    </xf>
    <xf numFmtId="0" fontId="213" fillId="0" borderId="10" xfId="0" applyNumberFormat="1" applyFont="1" applyFill="1" applyBorder="1" applyAlignment="1" applyProtection="1">
      <alignment horizontal="left" vertical="top"/>
    </xf>
    <xf numFmtId="0" fontId="213" fillId="0" borderId="46" xfId="0" applyNumberFormat="1" applyFont="1" applyFill="1" applyBorder="1" applyAlignment="1" applyProtection="1">
      <alignment horizontal="left" vertical="top"/>
    </xf>
    <xf numFmtId="322" fontId="218" fillId="31" borderId="4" xfId="4689" applyNumberFormat="1" applyFont="1" applyFill="1" applyBorder="1" applyAlignment="1" applyProtection="1">
      <alignment horizontal="right" vertical="center" shrinkToFit="1"/>
    </xf>
    <xf numFmtId="3" fontId="218" fillId="31" borderId="4" xfId="28385" applyNumberFormat="1" applyFont="1" applyFill="1" applyBorder="1" applyAlignment="1" applyProtection="1">
      <alignment horizontal="center" vertical="center" wrapText="1"/>
    </xf>
    <xf numFmtId="0" fontId="209" fillId="33" borderId="4" xfId="28385" applyNumberFormat="1" applyFont="1" applyFill="1" applyBorder="1" applyAlignment="1" applyProtection="1">
      <alignment horizontal="center" vertical="center" wrapText="1"/>
    </xf>
    <xf numFmtId="0" fontId="203" fillId="33" borderId="4" xfId="0" applyNumberFormat="1" applyFont="1" applyFill="1" applyBorder="1" applyAlignment="1" applyProtection="1">
      <alignment vertical="center"/>
    </xf>
    <xf numFmtId="3" fontId="209" fillId="33" borderId="4" xfId="28385" applyNumberFormat="1" applyFont="1" applyFill="1" applyBorder="1" applyAlignment="1" applyProtection="1">
      <alignment horizontal="center" vertical="center" wrapText="1"/>
    </xf>
    <xf numFmtId="322" fontId="213" fillId="31" borderId="4" xfId="4689" applyNumberFormat="1" applyFont="1" applyFill="1" applyBorder="1" applyAlignment="1" applyProtection="1">
      <alignment horizontal="right" vertical="center" shrinkToFit="1"/>
    </xf>
    <xf numFmtId="0" fontId="213" fillId="31" borderId="46" xfId="28385" applyNumberFormat="1" applyFont="1" applyFill="1" applyBorder="1" applyAlignment="1" applyProtection="1">
      <alignment horizontal="center" vertical="center" wrapText="1" shrinkToFit="1"/>
    </xf>
    <xf numFmtId="10" fontId="213" fillId="31" borderId="4" xfId="28385" applyNumberFormat="1" applyFont="1" applyFill="1" applyBorder="1" applyAlignment="1" applyProtection="1">
      <alignment horizontal="center" vertical="center" wrapText="1"/>
    </xf>
    <xf numFmtId="0" fontId="213" fillId="31" borderId="46" xfId="28385" applyNumberFormat="1" applyFont="1" applyFill="1" applyBorder="1" applyAlignment="1" applyProtection="1">
      <alignment horizontal="center" vertical="center" wrapText="1"/>
    </xf>
    <xf numFmtId="0" fontId="205" fillId="0" borderId="4" xfId="0" applyNumberFormat="1" applyFont="1" applyFill="1" applyBorder="1" applyAlignment="1" applyProtection="1">
      <alignment horizontal="left" vertical="top" wrapText="1"/>
    </xf>
    <xf numFmtId="0" fontId="213" fillId="31" borderId="4" xfId="28385" applyNumberFormat="1" applyFont="1" applyFill="1" applyBorder="1" applyAlignment="1" applyProtection="1">
      <alignment horizontal="left" vertical="center" wrapText="1"/>
    </xf>
    <xf numFmtId="0" fontId="213" fillId="0" borderId="44" xfId="28385" applyNumberFormat="1" applyFont="1" applyFill="1" applyBorder="1" applyAlignment="1" applyProtection="1">
      <alignment horizontal="center" vertical="center" wrapText="1"/>
    </xf>
    <xf numFmtId="0" fontId="213" fillId="0" borderId="27" xfId="28385" applyNumberFormat="1" applyFont="1" applyFill="1" applyBorder="1" applyAlignment="1" applyProtection="1">
      <alignment horizontal="center" vertical="center" wrapText="1"/>
    </xf>
    <xf numFmtId="0" fontId="213" fillId="0" borderId="62" xfId="28385" applyNumberFormat="1" applyFont="1" applyFill="1" applyBorder="1" applyAlignment="1" applyProtection="1">
      <alignment horizontal="center" vertical="center" wrapText="1"/>
    </xf>
    <xf numFmtId="0" fontId="213" fillId="0" borderId="2" xfId="28385" applyNumberFormat="1" applyFont="1" applyFill="1" applyBorder="1" applyAlignment="1" applyProtection="1">
      <alignment horizontal="center" vertical="center" wrapText="1"/>
    </xf>
    <xf numFmtId="0" fontId="213" fillId="0" borderId="20" xfId="28385" applyNumberFormat="1" applyFont="1" applyFill="1" applyBorder="1" applyAlignment="1" applyProtection="1">
      <alignment horizontal="center" vertical="center" wrapText="1"/>
    </xf>
    <xf numFmtId="0" fontId="213" fillId="0" borderId="63" xfId="28385" applyNumberFormat="1" applyFont="1" applyFill="1" applyBorder="1" applyAlignment="1" applyProtection="1">
      <alignment horizontal="center" vertical="center" wrapText="1"/>
    </xf>
    <xf numFmtId="0" fontId="213" fillId="0" borderId="15" xfId="28385" applyNumberFormat="1" applyFont="1" applyFill="1" applyBorder="1" applyAlignment="1" applyProtection="1">
      <alignment horizontal="center" vertical="center" wrapText="1"/>
    </xf>
    <xf numFmtId="0" fontId="213" fillId="0" borderId="64" xfId="28385" applyNumberFormat="1" applyFont="1" applyFill="1" applyBorder="1" applyAlignment="1" applyProtection="1">
      <alignment horizontal="center" vertical="center" wrapText="1"/>
    </xf>
    <xf numFmtId="0" fontId="213" fillId="31" borderId="44" xfId="28385" applyNumberFormat="1" applyFont="1" applyFill="1" applyBorder="1" applyAlignment="1" applyProtection="1">
      <alignment horizontal="center" vertical="center" wrapText="1"/>
    </xf>
    <xf numFmtId="0" fontId="213" fillId="31" borderId="62" xfId="28385" applyNumberFormat="1" applyFont="1" applyFill="1" applyBorder="1" applyAlignment="1" applyProtection="1">
      <alignment horizontal="center" vertical="center" wrapText="1"/>
    </xf>
    <xf numFmtId="0" fontId="213" fillId="31" borderId="2" xfId="28385" applyNumberFormat="1" applyFont="1" applyFill="1" applyBorder="1" applyAlignment="1" applyProtection="1">
      <alignment horizontal="center" vertical="center" wrapText="1"/>
    </xf>
    <xf numFmtId="0" fontId="213" fillId="31" borderId="20" xfId="28385" applyNumberFormat="1" applyFont="1" applyFill="1" applyBorder="1" applyAlignment="1" applyProtection="1">
      <alignment horizontal="center" vertical="center" wrapText="1"/>
    </xf>
    <xf numFmtId="0" fontId="213" fillId="31" borderId="63" xfId="28385" applyNumberFormat="1" applyFont="1" applyFill="1" applyBorder="1" applyAlignment="1" applyProtection="1">
      <alignment horizontal="center" vertical="center" wrapText="1"/>
    </xf>
    <xf numFmtId="0" fontId="213" fillId="31" borderId="64" xfId="28385" applyNumberFormat="1" applyFont="1" applyFill="1" applyBorder="1" applyAlignment="1" applyProtection="1">
      <alignment horizontal="center" vertical="center" wrapText="1"/>
    </xf>
    <xf numFmtId="0" fontId="218" fillId="31" borderId="4" xfId="28385" quotePrefix="1" applyNumberFormat="1" applyFont="1" applyFill="1" applyBorder="1" applyAlignment="1" applyProtection="1">
      <alignment horizontal="left" vertical="center" wrapText="1"/>
    </xf>
    <xf numFmtId="0" fontId="218" fillId="31" borderId="4" xfId="28385" applyNumberFormat="1" applyFont="1" applyFill="1" applyBorder="1" applyAlignment="1" applyProtection="1">
      <alignment horizontal="left" vertical="center" wrapText="1"/>
    </xf>
    <xf numFmtId="0" fontId="203" fillId="0" borderId="27" xfId="0" applyNumberFormat="1" applyFont="1" applyFill="1" applyBorder="1" applyAlignment="1" applyProtection="1">
      <alignment horizontal="left" vertical="center" wrapText="1"/>
    </xf>
    <xf numFmtId="322" fontId="213" fillId="0" borderId="4" xfId="28385" applyNumberFormat="1" applyFont="1" applyFill="1" applyBorder="1" applyAlignment="1" applyProtection="1">
      <alignment horizontal="right" vertical="center" shrinkToFit="1"/>
    </xf>
    <xf numFmtId="331" fontId="213" fillId="0" borderId="4" xfId="8385" applyNumberFormat="1" applyFont="1" applyFill="1" applyBorder="1" applyAlignment="1" applyProtection="1">
      <alignment horizontal="center" vertical="center" shrinkToFit="1"/>
    </xf>
    <xf numFmtId="0" fontId="205" fillId="0" borderId="66" xfId="0" applyNumberFormat="1" applyFont="1" applyFill="1" applyBorder="1" applyAlignment="1" applyProtection="1">
      <alignment horizontal="left" vertical="top" wrapText="1"/>
    </xf>
    <xf numFmtId="0" fontId="205" fillId="0" borderId="67" xfId="0" applyNumberFormat="1" applyFont="1" applyFill="1" applyBorder="1" applyAlignment="1" applyProtection="1">
      <alignment horizontal="left" vertical="top" wrapText="1"/>
    </xf>
    <xf numFmtId="0" fontId="205" fillId="0" borderId="68" xfId="0" applyNumberFormat="1" applyFont="1" applyFill="1" applyBorder="1" applyAlignment="1" applyProtection="1">
      <alignment horizontal="left" vertical="top" wrapText="1"/>
    </xf>
    <xf numFmtId="325" fontId="213" fillId="0" borderId="4" xfId="28385" applyNumberFormat="1" applyFont="1" applyFill="1" applyBorder="1" applyAlignment="1" applyProtection="1">
      <alignment horizontal="center" vertical="center" shrinkToFit="1"/>
    </xf>
    <xf numFmtId="325" fontId="213" fillId="31" borderId="4" xfId="28385" applyNumberFormat="1" applyFont="1" applyFill="1" applyBorder="1" applyAlignment="1" applyProtection="1">
      <alignment horizontal="center" vertical="center" shrinkToFit="1"/>
    </xf>
    <xf numFmtId="3" fontId="218" fillId="31" borderId="4" xfId="28385" applyNumberFormat="1" applyFont="1" applyFill="1" applyBorder="1" applyAlignment="1" applyProtection="1">
      <alignment horizontal="center" vertical="center" wrapText="1" shrinkToFit="1"/>
    </xf>
    <xf numFmtId="325" fontId="218" fillId="31" borderId="4" xfId="4689" applyNumberFormat="1" applyFont="1" applyFill="1" applyBorder="1" applyAlignment="1" applyProtection="1">
      <alignment horizontal="center" vertical="center" shrinkToFit="1"/>
    </xf>
    <xf numFmtId="323" fontId="218" fillId="31" borderId="4" xfId="4689" applyNumberFormat="1" applyFont="1" applyFill="1" applyBorder="1" applyAlignment="1" applyProtection="1">
      <alignment horizontal="center" vertical="center" shrinkToFit="1"/>
    </xf>
    <xf numFmtId="293" fontId="218" fillId="31" borderId="4" xfId="0" applyNumberFormat="1" applyFont="1" applyFill="1" applyBorder="1" applyAlignment="1" applyProtection="1">
      <alignment horizontal="center" vertical="center" shrinkToFit="1"/>
    </xf>
    <xf numFmtId="9" fontId="218" fillId="31" borderId="4" xfId="28385" applyNumberFormat="1" applyFont="1" applyFill="1" applyBorder="1" applyAlignment="1" applyProtection="1">
      <alignment horizontal="center" vertical="center" shrinkToFit="1"/>
    </xf>
    <xf numFmtId="0" fontId="224" fillId="31" borderId="4" xfId="28385" applyNumberFormat="1" applyFont="1" applyFill="1" applyBorder="1" applyAlignment="1" applyProtection="1">
      <alignment horizontal="center" vertical="center" wrapText="1" shrinkToFit="1"/>
    </xf>
    <xf numFmtId="0" fontId="223" fillId="0" borderId="0" xfId="0" applyNumberFormat="1" applyFont="1" applyFill="1" applyBorder="1" applyAlignment="1" applyProtection="1">
      <alignment vertical="center"/>
    </xf>
    <xf numFmtId="0" fontId="203" fillId="31" borderId="44" xfId="0" applyNumberFormat="1" applyFont="1" applyFill="1" applyBorder="1" applyAlignment="1" applyProtection="1">
      <alignment horizontal="left" vertical="center" wrapText="1"/>
    </xf>
    <xf numFmtId="0" fontId="203" fillId="31" borderId="27" xfId="0" applyNumberFormat="1" applyFont="1" applyFill="1" applyBorder="1" applyAlignment="1" applyProtection="1">
      <alignment horizontal="left" vertical="center" wrapText="1"/>
    </xf>
    <xf numFmtId="0" fontId="203" fillId="31" borderId="62" xfId="0" applyNumberFormat="1" applyFont="1" applyFill="1" applyBorder="1" applyAlignment="1" applyProtection="1">
      <alignment horizontal="left" vertical="center" wrapText="1"/>
    </xf>
    <xf numFmtId="0" fontId="203" fillId="31" borderId="2" xfId="0" applyNumberFormat="1" applyFont="1" applyFill="1" applyBorder="1" applyAlignment="1" applyProtection="1">
      <alignment horizontal="left" vertical="center" wrapText="1"/>
    </xf>
    <xf numFmtId="0" fontId="203" fillId="31" borderId="0" xfId="0" applyNumberFormat="1" applyFont="1" applyFill="1" applyBorder="1" applyAlignment="1" applyProtection="1">
      <alignment horizontal="left" vertical="center" wrapText="1"/>
    </xf>
    <xf numFmtId="0" fontId="203" fillId="31" borderId="20" xfId="0" applyNumberFormat="1" applyFont="1" applyFill="1" applyBorder="1" applyAlignment="1" applyProtection="1">
      <alignment horizontal="left" vertical="center" wrapText="1"/>
    </xf>
    <xf numFmtId="0" fontId="203" fillId="31" borderId="63" xfId="0" applyNumberFormat="1" applyFont="1" applyFill="1" applyBorder="1" applyAlignment="1" applyProtection="1">
      <alignment horizontal="left" vertical="center" wrapText="1"/>
    </xf>
    <xf numFmtId="0" fontId="203" fillId="31" borderId="15" xfId="0" applyNumberFormat="1" applyFont="1" applyFill="1" applyBorder="1" applyAlignment="1" applyProtection="1">
      <alignment horizontal="left" vertical="center" wrapText="1"/>
    </xf>
    <xf numFmtId="0" fontId="203" fillId="31" borderId="64" xfId="0" applyNumberFormat="1" applyFont="1" applyFill="1" applyBorder="1" applyAlignment="1" applyProtection="1">
      <alignment horizontal="left" vertical="center" wrapText="1"/>
    </xf>
    <xf numFmtId="0" fontId="203" fillId="0" borderId="2" xfId="0" applyNumberFormat="1" applyFont="1" applyFill="1" applyBorder="1" applyAlignment="1" applyProtection="1">
      <alignment horizontal="left" vertical="center" wrapText="1"/>
    </xf>
    <xf numFmtId="0" fontId="203" fillId="31" borderId="44" xfId="0" quotePrefix="1" applyNumberFormat="1" applyFont="1" applyFill="1" applyBorder="1" applyAlignment="1" applyProtection="1">
      <alignment horizontal="left" vertical="center" wrapText="1"/>
    </xf>
    <xf numFmtId="325" fontId="227" fillId="31" borderId="46" xfId="4689" applyNumberFormat="1" applyFont="1" applyFill="1" applyBorder="1" applyAlignment="1" applyProtection="1">
      <alignment vertical="center" shrinkToFit="1"/>
    </xf>
    <xf numFmtId="325" fontId="227" fillId="31" borderId="4" xfId="4689" applyNumberFormat="1" applyFont="1" applyFill="1" applyBorder="1" applyAlignment="1" applyProtection="1">
      <alignment vertical="center" shrinkToFit="1"/>
    </xf>
    <xf numFmtId="325" fontId="227" fillId="0" borderId="4" xfId="4689" applyNumberFormat="1" applyFont="1" applyFill="1" applyBorder="1" applyAlignment="1" applyProtection="1">
      <alignment vertical="center" shrinkToFit="1"/>
    </xf>
    <xf numFmtId="0" fontId="205" fillId="0" borderId="41" xfId="0" applyNumberFormat="1" applyFont="1" applyFill="1" applyBorder="1" applyAlignment="1" applyProtection="1">
      <alignment vertical="top" wrapText="1"/>
    </xf>
    <xf numFmtId="0" fontId="203" fillId="0" borderId="10" xfId="0" applyNumberFormat="1" applyFont="1" applyFill="1" applyBorder="1" applyAlignment="1" applyProtection="1">
      <alignment vertical="top"/>
    </xf>
    <xf numFmtId="0" fontId="203" fillId="0" borderId="15" xfId="0" applyNumberFormat="1" applyFont="1" applyFill="1" applyBorder="1" applyAlignment="1" applyProtection="1">
      <alignment vertical="top"/>
    </xf>
    <xf numFmtId="0" fontId="203" fillId="0" borderId="64" xfId="0" applyNumberFormat="1" applyFont="1" applyFill="1" applyBorder="1" applyAlignment="1" applyProtection="1">
      <alignment vertical="top"/>
    </xf>
    <xf numFmtId="0" fontId="208" fillId="0" borderId="0" xfId="28386" applyNumberFormat="1" applyFont="1" applyFill="1" applyBorder="1" applyAlignment="1" applyProtection="1">
      <alignment horizontal="center" vertical="center"/>
    </xf>
    <xf numFmtId="0" fontId="210" fillId="0" borderId="0" xfId="28386" applyNumberFormat="1" applyFont="1" applyFill="1" applyBorder="1" applyAlignment="1" applyProtection="1">
      <alignment horizontal="left" vertical="top" wrapText="1"/>
    </xf>
    <xf numFmtId="325" fontId="227" fillId="0" borderId="62" xfId="4689" applyNumberFormat="1" applyFont="1" applyFill="1" applyBorder="1" applyAlignment="1" applyProtection="1">
      <alignment vertical="center"/>
    </xf>
    <xf numFmtId="325" fontId="227" fillId="0" borderId="7" xfId="4689" applyNumberFormat="1" applyFont="1" applyFill="1" applyBorder="1" applyAlignment="1" applyProtection="1">
      <alignment vertical="center"/>
    </xf>
    <xf numFmtId="325" fontId="227" fillId="0" borderId="72" xfId="4689" applyNumberFormat="1" applyFont="1" applyFill="1" applyBorder="1" applyAlignment="1" applyProtection="1">
      <alignment vertical="center"/>
    </xf>
    <xf numFmtId="325" fontId="227" fillId="0" borderId="65" xfId="4689" applyNumberFormat="1" applyFont="1" applyFill="1" applyBorder="1" applyAlignment="1" applyProtection="1">
      <alignment vertical="center"/>
    </xf>
    <xf numFmtId="325" fontId="227" fillId="31" borderId="46" xfId="4689" applyNumberFormat="1" applyFont="1" applyFill="1" applyBorder="1" applyAlignment="1" applyProtection="1">
      <alignment vertical="center"/>
    </xf>
    <xf numFmtId="325" fontId="227" fillId="31" borderId="4" xfId="4689" applyNumberFormat="1" applyFont="1" applyFill="1" applyBorder="1" applyAlignment="1" applyProtection="1">
      <alignment vertical="center"/>
    </xf>
    <xf numFmtId="325" fontId="227" fillId="0" borderId="4" xfId="4689" applyNumberFormat="1" applyFont="1" applyFill="1" applyBorder="1" applyAlignment="1" applyProtection="1">
      <alignment vertical="center"/>
    </xf>
    <xf numFmtId="325" fontId="227" fillId="0" borderId="46" xfId="4689" applyNumberFormat="1" applyFont="1" applyFill="1" applyBorder="1" applyAlignment="1" applyProtection="1">
      <alignment vertical="center"/>
    </xf>
    <xf numFmtId="325" fontId="227" fillId="31" borderId="41" xfId="4689" applyNumberFormat="1" applyFont="1" applyFill="1" applyBorder="1" applyAlignment="1" applyProtection="1">
      <alignment vertical="center"/>
    </xf>
    <xf numFmtId="325" fontId="227" fillId="31" borderId="10" xfId="4689" applyNumberFormat="1" applyFont="1" applyFill="1" applyBorder="1" applyAlignment="1" applyProtection="1">
      <alignment vertical="center"/>
    </xf>
    <xf numFmtId="325" fontId="227" fillId="0" borderId="41" xfId="4689" applyNumberFormat="1" applyFont="1" applyFill="1" applyBorder="1" applyAlignment="1" applyProtection="1">
      <alignment vertical="center"/>
    </xf>
    <xf numFmtId="325" fontId="227" fillId="0" borderId="10" xfId="4689" applyNumberFormat="1" applyFont="1" applyFill="1" applyBorder="1" applyAlignment="1" applyProtection="1">
      <alignment vertical="center"/>
    </xf>
    <xf numFmtId="325" fontId="227" fillId="0" borderId="46" xfId="4689" applyNumberFormat="1" applyFont="1" applyFill="1" applyBorder="1" applyAlignment="1" applyProtection="1">
      <alignment vertical="center" shrinkToFit="1"/>
    </xf>
    <xf numFmtId="325" fontId="227" fillId="31" borderId="10" xfId="4689" applyNumberFormat="1" applyFont="1" applyFill="1" applyBorder="1" applyAlignment="1" applyProtection="1">
      <alignment vertical="center" shrinkToFit="1"/>
    </xf>
    <xf numFmtId="325" fontId="227" fillId="0" borderId="41" xfId="4689" applyNumberFormat="1" applyFont="1" applyFill="1" applyBorder="1" applyAlignment="1" applyProtection="1">
      <alignment vertical="center" shrinkToFit="1"/>
    </xf>
    <xf numFmtId="325" fontId="227" fillId="0" borderId="10" xfId="4689" applyNumberFormat="1" applyFont="1" applyFill="1" applyBorder="1" applyAlignment="1" applyProtection="1">
      <alignment vertical="center" shrinkToFit="1"/>
    </xf>
    <xf numFmtId="325" fontId="227" fillId="31" borderId="41" xfId="4689" applyNumberFormat="1" applyFont="1" applyFill="1" applyBorder="1" applyAlignment="1" applyProtection="1">
      <alignment vertical="center" shrinkToFit="1"/>
    </xf>
    <xf numFmtId="0" fontId="203" fillId="0" borderId="0" xfId="0" applyNumberFormat="1" applyFont="1" applyFill="1" applyBorder="1" applyAlignment="1" applyProtection="1">
      <alignment vertical="center"/>
    </xf>
    <xf numFmtId="0" fontId="203" fillId="31" borderId="0" xfId="0" applyNumberFormat="1" applyFont="1" applyFill="1" applyBorder="1" applyAlignment="1" applyProtection="1">
      <alignment vertical="center"/>
    </xf>
    <xf numFmtId="0" fontId="217" fillId="0" borderId="0" xfId="28385" applyNumberFormat="1" applyFont="1" applyFill="1" applyBorder="1" applyAlignment="1" applyProtection="1">
      <alignment horizontal="right" vertical="center" wrapText="1"/>
    </xf>
    <xf numFmtId="0" fontId="226" fillId="0" borderId="41" xfId="0" applyNumberFormat="1" applyFont="1" applyFill="1" applyBorder="1" applyAlignment="1" applyProtection="1">
      <alignment horizontal="center" vertical="center"/>
    </xf>
    <xf numFmtId="0" fontId="226" fillId="0" borderId="10" xfId="0" applyNumberFormat="1" applyFont="1" applyFill="1" applyBorder="1" applyAlignment="1" applyProtection="1">
      <alignment horizontal="center" vertical="center"/>
    </xf>
    <xf numFmtId="0" fontId="226" fillId="0" borderId="46" xfId="0" applyNumberFormat="1" applyFont="1" applyFill="1" applyBorder="1" applyAlignment="1" applyProtection="1">
      <alignment horizontal="center" vertical="center"/>
    </xf>
    <xf numFmtId="41" fontId="226" fillId="0" borderId="41" xfId="4689" applyNumberFormat="1" applyFont="1" applyFill="1" applyBorder="1" applyAlignment="1" applyProtection="1">
      <alignment horizontal="center" vertical="center"/>
    </xf>
    <xf numFmtId="41" fontId="226" fillId="0" borderId="10" xfId="4689" applyNumberFormat="1" applyFont="1" applyFill="1" applyBorder="1" applyAlignment="1" applyProtection="1">
      <alignment horizontal="center" vertical="center"/>
    </xf>
    <xf numFmtId="41" fontId="226" fillId="0" borderId="46" xfId="4689" applyNumberFormat="1" applyFont="1" applyFill="1" applyBorder="1" applyAlignment="1" applyProtection="1">
      <alignment horizontal="center" vertical="center"/>
    </xf>
    <xf numFmtId="325" fontId="227" fillId="0" borderId="7" xfId="4689" applyNumberFormat="1" applyFont="1" applyFill="1" applyBorder="1" applyAlignment="1" applyProtection="1">
      <alignment horizontal="right" vertical="center" shrinkToFit="1"/>
    </xf>
    <xf numFmtId="325" fontId="227" fillId="31" borderId="65" xfId="4689" applyNumberFormat="1" applyFont="1" applyFill="1" applyBorder="1" applyAlignment="1" applyProtection="1">
      <alignment horizontal="right" vertical="center" shrinkToFit="1"/>
    </xf>
    <xf numFmtId="325" fontId="227" fillId="31" borderId="4" xfId="4689" applyNumberFormat="1" applyFont="1" applyFill="1" applyBorder="1" applyAlignment="1" applyProtection="1">
      <alignment horizontal="right" vertical="center" shrinkToFit="1"/>
    </xf>
    <xf numFmtId="325" fontId="227" fillId="0" borderId="4" xfId="4689" applyNumberFormat="1" applyFont="1" applyFill="1" applyBorder="1" applyAlignment="1" applyProtection="1">
      <alignment horizontal="right" vertical="center" shrinkToFit="1"/>
    </xf>
    <xf numFmtId="325" fontId="227" fillId="31" borderId="41" xfId="4689" applyNumberFormat="1" applyFont="1" applyFill="1" applyBorder="1" applyAlignment="1" applyProtection="1">
      <alignment horizontal="center" vertical="center" shrinkToFit="1"/>
    </xf>
    <xf numFmtId="325" fontId="227" fillId="31" borderId="10" xfId="4689" applyNumberFormat="1" applyFont="1" applyFill="1" applyBorder="1" applyAlignment="1" applyProtection="1">
      <alignment horizontal="center" vertical="center" shrinkToFit="1"/>
    </xf>
    <xf numFmtId="325" fontId="227" fillId="31" borderId="46" xfId="4689" applyNumberFormat="1" applyFont="1" applyFill="1" applyBorder="1" applyAlignment="1" applyProtection="1">
      <alignment horizontal="center" vertical="center" shrinkToFit="1"/>
    </xf>
    <xf numFmtId="41" fontId="226" fillId="0" borderId="44" xfId="4689" applyNumberFormat="1" applyFont="1" applyFill="1" applyBorder="1" applyAlignment="1" applyProtection="1">
      <alignment horizontal="center" vertical="center" shrinkToFit="1"/>
    </xf>
    <xf numFmtId="41" fontId="226" fillId="0" borderId="27" xfId="4689" applyNumberFormat="1" applyFont="1" applyFill="1" applyBorder="1" applyAlignment="1" applyProtection="1">
      <alignment horizontal="center" vertical="center" shrinkToFit="1"/>
    </xf>
    <xf numFmtId="41" fontId="226" fillId="0" borderId="62" xfId="4689" applyNumberFormat="1" applyFont="1" applyFill="1" applyBorder="1" applyAlignment="1" applyProtection="1">
      <alignment horizontal="center" vertical="center" shrinkToFit="1"/>
    </xf>
    <xf numFmtId="325" fontId="227" fillId="0" borderId="41" xfId="4689" applyNumberFormat="1" applyFont="1" applyFill="1" applyBorder="1" applyAlignment="1" applyProtection="1">
      <alignment horizontal="right" vertical="center" shrinkToFit="1"/>
    </xf>
    <xf numFmtId="325" fontId="227" fillId="0" borderId="10" xfId="4689" applyNumberFormat="1" applyFont="1" applyFill="1" applyBorder="1" applyAlignment="1" applyProtection="1">
      <alignment horizontal="right" vertical="center" shrinkToFit="1"/>
    </xf>
    <xf numFmtId="325" fontId="227" fillId="0" borderId="46" xfId="4689" applyNumberFormat="1" applyFont="1" applyFill="1" applyBorder="1" applyAlignment="1" applyProtection="1">
      <alignment horizontal="right" vertical="center" shrinkToFit="1"/>
    </xf>
    <xf numFmtId="0" fontId="226" fillId="0" borderId="44" xfId="0" applyNumberFormat="1" applyFont="1" applyFill="1" applyBorder="1" applyAlignment="1" applyProtection="1">
      <alignment horizontal="center" vertical="center"/>
    </xf>
    <xf numFmtId="0" fontId="226" fillId="0" borderId="27" xfId="0" applyNumberFormat="1" applyFont="1" applyFill="1" applyBorder="1" applyAlignment="1" applyProtection="1">
      <alignment horizontal="center" vertical="center"/>
    </xf>
    <xf numFmtId="0" fontId="226" fillId="0" borderId="62" xfId="0" applyNumberFormat="1" applyFont="1" applyFill="1" applyBorder="1" applyAlignment="1" applyProtection="1">
      <alignment horizontal="center" vertical="center"/>
    </xf>
    <xf numFmtId="0" fontId="226" fillId="0" borderId="2" xfId="0" applyNumberFormat="1" applyFont="1" applyFill="1" applyBorder="1" applyAlignment="1" applyProtection="1">
      <alignment horizontal="center" vertical="center"/>
    </xf>
    <xf numFmtId="0" fontId="226" fillId="0" borderId="0" xfId="0" applyNumberFormat="1" applyFont="1" applyFill="1" applyBorder="1" applyAlignment="1" applyProtection="1">
      <alignment horizontal="center" vertical="center"/>
    </xf>
    <xf numFmtId="0" fontId="226" fillId="0" borderId="20" xfId="0" applyNumberFormat="1" applyFont="1" applyFill="1" applyBorder="1" applyAlignment="1" applyProtection="1">
      <alignment horizontal="center" vertical="center"/>
    </xf>
    <xf numFmtId="332" fontId="203" fillId="31" borderId="0" xfId="0" applyNumberFormat="1" applyFont="1" applyFill="1" applyBorder="1" applyAlignment="1" applyProtection="1">
      <alignment horizontal="center" vertical="center"/>
    </xf>
    <xf numFmtId="0" fontId="217" fillId="0" borderId="0" xfId="28385" applyNumberFormat="1" applyFont="1" applyFill="1" applyBorder="1" applyAlignment="1" applyProtection="1">
      <alignment horizontal="right" vertical="top" wrapText="1"/>
    </xf>
    <xf numFmtId="325" fontId="227" fillId="31" borderId="41" xfId="4689" applyNumberFormat="1" applyFont="1" applyFill="1" applyBorder="1" applyAlignment="1" applyProtection="1">
      <alignment horizontal="right" vertical="center" shrinkToFit="1"/>
    </xf>
    <xf numFmtId="325" fontId="227" fillId="31" borderId="10" xfId="4689" applyNumberFormat="1" applyFont="1" applyFill="1" applyBorder="1" applyAlignment="1" applyProtection="1">
      <alignment horizontal="right" vertical="center" shrinkToFit="1"/>
    </xf>
    <xf numFmtId="325" fontId="227" fillId="31" borderId="46" xfId="4689" applyNumberFormat="1" applyFont="1" applyFill="1" applyBorder="1" applyAlignment="1" applyProtection="1">
      <alignment horizontal="right" vertical="center" shrinkToFit="1"/>
    </xf>
    <xf numFmtId="325" fontId="227" fillId="33" borderId="41" xfId="4689" applyNumberFormat="1" applyFont="1" applyFill="1" applyBorder="1" applyAlignment="1" applyProtection="1">
      <alignment horizontal="right" vertical="center" shrinkToFit="1"/>
    </xf>
    <xf numFmtId="325" fontId="227" fillId="33" borderId="10" xfId="4689" applyNumberFormat="1" applyFont="1" applyFill="1" applyBorder="1" applyAlignment="1" applyProtection="1">
      <alignment horizontal="right" vertical="center" shrinkToFit="1"/>
    </xf>
    <xf numFmtId="325" fontId="227" fillId="33" borderId="46" xfId="4689" applyNumberFormat="1" applyFont="1" applyFill="1" applyBorder="1" applyAlignment="1" applyProtection="1">
      <alignment horizontal="right" vertical="center" shrinkToFit="1"/>
    </xf>
    <xf numFmtId="0" fontId="226" fillId="0" borderId="4" xfId="0" applyNumberFormat="1" applyFont="1" applyFill="1" applyBorder="1" applyAlignment="1" applyProtection="1">
      <alignment horizontal="center" vertical="center"/>
    </xf>
    <xf numFmtId="0" fontId="226" fillId="31" borderId="4" xfId="0" applyNumberFormat="1" applyFont="1" applyFill="1" applyBorder="1" applyAlignment="1" applyProtection="1">
      <alignment horizontal="center" vertical="center"/>
    </xf>
    <xf numFmtId="41" fontId="226" fillId="0" borderId="4" xfId="4689" applyNumberFormat="1" applyFont="1" applyFill="1" applyBorder="1" applyAlignment="1" applyProtection="1">
      <alignment horizontal="center" vertical="center"/>
    </xf>
    <xf numFmtId="41" fontId="226" fillId="31" borderId="4" xfId="4689" applyNumberFormat="1" applyFont="1" applyFill="1" applyBorder="1" applyAlignment="1" applyProtection="1">
      <alignment horizontal="center" vertical="center"/>
    </xf>
    <xf numFmtId="332" fontId="203" fillId="0" borderId="0" xfId="0" applyNumberFormat="1" applyFont="1" applyFill="1" applyBorder="1" applyAlignment="1" applyProtection="1">
      <alignment horizontal="center" vertical="center"/>
    </xf>
    <xf numFmtId="325" fontId="227" fillId="0" borderId="63" xfId="4689" applyNumberFormat="1" applyFont="1" applyFill="1" applyBorder="1" applyAlignment="1" applyProtection="1">
      <alignment horizontal="right" vertical="center" shrinkToFit="1"/>
    </xf>
    <xf numFmtId="325" fontId="227" fillId="0" borderId="15" xfId="4689" applyNumberFormat="1" applyFont="1" applyFill="1" applyBorder="1" applyAlignment="1" applyProtection="1">
      <alignment horizontal="right" vertical="center" shrinkToFit="1"/>
    </xf>
    <xf numFmtId="325" fontId="227" fillId="0" borderId="64" xfId="4689" applyNumberFormat="1" applyFont="1" applyFill="1" applyBorder="1" applyAlignment="1" applyProtection="1">
      <alignment horizontal="right" vertical="center" shrinkToFit="1"/>
    </xf>
    <xf numFmtId="0" fontId="218" fillId="31" borderId="41" xfId="28385" applyNumberFormat="1" applyFont="1" applyFill="1" applyBorder="1" applyAlignment="1" applyProtection="1">
      <alignment horizontal="center" vertical="center" shrinkToFit="1"/>
    </xf>
    <xf numFmtId="0" fontId="218" fillId="31" borderId="10" xfId="28385" applyNumberFormat="1" applyFont="1" applyFill="1" applyBorder="1" applyAlignment="1" applyProtection="1">
      <alignment horizontal="center" vertical="center" shrinkToFit="1"/>
    </xf>
    <xf numFmtId="0" fontId="218" fillId="31" borderId="46" xfId="28385" applyNumberFormat="1" applyFont="1" applyFill="1" applyBorder="1" applyAlignment="1" applyProtection="1">
      <alignment horizontal="center" vertical="center" shrinkToFit="1"/>
    </xf>
    <xf numFmtId="322" fontId="218" fillId="0" borderId="4" xfId="28385" applyNumberFormat="1" applyFont="1" applyFill="1" applyBorder="1" applyAlignment="1" applyProtection="1">
      <alignment horizontal="right" vertical="center" shrinkToFit="1"/>
    </xf>
    <xf numFmtId="322" fontId="218" fillId="31" borderId="41" xfId="28385" applyNumberFormat="1" applyFont="1" applyFill="1" applyBorder="1" applyAlignment="1" applyProtection="1">
      <alignment horizontal="right" vertical="center" shrinkToFit="1"/>
    </xf>
    <xf numFmtId="322" fontId="218" fillId="31" borderId="10" xfId="28385" applyNumberFormat="1" applyFont="1" applyFill="1" applyBorder="1" applyAlignment="1" applyProtection="1">
      <alignment horizontal="right" vertical="center" shrinkToFit="1"/>
    </xf>
    <xf numFmtId="322" fontId="218" fillId="31" borderId="46" xfId="28385" applyNumberFormat="1" applyFont="1" applyFill="1" applyBorder="1" applyAlignment="1" applyProtection="1">
      <alignment horizontal="right" vertical="center" shrinkToFit="1"/>
    </xf>
    <xf numFmtId="322" fontId="218" fillId="31" borderId="41" xfId="4689" applyNumberFormat="1" applyFont="1" applyFill="1" applyBorder="1" applyAlignment="1" applyProtection="1">
      <alignment horizontal="right" vertical="center" shrinkToFit="1"/>
    </xf>
    <xf numFmtId="322" fontId="218" fillId="31" borderId="10" xfId="4689" applyNumberFormat="1" applyFont="1" applyFill="1" applyBorder="1" applyAlignment="1" applyProtection="1">
      <alignment horizontal="right" vertical="center" shrinkToFit="1"/>
    </xf>
    <xf numFmtId="322" fontId="218" fillId="31" borderId="46" xfId="4689" applyNumberFormat="1" applyFont="1" applyFill="1" applyBorder="1" applyAlignment="1" applyProtection="1">
      <alignment horizontal="right" vertical="center" shrinkToFit="1"/>
    </xf>
    <xf numFmtId="0" fontId="213" fillId="33" borderId="44" xfId="28385" applyNumberFormat="1" applyFont="1" applyFill="1" applyBorder="1" applyAlignment="1" applyProtection="1">
      <alignment horizontal="center" vertical="center" wrapText="1"/>
    </xf>
    <xf numFmtId="0" fontId="213" fillId="33" borderId="27" xfId="28385" applyNumberFormat="1" applyFont="1" applyFill="1" applyBorder="1" applyAlignment="1" applyProtection="1">
      <alignment horizontal="center" vertical="center" wrapText="1"/>
    </xf>
    <xf numFmtId="0" fontId="213" fillId="33" borderId="62" xfId="28385" applyNumberFormat="1" applyFont="1" applyFill="1" applyBorder="1" applyAlignment="1" applyProtection="1">
      <alignment horizontal="center" vertical="center" wrapText="1"/>
    </xf>
    <xf numFmtId="0" fontId="203" fillId="33" borderId="27" xfId="0" applyNumberFormat="1" applyFont="1" applyFill="1" applyBorder="1" applyAlignment="1" applyProtection="1">
      <alignment vertical="center"/>
    </xf>
    <xf numFmtId="0" fontId="203" fillId="33" borderId="62" xfId="0" applyNumberFormat="1" applyFont="1" applyFill="1" applyBorder="1" applyAlignment="1" applyProtection="1">
      <alignment vertical="center"/>
    </xf>
    <xf numFmtId="3" fontId="213" fillId="33" borderId="44" xfId="28385" applyNumberFormat="1" applyFont="1" applyFill="1" applyBorder="1" applyAlignment="1" applyProtection="1">
      <alignment horizontal="center" vertical="center" wrapText="1"/>
    </xf>
    <xf numFmtId="3" fontId="213" fillId="33" borderId="27" xfId="28385" applyNumberFormat="1" applyFont="1" applyFill="1" applyBorder="1" applyAlignment="1" applyProtection="1">
      <alignment horizontal="center" vertical="center" wrapText="1"/>
    </xf>
    <xf numFmtId="3" fontId="213" fillId="33" borderId="62" xfId="28385" applyNumberFormat="1" applyFont="1" applyFill="1" applyBorder="1" applyAlignment="1" applyProtection="1">
      <alignment horizontal="center" vertical="center" wrapText="1"/>
    </xf>
    <xf numFmtId="0" fontId="217" fillId="0" borderId="15" xfId="28385" applyNumberFormat="1" applyFont="1" applyFill="1" applyBorder="1" applyAlignment="1" applyProtection="1">
      <alignment horizontal="right" vertical="center" wrapText="1"/>
    </xf>
    <xf numFmtId="0" fontId="203" fillId="0" borderId="20" xfId="0" applyNumberFormat="1" applyFont="1" applyFill="1" applyBorder="1" applyAlignment="1" applyProtection="1">
      <alignment horizontal="center" vertical="center"/>
    </xf>
    <xf numFmtId="0" fontId="202" fillId="31" borderId="41" xfId="0" applyNumberFormat="1" applyFont="1" applyFill="1" applyBorder="1" applyAlignment="1" applyProtection="1">
      <alignment horizontal="center" vertical="center"/>
    </xf>
    <xf numFmtId="0" fontId="202" fillId="31" borderId="10" xfId="0" applyNumberFormat="1" applyFont="1" applyFill="1" applyBorder="1" applyAlignment="1" applyProtection="1">
      <alignment horizontal="center" vertical="center"/>
    </xf>
    <xf numFmtId="0" fontId="202" fillId="31" borderId="46" xfId="0" applyNumberFormat="1" applyFont="1" applyFill="1" applyBorder="1" applyAlignment="1" applyProtection="1">
      <alignment horizontal="center" vertical="center"/>
    </xf>
    <xf numFmtId="0" fontId="202" fillId="31" borderId="44" xfId="0" applyNumberFormat="1" applyFont="1" applyFill="1" applyBorder="1" applyAlignment="1" applyProtection="1">
      <alignment horizontal="left" vertical="center" wrapText="1"/>
    </xf>
    <xf numFmtId="0" fontId="202" fillId="31" borderId="27" xfId="0" applyNumberFormat="1" applyFont="1" applyFill="1" applyBorder="1" applyAlignment="1" applyProtection="1">
      <alignment horizontal="left" vertical="center" wrapText="1"/>
    </xf>
    <xf numFmtId="0" fontId="202" fillId="31" borderId="62" xfId="0" applyNumberFormat="1" applyFont="1" applyFill="1" applyBorder="1" applyAlignment="1" applyProtection="1">
      <alignment horizontal="left" vertical="center" wrapText="1"/>
    </xf>
    <xf numFmtId="0" fontId="202" fillId="31" borderId="2" xfId="0" applyNumberFormat="1" applyFont="1" applyFill="1" applyBorder="1" applyAlignment="1" applyProtection="1">
      <alignment horizontal="left" vertical="center" wrapText="1"/>
    </xf>
    <xf numFmtId="0" fontId="202" fillId="31" borderId="0" xfId="0" applyNumberFormat="1" applyFont="1" applyFill="1" applyBorder="1" applyAlignment="1" applyProtection="1">
      <alignment horizontal="left" vertical="center" wrapText="1"/>
    </xf>
    <xf numFmtId="0" fontId="202" fillId="31" borderId="20" xfId="0" applyNumberFormat="1" applyFont="1" applyFill="1" applyBorder="1" applyAlignment="1" applyProtection="1">
      <alignment horizontal="left" vertical="center" wrapText="1"/>
    </xf>
    <xf numFmtId="0" fontId="202" fillId="31" borderId="63" xfId="0" applyNumberFormat="1" applyFont="1" applyFill="1" applyBorder="1" applyAlignment="1" applyProtection="1">
      <alignment horizontal="left" vertical="center" wrapText="1"/>
    </xf>
    <xf numFmtId="0" fontId="202" fillId="31" borderId="15" xfId="0" applyNumberFormat="1" applyFont="1" applyFill="1" applyBorder="1" applyAlignment="1" applyProtection="1">
      <alignment horizontal="left" vertical="center" wrapText="1"/>
    </xf>
    <xf numFmtId="0" fontId="202" fillId="31" borderId="64" xfId="0" applyNumberFormat="1" applyFont="1" applyFill="1" applyBorder="1" applyAlignment="1" applyProtection="1">
      <alignment horizontal="left" vertical="center" wrapText="1"/>
    </xf>
    <xf numFmtId="0" fontId="223" fillId="0" borderId="0" xfId="0" quotePrefix="1" applyNumberFormat="1" applyFont="1" applyFill="1" applyBorder="1" applyAlignment="1" applyProtection="1">
      <alignment vertical="center"/>
    </xf>
    <xf numFmtId="0" fontId="203" fillId="31" borderId="44" xfId="0" applyNumberFormat="1" applyFont="1" applyFill="1" applyBorder="1" applyAlignment="1" applyProtection="1">
      <alignment horizontal="left" vertical="top" wrapText="1"/>
    </xf>
    <xf numFmtId="0" fontId="203" fillId="31" borderId="27" xfId="0" applyNumberFormat="1" applyFont="1" applyFill="1" applyBorder="1" applyAlignment="1" applyProtection="1">
      <alignment horizontal="left" vertical="top" wrapText="1"/>
    </xf>
    <xf numFmtId="0" fontId="203" fillId="31" borderId="62" xfId="0" applyNumberFormat="1" applyFont="1" applyFill="1" applyBorder="1" applyAlignment="1" applyProtection="1">
      <alignment horizontal="left" vertical="top" wrapText="1"/>
    </xf>
    <xf numFmtId="0" fontId="203" fillId="31" borderId="2" xfId="0" applyNumberFormat="1" applyFont="1" applyFill="1" applyBorder="1" applyAlignment="1" applyProtection="1">
      <alignment horizontal="left" vertical="top" wrapText="1"/>
    </xf>
    <xf numFmtId="0" fontId="203" fillId="31" borderId="0" xfId="0" applyNumberFormat="1" applyFont="1" applyFill="1" applyBorder="1" applyAlignment="1" applyProtection="1">
      <alignment horizontal="left" vertical="top" wrapText="1"/>
    </xf>
    <xf numFmtId="0" fontId="203" fillId="31" borderId="20" xfId="0" applyNumberFormat="1" applyFont="1" applyFill="1" applyBorder="1" applyAlignment="1" applyProtection="1">
      <alignment horizontal="left" vertical="top" wrapText="1"/>
    </xf>
    <xf numFmtId="0" fontId="203" fillId="31" borderId="63" xfId="0" applyNumberFormat="1" applyFont="1" applyFill="1" applyBorder="1" applyAlignment="1" applyProtection="1">
      <alignment horizontal="left" vertical="top" wrapText="1"/>
    </xf>
    <xf numFmtId="0" fontId="203" fillId="31" borderId="15" xfId="0" applyNumberFormat="1" applyFont="1" applyFill="1" applyBorder="1" applyAlignment="1" applyProtection="1">
      <alignment horizontal="left" vertical="top" wrapText="1"/>
    </xf>
    <xf numFmtId="0" fontId="203" fillId="31" borderId="64" xfId="0" applyNumberFormat="1" applyFont="1" applyFill="1" applyBorder="1" applyAlignment="1" applyProtection="1">
      <alignment horizontal="left" vertical="top" wrapText="1"/>
    </xf>
  </cellXfs>
  <cellStyles count="28399">
    <cellStyle name="_x0014_" xfId="6"/>
    <cellStyle name="-" xfId="7"/>
    <cellStyle name="          _x000d__x000a_386grabber=AVGA.3GR_x000d_" xfId="8"/>
    <cellStyle name="          _x000d__x000a_mouse.drv=lmouse.drv" xfId="9"/>
    <cellStyle name="          _x000d__x000a_shell=progman.exe_x000d__x000a_m" xfId="10"/>
    <cellStyle name=" 물류비_실시품의준_4-1실적" xfId="11"/>
    <cellStyle name="#,##0" xfId="12"/>
    <cellStyle name="#,##0 2" xfId="13"/>
    <cellStyle name="#,##0 2 2" xfId="14"/>
    <cellStyle name="#,##0 2 2 10" xfId="15"/>
    <cellStyle name="#,##0 2 2 2" xfId="16"/>
    <cellStyle name="#,##0 2 2 2 2" xfId="17"/>
    <cellStyle name="#,##0 2 2 2 2 2" xfId="18"/>
    <cellStyle name="#,##0 2 2 2 2 3" xfId="19"/>
    <cellStyle name="#,##0 2 2 2 2 4" xfId="20"/>
    <cellStyle name="#,##0 2 2 2 3" xfId="21"/>
    <cellStyle name="#,##0 2 2 2 3 2" xfId="22"/>
    <cellStyle name="#,##0 2 2 2 3 3" xfId="23"/>
    <cellStyle name="#,##0 2 2 2 3 4" xfId="24"/>
    <cellStyle name="#,##0 2 2 2 4" xfId="25"/>
    <cellStyle name="#,##0 2 2 2 4 2" xfId="26"/>
    <cellStyle name="#,##0 2 2 2 4 3" xfId="27"/>
    <cellStyle name="#,##0 2 2 2 4 4" xfId="28"/>
    <cellStyle name="#,##0 2 2 2 5" xfId="29"/>
    <cellStyle name="#,##0 2 2 2 5 2" xfId="30"/>
    <cellStyle name="#,##0 2 2 2 5 3" xfId="31"/>
    <cellStyle name="#,##0 2 2 2 5 4" xfId="32"/>
    <cellStyle name="#,##0 2 2 2 6" xfId="33"/>
    <cellStyle name="#,##0 2 2 2 6 2" xfId="34"/>
    <cellStyle name="#,##0 2 2 2 6 3" xfId="35"/>
    <cellStyle name="#,##0 2 2 2 6 4" xfId="36"/>
    <cellStyle name="#,##0 2 2 2 7" xfId="37"/>
    <cellStyle name="#,##0 2 2 2 8" xfId="38"/>
    <cellStyle name="#,##0 2 2 3" xfId="39"/>
    <cellStyle name="#,##0 2 2 3 2" xfId="40"/>
    <cellStyle name="#,##0 2 2 3 3" xfId="41"/>
    <cellStyle name="#,##0 2 2 3 4" xfId="42"/>
    <cellStyle name="#,##0 2 2 4" xfId="43"/>
    <cellStyle name="#,##0 2 2 4 2" xfId="44"/>
    <cellStyle name="#,##0 2 2 4 3" xfId="45"/>
    <cellStyle name="#,##0 2 2 4 4" xfId="46"/>
    <cellStyle name="#,##0 2 2 5" xfId="47"/>
    <cellStyle name="#,##0 2 2 5 2" xfId="48"/>
    <cellStyle name="#,##0 2 2 5 3" xfId="49"/>
    <cellStyle name="#,##0 2 2 5 4" xfId="50"/>
    <cellStyle name="#,##0 2 2 6" xfId="51"/>
    <cellStyle name="#,##0 2 2 6 2" xfId="52"/>
    <cellStyle name="#,##0 2 2 6 3" xfId="53"/>
    <cellStyle name="#,##0 2 2 6 4" xfId="54"/>
    <cellStyle name="#,##0 2 2 7" xfId="55"/>
    <cellStyle name="#,##0 2 2 7 2" xfId="56"/>
    <cellStyle name="#,##0 2 2 7 3" xfId="57"/>
    <cellStyle name="#,##0 2 2 7 4" xfId="58"/>
    <cellStyle name="#,##0 2 2 8" xfId="59"/>
    <cellStyle name="#,##0 2 2 8 2" xfId="60"/>
    <cellStyle name="#,##0 2 2 8 3" xfId="61"/>
    <cellStyle name="#,##0 2 2 8 4" xfId="62"/>
    <cellStyle name="#,##0 2 2 9" xfId="63"/>
    <cellStyle name="#,##0 2 2 9 2" xfId="64"/>
    <cellStyle name="#,##0 2 2 9 3" xfId="65"/>
    <cellStyle name="#,##0 2 2 9 4" xfId="66"/>
    <cellStyle name="#,##0 2 3" xfId="67"/>
    <cellStyle name="#,##0 2 3 2" xfId="68"/>
    <cellStyle name="#,##0 2 3 2 10" xfId="69"/>
    <cellStyle name="#,##0 2 3 2 10 2" xfId="70"/>
    <cellStyle name="#,##0 2 3 2 10 3" xfId="71"/>
    <cellStyle name="#,##0 2 3 2 10 4" xfId="72"/>
    <cellStyle name="#,##0 2 3 2 11" xfId="73"/>
    <cellStyle name="#,##0 2 3 2 12" xfId="74"/>
    <cellStyle name="#,##0 2 3 2 2" xfId="75"/>
    <cellStyle name="#,##0 2 3 2 2 2" xfId="76"/>
    <cellStyle name="#,##0 2 3 2 2 3" xfId="77"/>
    <cellStyle name="#,##0 2 3 2 2 4" xfId="78"/>
    <cellStyle name="#,##0 2 3 2 3" xfId="79"/>
    <cellStyle name="#,##0 2 3 2 3 2" xfId="80"/>
    <cellStyle name="#,##0 2 3 2 3 3" xfId="81"/>
    <cellStyle name="#,##0 2 3 2 3 4" xfId="82"/>
    <cellStyle name="#,##0 2 3 2 4" xfId="83"/>
    <cellStyle name="#,##0 2 3 2 4 2" xfId="84"/>
    <cellStyle name="#,##0 2 3 2 4 3" xfId="85"/>
    <cellStyle name="#,##0 2 3 2 4 4" xfId="86"/>
    <cellStyle name="#,##0 2 3 2 5" xfId="87"/>
    <cellStyle name="#,##0 2 3 2 5 2" xfId="88"/>
    <cellStyle name="#,##0 2 3 2 5 3" xfId="89"/>
    <cellStyle name="#,##0 2 3 2 5 4" xfId="90"/>
    <cellStyle name="#,##0 2 3 2 6" xfId="91"/>
    <cellStyle name="#,##0 2 3 2 6 2" xfId="92"/>
    <cellStyle name="#,##0 2 3 2 6 3" xfId="93"/>
    <cellStyle name="#,##0 2 3 2 6 4" xfId="94"/>
    <cellStyle name="#,##0 2 3 2 7" xfId="95"/>
    <cellStyle name="#,##0 2 3 2 7 2" xfId="96"/>
    <cellStyle name="#,##0 2 3 2 7 3" xfId="97"/>
    <cellStyle name="#,##0 2 3 2 7 4" xfId="98"/>
    <cellStyle name="#,##0 2 3 2 8" xfId="99"/>
    <cellStyle name="#,##0 2 3 2 8 2" xfId="100"/>
    <cellStyle name="#,##0 2 3 2 8 3" xfId="101"/>
    <cellStyle name="#,##0 2 3 2 8 4" xfId="102"/>
    <cellStyle name="#,##0 2 3 2 9" xfId="103"/>
    <cellStyle name="#,##0 2 3 2 9 2" xfId="104"/>
    <cellStyle name="#,##0 2 3 2 9 3" xfId="105"/>
    <cellStyle name="#,##0 2 3 2 9 4" xfId="106"/>
    <cellStyle name="#,##0 2 3 3" xfId="107"/>
    <cellStyle name="#,##0 2 3 3 10" xfId="108"/>
    <cellStyle name="#,##0 2 3 3 10 2" xfId="109"/>
    <cellStyle name="#,##0 2 3 3 10 3" xfId="110"/>
    <cellStyle name="#,##0 2 3 3 10 4" xfId="111"/>
    <cellStyle name="#,##0 2 3 3 11" xfId="112"/>
    <cellStyle name="#,##0 2 3 3 12" xfId="113"/>
    <cellStyle name="#,##0 2 3 3 13" xfId="114"/>
    <cellStyle name="#,##0 2 3 3 2" xfId="115"/>
    <cellStyle name="#,##0 2 3 3 2 2" xfId="116"/>
    <cellStyle name="#,##0 2 3 3 2 3" xfId="117"/>
    <cellStyle name="#,##0 2 3 3 2 4" xfId="118"/>
    <cellStyle name="#,##0 2 3 3 3" xfId="119"/>
    <cellStyle name="#,##0 2 3 3 3 2" xfId="120"/>
    <cellStyle name="#,##0 2 3 3 3 3" xfId="121"/>
    <cellStyle name="#,##0 2 3 3 3 4" xfId="122"/>
    <cellStyle name="#,##0 2 3 3 4" xfId="123"/>
    <cellStyle name="#,##0 2 3 3 4 2" xfId="124"/>
    <cellStyle name="#,##0 2 3 3 4 3" xfId="125"/>
    <cellStyle name="#,##0 2 3 3 4 4" xfId="126"/>
    <cellStyle name="#,##0 2 3 3 5" xfId="127"/>
    <cellStyle name="#,##0 2 3 3 5 2" xfId="128"/>
    <cellStyle name="#,##0 2 3 3 5 3" xfId="129"/>
    <cellStyle name="#,##0 2 3 3 5 4" xfId="130"/>
    <cellStyle name="#,##0 2 3 3 6" xfId="131"/>
    <cellStyle name="#,##0 2 3 3 6 2" xfId="132"/>
    <cellStyle name="#,##0 2 3 3 6 3" xfId="133"/>
    <cellStyle name="#,##0 2 3 3 6 4" xfId="134"/>
    <cellStyle name="#,##0 2 3 3 7" xfId="135"/>
    <cellStyle name="#,##0 2 3 3 7 2" xfId="136"/>
    <cellStyle name="#,##0 2 3 3 7 3" xfId="137"/>
    <cellStyle name="#,##0 2 3 3 7 4" xfId="138"/>
    <cellStyle name="#,##0 2 3 3 8" xfId="139"/>
    <cellStyle name="#,##0 2 3 3 8 2" xfId="140"/>
    <cellStyle name="#,##0 2 3 3 8 3" xfId="141"/>
    <cellStyle name="#,##0 2 3 3 8 4" xfId="142"/>
    <cellStyle name="#,##0 2 3 3 9" xfId="143"/>
    <cellStyle name="#,##0 2 3 3 9 2" xfId="144"/>
    <cellStyle name="#,##0 2 3 3 9 3" xfId="145"/>
    <cellStyle name="#,##0 2 3 3 9 4" xfId="146"/>
    <cellStyle name="#,##0 2 3 4" xfId="147"/>
    <cellStyle name="#,##0 2 3 4 2" xfId="148"/>
    <cellStyle name="#,##0 2 3 4 3" xfId="149"/>
    <cellStyle name="#,##0 2 3 4 4" xfId="150"/>
    <cellStyle name="#,##0 2 3 5" xfId="151"/>
    <cellStyle name="#,##0 2 3 5 2" xfId="152"/>
    <cellStyle name="#,##0 2 3 5 3" xfId="153"/>
    <cellStyle name="#,##0 2 3 5 4" xfId="154"/>
    <cellStyle name="#,##0 2 3 6" xfId="155"/>
    <cellStyle name="#,##0 2 3 6 2" xfId="156"/>
    <cellStyle name="#,##0 2 3 6 3" xfId="157"/>
    <cellStyle name="#,##0 2 3 6 4" xfId="158"/>
    <cellStyle name="#,##0 2 3 7" xfId="159"/>
    <cellStyle name="#,##0 2 4" xfId="160"/>
    <cellStyle name="#,##0 2 4 2" xfId="161"/>
    <cellStyle name="#,##0 2 4 2 2" xfId="162"/>
    <cellStyle name="#,##0 2 4 2 3" xfId="163"/>
    <cellStyle name="#,##0 2 4 2 4" xfId="164"/>
    <cellStyle name="#,##0 2 4 3" xfId="165"/>
    <cellStyle name="#,##0 2 4 3 2" xfId="166"/>
    <cellStyle name="#,##0 2 4 3 3" xfId="167"/>
    <cellStyle name="#,##0 2 4 3 4" xfId="168"/>
    <cellStyle name="#,##0 2 4 4" xfId="169"/>
    <cellStyle name="#,##0 2 4 4 2" xfId="170"/>
    <cellStyle name="#,##0 2 4 4 3" xfId="171"/>
    <cellStyle name="#,##0 2 4 4 4" xfId="172"/>
    <cellStyle name="#,##0 2 4 5" xfId="173"/>
    <cellStyle name="#,##0 2 4 5 2" xfId="174"/>
    <cellStyle name="#,##0 2 4 5 3" xfId="175"/>
    <cellStyle name="#,##0 2 4 5 4" xfId="176"/>
    <cellStyle name="#,##0 2 4 6" xfId="177"/>
    <cellStyle name="#,##0 2 4 6 2" xfId="178"/>
    <cellStyle name="#,##0 2 4 6 3" xfId="179"/>
    <cellStyle name="#,##0 2 4 6 4" xfId="180"/>
    <cellStyle name="#,##0 2 4 7" xfId="181"/>
    <cellStyle name="#,##0 2 4 8" xfId="182"/>
    <cellStyle name="#,##0 2 5" xfId="183"/>
    <cellStyle name="#,##0 2 5 10" xfId="184"/>
    <cellStyle name="#,##0 2 5 10 2" xfId="185"/>
    <cellStyle name="#,##0 2 5 10 3" xfId="186"/>
    <cellStyle name="#,##0 2 5 10 4" xfId="187"/>
    <cellStyle name="#,##0 2 5 11" xfId="188"/>
    <cellStyle name="#,##0 2 5 12" xfId="189"/>
    <cellStyle name="#,##0 2 5 13" xfId="190"/>
    <cellStyle name="#,##0 2 5 2" xfId="191"/>
    <cellStyle name="#,##0 2 5 2 2" xfId="192"/>
    <cellStyle name="#,##0 2 5 2 3" xfId="193"/>
    <cellStyle name="#,##0 2 5 2 4" xfId="194"/>
    <cellStyle name="#,##0 2 5 3" xfId="195"/>
    <cellStyle name="#,##0 2 5 3 2" xfId="196"/>
    <cellStyle name="#,##0 2 5 3 3" xfId="197"/>
    <cellStyle name="#,##0 2 5 3 4" xfId="198"/>
    <cellStyle name="#,##0 2 5 4" xfId="199"/>
    <cellStyle name="#,##0 2 5 4 2" xfId="200"/>
    <cellStyle name="#,##0 2 5 4 3" xfId="201"/>
    <cellStyle name="#,##0 2 5 4 4" xfId="202"/>
    <cellStyle name="#,##0 2 5 5" xfId="203"/>
    <cellStyle name="#,##0 2 5 5 2" xfId="204"/>
    <cellStyle name="#,##0 2 5 5 3" xfId="205"/>
    <cellStyle name="#,##0 2 5 5 4" xfId="206"/>
    <cellStyle name="#,##0 2 5 6" xfId="207"/>
    <cellStyle name="#,##0 2 5 6 2" xfId="208"/>
    <cellStyle name="#,##0 2 5 6 3" xfId="209"/>
    <cellStyle name="#,##0 2 5 6 4" xfId="210"/>
    <cellStyle name="#,##0 2 5 7" xfId="211"/>
    <cellStyle name="#,##0 2 5 7 2" xfId="212"/>
    <cellStyle name="#,##0 2 5 7 3" xfId="213"/>
    <cellStyle name="#,##0 2 5 7 4" xfId="214"/>
    <cellStyle name="#,##0 2 5 8" xfId="215"/>
    <cellStyle name="#,##0 2 5 8 2" xfId="216"/>
    <cellStyle name="#,##0 2 5 8 3" xfId="217"/>
    <cellStyle name="#,##0 2 5 8 4" xfId="218"/>
    <cellStyle name="#,##0 2 5 9" xfId="219"/>
    <cellStyle name="#,##0 2 5 9 2" xfId="220"/>
    <cellStyle name="#,##0 2 5 9 3" xfId="221"/>
    <cellStyle name="#,##0 2 5 9 4" xfId="222"/>
    <cellStyle name="#,##0 2 6" xfId="223"/>
    <cellStyle name="#,##0 2 6 2" xfId="224"/>
    <cellStyle name="#,##0 2 6 3" xfId="225"/>
    <cellStyle name="#,##0 2 6 4" xfId="226"/>
    <cellStyle name="#,##0 2 7" xfId="227"/>
    <cellStyle name="#,##0 3" xfId="228"/>
    <cellStyle name="#,##0 3 10" xfId="229"/>
    <cellStyle name="#,##0 3 2" xfId="230"/>
    <cellStyle name="#,##0 3 2 2" xfId="231"/>
    <cellStyle name="#,##0 3 2 2 2" xfId="232"/>
    <cellStyle name="#,##0 3 2 2 3" xfId="233"/>
    <cellStyle name="#,##0 3 2 2 4" xfId="234"/>
    <cellStyle name="#,##0 3 2 3" xfId="235"/>
    <cellStyle name="#,##0 3 2 3 2" xfId="236"/>
    <cellStyle name="#,##0 3 2 3 3" xfId="237"/>
    <cellStyle name="#,##0 3 2 3 4" xfId="238"/>
    <cellStyle name="#,##0 3 2 4" xfId="239"/>
    <cellStyle name="#,##0 3 2 4 2" xfId="240"/>
    <cellStyle name="#,##0 3 2 4 3" xfId="241"/>
    <cellStyle name="#,##0 3 2 4 4" xfId="242"/>
    <cellStyle name="#,##0 3 2 5" xfId="243"/>
    <cellStyle name="#,##0 3 2 5 2" xfId="244"/>
    <cellStyle name="#,##0 3 2 5 3" xfId="245"/>
    <cellStyle name="#,##0 3 2 5 4" xfId="246"/>
    <cellStyle name="#,##0 3 2 6" xfId="247"/>
    <cellStyle name="#,##0 3 2 6 2" xfId="248"/>
    <cellStyle name="#,##0 3 2 6 3" xfId="249"/>
    <cellStyle name="#,##0 3 2 6 4" xfId="250"/>
    <cellStyle name="#,##0 3 2 7" xfId="251"/>
    <cellStyle name="#,##0 3 2 8" xfId="252"/>
    <cellStyle name="#,##0 3 3" xfId="253"/>
    <cellStyle name="#,##0 3 3 10" xfId="254"/>
    <cellStyle name="#,##0 3 3 10 2" xfId="255"/>
    <cellStyle name="#,##0 3 3 10 3" xfId="256"/>
    <cellStyle name="#,##0 3 3 10 4" xfId="257"/>
    <cellStyle name="#,##0 3 3 11" xfId="258"/>
    <cellStyle name="#,##0 3 3 12" xfId="259"/>
    <cellStyle name="#,##0 3 3 13" xfId="260"/>
    <cellStyle name="#,##0 3 3 2" xfId="261"/>
    <cellStyle name="#,##0 3 3 2 2" xfId="262"/>
    <cellStyle name="#,##0 3 3 2 3" xfId="263"/>
    <cellStyle name="#,##0 3 3 2 4" xfId="264"/>
    <cellStyle name="#,##0 3 3 3" xfId="265"/>
    <cellStyle name="#,##0 3 3 3 2" xfId="266"/>
    <cellStyle name="#,##0 3 3 3 3" xfId="267"/>
    <cellStyle name="#,##0 3 3 3 4" xfId="268"/>
    <cellStyle name="#,##0 3 3 4" xfId="269"/>
    <cellStyle name="#,##0 3 3 4 2" xfId="270"/>
    <cellStyle name="#,##0 3 3 4 3" xfId="271"/>
    <cellStyle name="#,##0 3 3 4 4" xfId="272"/>
    <cellStyle name="#,##0 3 3 5" xfId="273"/>
    <cellStyle name="#,##0 3 3 5 2" xfId="274"/>
    <cellStyle name="#,##0 3 3 5 3" xfId="275"/>
    <cellStyle name="#,##0 3 3 5 4" xfId="276"/>
    <cellStyle name="#,##0 3 3 6" xfId="277"/>
    <cellStyle name="#,##0 3 3 6 2" xfId="278"/>
    <cellStyle name="#,##0 3 3 6 3" xfId="279"/>
    <cellStyle name="#,##0 3 3 6 4" xfId="280"/>
    <cellStyle name="#,##0 3 3 7" xfId="281"/>
    <cellStyle name="#,##0 3 3 7 2" xfId="282"/>
    <cellStyle name="#,##0 3 3 7 3" xfId="283"/>
    <cellStyle name="#,##0 3 3 7 4" xfId="284"/>
    <cellStyle name="#,##0 3 3 8" xfId="285"/>
    <cellStyle name="#,##0 3 3 8 2" xfId="286"/>
    <cellStyle name="#,##0 3 3 8 3" xfId="287"/>
    <cellStyle name="#,##0 3 3 8 4" xfId="288"/>
    <cellStyle name="#,##0 3 3 9" xfId="289"/>
    <cellStyle name="#,##0 3 3 9 2" xfId="290"/>
    <cellStyle name="#,##0 3 3 9 3" xfId="291"/>
    <cellStyle name="#,##0 3 3 9 4" xfId="292"/>
    <cellStyle name="#,##0 3 4" xfId="293"/>
    <cellStyle name="#,##0 3 4 2" xfId="294"/>
    <cellStyle name="#,##0 3 4 3" xfId="295"/>
    <cellStyle name="#,##0 3 4 4" xfId="296"/>
    <cellStyle name="#,##0 3 5" xfId="297"/>
    <cellStyle name="#,##0 3 5 2" xfId="298"/>
    <cellStyle name="#,##0 3 5 3" xfId="299"/>
    <cellStyle name="#,##0 3 5 4" xfId="300"/>
    <cellStyle name="#,##0 3 6" xfId="301"/>
    <cellStyle name="#,##0 3 6 2" xfId="302"/>
    <cellStyle name="#,##0 3 6 3" xfId="303"/>
    <cellStyle name="#,##0 3 6 4" xfId="304"/>
    <cellStyle name="#,##0 3 7" xfId="305"/>
    <cellStyle name="#,##0 3 7 2" xfId="306"/>
    <cellStyle name="#,##0 3 7 3" xfId="307"/>
    <cellStyle name="#,##0 3 7 4" xfId="308"/>
    <cellStyle name="#,##0 3 8" xfId="309"/>
    <cellStyle name="#,##0 3 8 2" xfId="310"/>
    <cellStyle name="#,##0 3 8 3" xfId="311"/>
    <cellStyle name="#,##0 3 8 4" xfId="312"/>
    <cellStyle name="#,##0 3 9" xfId="313"/>
    <cellStyle name="#,##0 3 9 2" xfId="314"/>
    <cellStyle name="#,##0 3 9 3" xfId="315"/>
    <cellStyle name="#,##0 3 9 4" xfId="316"/>
    <cellStyle name="#,##0 4" xfId="317"/>
    <cellStyle name="#,##0 4 2" xfId="318"/>
    <cellStyle name="#,##0 4 2 2" xfId="319"/>
    <cellStyle name="#,##0 4 2 2 2" xfId="320"/>
    <cellStyle name="#,##0 4 2 2 3" xfId="321"/>
    <cellStyle name="#,##0 4 2 2 4" xfId="322"/>
    <cellStyle name="#,##0 4 2 3" xfId="323"/>
    <cellStyle name="#,##0 4 2 3 2" xfId="324"/>
    <cellStyle name="#,##0 4 2 3 3" xfId="325"/>
    <cellStyle name="#,##0 4 2 3 4" xfId="326"/>
    <cellStyle name="#,##0 4 2 4" xfId="327"/>
    <cellStyle name="#,##0 4 2 4 2" xfId="328"/>
    <cellStyle name="#,##0 4 2 4 3" xfId="329"/>
    <cellStyle name="#,##0 4 2 4 4" xfId="330"/>
    <cellStyle name="#,##0 4 2 5" xfId="331"/>
    <cellStyle name="#,##0 4 2 5 2" xfId="332"/>
    <cellStyle name="#,##0 4 2 5 3" xfId="333"/>
    <cellStyle name="#,##0 4 2 5 4" xfId="334"/>
    <cellStyle name="#,##0 4 2 6" xfId="335"/>
    <cellStyle name="#,##0 4 2 6 2" xfId="336"/>
    <cellStyle name="#,##0 4 2 6 3" xfId="337"/>
    <cellStyle name="#,##0 4 2 6 4" xfId="338"/>
    <cellStyle name="#,##0 4 2 7" xfId="339"/>
    <cellStyle name="#,##0 4 2 8" xfId="340"/>
    <cellStyle name="#,##0 4 3" xfId="341"/>
    <cellStyle name="#,##0 4 3 2" xfId="342"/>
    <cellStyle name="#,##0 4 3 3" xfId="343"/>
    <cellStyle name="#,##0 4 3 4" xfId="344"/>
    <cellStyle name="#,##0 4 4" xfId="345"/>
    <cellStyle name="#,##0 4 4 2" xfId="346"/>
    <cellStyle name="#,##0 4 4 3" xfId="347"/>
    <cellStyle name="#,##0 4 4 4" xfId="348"/>
    <cellStyle name="#,##0 4 5" xfId="349"/>
    <cellStyle name="#,##0 4 5 2" xfId="350"/>
    <cellStyle name="#,##0 4 5 3" xfId="351"/>
    <cellStyle name="#,##0 4 5 4" xfId="352"/>
    <cellStyle name="#,##0 4 6" xfId="353"/>
    <cellStyle name="#,##0 4 7" xfId="354"/>
    <cellStyle name="#,##0 5" xfId="355"/>
    <cellStyle name="#,##0 5 2" xfId="356"/>
    <cellStyle name="#,##0 5 2 2" xfId="357"/>
    <cellStyle name="#,##0 5 2 3" xfId="358"/>
    <cellStyle name="#,##0 5 2 4" xfId="359"/>
    <cellStyle name="#,##0 5 3" xfId="360"/>
    <cellStyle name="#,##0 5 3 2" xfId="361"/>
    <cellStyle name="#,##0 5 3 3" xfId="362"/>
    <cellStyle name="#,##0 5 3 4" xfId="363"/>
    <cellStyle name="#,##0 5 4" xfId="364"/>
    <cellStyle name="#,##0 5 4 2" xfId="365"/>
    <cellStyle name="#,##0 5 4 3" xfId="366"/>
    <cellStyle name="#,##0 5 4 4" xfId="367"/>
    <cellStyle name="#,##0 5 5" xfId="368"/>
    <cellStyle name="#,##0 5 5 2" xfId="369"/>
    <cellStyle name="#,##0 5 5 3" xfId="370"/>
    <cellStyle name="#,##0 5 5 4" xfId="371"/>
    <cellStyle name="#,##0 5 6" xfId="372"/>
    <cellStyle name="#,##0 5 6 2" xfId="373"/>
    <cellStyle name="#,##0 5 6 3" xfId="374"/>
    <cellStyle name="#,##0 5 6 4" xfId="375"/>
    <cellStyle name="#,##0 5 7" xfId="376"/>
    <cellStyle name="#,##0 5 8" xfId="377"/>
    <cellStyle name="#,##0 6" xfId="378"/>
    <cellStyle name="#,##0 6 2" xfId="379"/>
    <cellStyle name="#,##0 6 3" xfId="380"/>
    <cellStyle name="#,##0 6 4" xfId="381"/>
    <cellStyle name="#,##0 7" xfId="382"/>
    <cellStyle name="$" xfId="383"/>
    <cellStyle name="$_db진흥" xfId="384"/>
    <cellStyle name="$_db진흥 2" xfId="385"/>
    <cellStyle name="$_견적2" xfId="386"/>
    <cellStyle name="$_견적2 2" xfId="387"/>
    <cellStyle name="$_기아" xfId="388"/>
    <cellStyle name="$_기아 2" xfId="389"/>
    <cellStyle name="?" xfId="390"/>
    <cellStyle name="?? [0]_m.7.2" xfId="391"/>
    <cellStyle name="??_x000c_溜_x0012__x000d_肥U_x0001_?_x0006_?_x0007__x0001__x0001_" xfId="392"/>
    <cellStyle name="??&amp;O?&amp;H?_x0008__x000f__x0007_?_x0007__x0001__x0001_" xfId="393"/>
    <cellStyle name="??&amp;O?&amp;H?_x0008_??_x0007__x0001__x0001_" xfId="394"/>
    <cellStyle name="??&amp;O?&amp;H?_x0008_x_x000b_P_x000c__x0007__x0001__x0001_" xfId="395"/>
    <cellStyle name="??&amp;쏗?뷐9_x0008__x0011__x0007_?_x0007__x0001__x0001_" xfId="396"/>
    <cellStyle name="???­ [0]_INQUIRY ¿?¾÷?ß?ø " xfId="397"/>
    <cellStyle name="???­_INQUIRY ¿?¾÷?ß?ø " xfId="398"/>
    <cellStyle name="???Ø_??°???(2¿?) " xfId="399"/>
    <cellStyle name="??_m.7.2.7.3" xfId="400"/>
    <cellStyle name="?_x000f__x0001_?잡_x0002_" xfId="401"/>
    <cellStyle name="?Þ¸¶ [0]_INQUIRY ¿?¾÷?ß?ø " xfId="402"/>
    <cellStyle name="?Þ¸¶_INQUIRY ¿?¾÷?ß?ø " xfId="403"/>
    <cellStyle name="?W?_laroux" xfId="404"/>
    <cellStyle name="?칮E0899intecosch" xfId="405"/>
    <cellStyle name="?칮E0899M1RP" xfId="406"/>
    <cellStyle name="?칮E1999Year End Provision" xfId="407"/>
    <cellStyle name="]_x0004_" xfId="408"/>
    <cellStyle name="_0106고정부속명세" xfId="409"/>
    <cellStyle name="_0106고정부속명세 (1)" xfId="410"/>
    <cellStyle name="_0106고정부속명세 (1) 2" xfId="411"/>
    <cellStyle name="_0106고정부속명세 (1)_결산자료" xfId="412"/>
    <cellStyle name="_0106고정부속명세 (1)_결산자료 2" xfId="413"/>
    <cellStyle name="_0106고정부속명세 (1)_재무제표" xfId="414"/>
    <cellStyle name="_0106고정부속명세 (1)_재무제표 2" xfId="415"/>
    <cellStyle name="_0106고정부속명세 (1)_제9기01월결산명세서" xfId="416"/>
    <cellStyle name="_0106고정부속명세 (1)_제9기01월결산명세서 (1)" xfId="417"/>
    <cellStyle name="_0106고정부속명세 (1)_제9기01월결산명세서 (1) 2" xfId="418"/>
    <cellStyle name="_0106고정부속명세 (1)_제9기01월결산명세서 10" xfId="419"/>
    <cellStyle name="_0106고정부속명세 (1)_제9기01월결산명세서 11" xfId="420"/>
    <cellStyle name="_0106고정부속명세 (1)_제9기01월결산명세서 12" xfId="421"/>
    <cellStyle name="_0106고정부속명세 (1)_제9기01월결산명세서 13" xfId="422"/>
    <cellStyle name="_0106고정부속명세 (1)_제9기01월결산명세서 14" xfId="423"/>
    <cellStyle name="_0106고정부속명세 (1)_제9기01월결산명세서 15" xfId="424"/>
    <cellStyle name="_0106고정부속명세 (1)_제9기01월결산명세서 16" xfId="425"/>
    <cellStyle name="_0106고정부속명세 (1)_제9기01월결산명세서 17" xfId="426"/>
    <cellStyle name="_0106고정부속명세 (1)_제9기01월결산명세서 18" xfId="427"/>
    <cellStyle name="_0106고정부속명세 (1)_제9기01월결산명세서 19" xfId="428"/>
    <cellStyle name="_0106고정부속명세 (1)_제9기01월결산명세서 2" xfId="429"/>
    <cellStyle name="_0106고정부속명세 (1)_제9기01월결산명세서 20" xfId="430"/>
    <cellStyle name="_0106고정부속명세 (1)_제9기01월결산명세서 21" xfId="431"/>
    <cellStyle name="_0106고정부속명세 (1)_제9기01월결산명세서 22" xfId="432"/>
    <cellStyle name="_0106고정부속명세 (1)_제9기01월결산명세서 23" xfId="433"/>
    <cellStyle name="_0106고정부속명세 (1)_제9기01월결산명세서 24" xfId="434"/>
    <cellStyle name="_0106고정부속명세 (1)_제9기01월결산명세서 25" xfId="435"/>
    <cellStyle name="_0106고정부속명세 (1)_제9기01월결산명세서 26" xfId="436"/>
    <cellStyle name="_0106고정부속명세 (1)_제9기01월결산명세서 27" xfId="437"/>
    <cellStyle name="_0106고정부속명세 (1)_제9기01월결산명세서 28" xfId="438"/>
    <cellStyle name="_0106고정부속명세 (1)_제9기01월결산명세서 29" xfId="439"/>
    <cellStyle name="_0106고정부속명세 (1)_제9기01월결산명세서 3" xfId="440"/>
    <cellStyle name="_0106고정부속명세 (1)_제9기01월결산명세서 30" xfId="441"/>
    <cellStyle name="_0106고정부속명세 (1)_제9기01월결산명세서 31" xfId="442"/>
    <cellStyle name="_0106고정부속명세 (1)_제9기01월결산명세서 32" xfId="443"/>
    <cellStyle name="_0106고정부속명세 (1)_제9기01월결산명세서 33" xfId="444"/>
    <cellStyle name="_0106고정부속명세 (1)_제9기01월결산명세서 34" xfId="445"/>
    <cellStyle name="_0106고정부속명세 (1)_제9기01월결산명세서 35" xfId="446"/>
    <cellStyle name="_0106고정부속명세 (1)_제9기01월결산명세서 36" xfId="447"/>
    <cellStyle name="_0106고정부속명세 (1)_제9기01월결산명세서 37" xfId="448"/>
    <cellStyle name="_0106고정부속명세 (1)_제9기01월결산명세서 38" xfId="449"/>
    <cellStyle name="_0106고정부속명세 (1)_제9기01월결산명세서 39" xfId="450"/>
    <cellStyle name="_0106고정부속명세 (1)_제9기01월결산명세서 4" xfId="451"/>
    <cellStyle name="_0106고정부속명세 (1)_제9기01월결산명세서 40" xfId="452"/>
    <cellStyle name="_0106고정부속명세 (1)_제9기01월결산명세서 41" xfId="453"/>
    <cellStyle name="_0106고정부속명세 (1)_제9기01월결산명세서 42" xfId="454"/>
    <cellStyle name="_0106고정부속명세 (1)_제9기01월결산명세서 43" xfId="455"/>
    <cellStyle name="_0106고정부속명세 (1)_제9기01월결산명세서 44" xfId="456"/>
    <cellStyle name="_0106고정부속명세 (1)_제9기01월결산명세서 45" xfId="457"/>
    <cellStyle name="_0106고정부속명세 (1)_제9기01월결산명세서 46" xfId="458"/>
    <cellStyle name="_0106고정부속명세 (1)_제9기01월결산명세서 47" xfId="459"/>
    <cellStyle name="_0106고정부속명세 (1)_제9기01월결산명세서 48" xfId="460"/>
    <cellStyle name="_0106고정부속명세 (1)_제9기01월결산명세서 49" xfId="461"/>
    <cellStyle name="_0106고정부속명세 (1)_제9기01월결산명세서 5" xfId="462"/>
    <cellStyle name="_0106고정부속명세 (1)_제9기01월결산명세서 50" xfId="463"/>
    <cellStyle name="_0106고정부속명세 (1)_제9기01월결산명세서 51" xfId="464"/>
    <cellStyle name="_0106고정부속명세 (1)_제9기01월결산명세서 52" xfId="465"/>
    <cellStyle name="_0106고정부속명세 (1)_제9기01월결산명세서 53" xfId="466"/>
    <cellStyle name="_0106고정부속명세 (1)_제9기01월결산명세서 54" xfId="467"/>
    <cellStyle name="_0106고정부속명세 (1)_제9기01월결산명세서 55" xfId="468"/>
    <cellStyle name="_0106고정부속명세 (1)_제9기01월결산명세서 56" xfId="469"/>
    <cellStyle name="_0106고정부속명세 (1)_제9기01월결산명세서 57" xfId="470"/>
    <cellStyle name="_0106고정부속명세 (1)_제9기01월결산명세서 58" xfId="471"/>
    <cellStyle name="_0106고정부속명세 (1)_제9기01월결산명세서 59" xfId="472"/>
    <cellStyle name="_0106고정부속명세 (1)_제9기01월결산명세서 6" xfId="473"/>
    <cellStyle name="_0106고정부속명세 (1)_제9기01월결산명세서 60" xfId="474"/>
    <cellStyle name="_0106고정부속명세 (1)_제9기01월결산명세서 61" xfId="475"/>
    <cellStyle name="_0106고정부속명세 (1)_제9기01월결산명세서 62" xfId="476"/>
    <cellStyle name="_0106고정부속명세 (1)_제9기01월결산명세서 63" xfId="477"/>
    <cellStyle name="_0106고정부속명세 (1)_제9기01월결산명세서 64" xfId="478"/>
    <cellStyle name="_0106고정부속명세 (1)_제9기01월결산명세서 65" xfId="479"/>
    <cellStyle name="_0106고정부속명세 (1)_제9기01월결산명세서 66" xfId="480"/>
    <cellStyle name="_0106고정부속명세 (1)_제9기01월결산명세서 67" xfId="481"/>
    <cellStyle name="_0106고정부속명세 (1)_제9기01월결산명세서 68" xfId="482"/>
    <cellStyle name="_0106고정부속명세 (1)_제9기01월결산명세서 69" xfId="483"/>
    <cellStyle name="_0106고정부속명세 (1)_제9기01월결산명세서 7" xfId="484"/>
    <cellStyle name="_0106고정부속명세 (1)_제9기01월결산명세서 70" xfId="485"/>
    <cellStyle name="_0106고정부속명세 (1)_제9기01월결산명세서 71" xfId="486"/>
    <cellStyle name="_0106고정부속명세 (1)_제9기01월결산명세서 72" xfId="487"/>
    <cellStyle name="_0106고정부속명세 (1)_제9기01월결산명세서 73" xfId="488"/>
    <cellStyle name="_0106고정부속명세 (1)_제9기01월결산명세서 8" xfId="489"/>
    <cellStyle name="_0106고정부속명세 (1)_제9기01월결산명세서 9" xfId="490"/>
    <cellStyle name="_0106고정부속명세 (1)_채권증감내역" xfId="491"/>
    <cellStyle name="_0106고정부속명세 (1)_채권증감내역 2" xfId="492"/>
    <cellStyle name="_0106고정부속명세 10" xfId="493"/>
    <cellStyle name="_0106고정부속명세 11" xfId="494"/>
    <cellStyle name="_0106고정부속명세 12" xfId="495"/>
    <cellStyle name="_0106고정부속명세 13" xfId="496"/>
    <cellStyle name="_0106고정부속명세 14" xfId="497"/>
    <cellStyle name="_0106고정부속명세 15" xfId="498"/>
    <cellStyle name="_0106고정부속명세 16" xfId="499"/>
    <cellStyle name="_0106고정부속명세 17" xfId="500"/>
    <cellStyle name="_0106고정부속명세 18" xfId="501"/>
    <cellStyle name="_0106고정부속명세 19" xfId="502"/>
    <cellStyle name="_0106고정부속명세 2" xfId="503"/>
    <cellStyle name="_0106고정부속명세 20" xfId="504"/>
    <cellStyle name="_0106고정부속명세 21" xfId="505"/>
    <cellStyle name="_0106고정부속명세 22" xfId="506"/>
    <cellStyle name="_0106고정부속명세 23" xfId="507"/>
    <cellStyle name="_0106고정부속명세 24" xfId="508"/>
    <cellStyle name="_0106고정부속명세 25" xfId="509"/>
    <cellStyle name="_0106고정부속명세 26" xfId="510"/>
    <cellStyle name="_0106고정부속명세 27" xfId="511"/>
    <cellStyle name="_0106고정부속명세 28" xfId="512"/>
    <cellStyle name="_0106고정부속명세 29" xfId="513"/>
    <cellStyle name="_0106고정부속명세 3" xfId="514"/>
    <cellStyle name="_0106고정부속명세 30" xfId="515"/>
    <cellStyle name="_0106고정부속명세 31" xfId="516"/>
    <cellStyle name="_0106고정부속명세 32" xfId="517"/>
    <cellStyle name="_0106고정부속명세 33" xfId="518"/>
    <cellStyle name="_0106고정부속명세 34" xfId="519"/>
    <cellStyle name="_0106고정부속명세 35" xfId="520"/>
    <cellStyle name="_0106고정부속명세 36" xfId="521"/>
    <cellStyle name="_0106고정부속명세 37" xfId="522"/>
    <cellStyle name="_0106고정부속명세 38" xfId="523"/>
    <cellStyle name="_0106고정부속명세 39" xfId="524"/>
    <cellStyle name="_0106고정부속명세 4" xfId="525"/>
    <cellStyle name="_0106고정부속명세 40" xfId="526"/>
    <cellStyle name="_0106고정부속명세 41" xfId="527"/>
    <cellStyle name="_0106고정부속명세 42" xfId="528"/>
    <cellStyle name="_0106고정부속명세 43" xfId="529"/>
    <cellStyle name="_0106고정부속명세 44" xfId="530"/>
    <cellStyle name="_0106고정부속명세 45" xfId="531"/>
    <cellStyle name="_0106고정부속명세 46" xfId="532"/>
    <cellStyle name="_0106고정부속명세 47" xfId="533"/>
    <cellStyle name="_0106고정부속명세 48" xfId="534"/>
    <cellStyle name="_0106고정부속명세 49" xfId="535"/>
    <cellStyle name="_0106고정부속명세 5" xfId="536"/>
    <cellStyle name="_0106고정부속명세 50" xfId="537"/>
    <cellStyle name="_0106고정부속명세 51" xfId="538"/>
    <cellStyle name="_0106고정부속명세 52" xfId="539"/>
    <cellStyle name="_0106고정부속명세 53" xfId="540"/>
    <cellStyle name="_0106고정부속명세 54" xfId="541"/>
    <cellStyle name="_0106고정부속명세 55" xfId="542"/>
    <cellStyle name="_0106고정부속명세 56" xfId="543"/>
    <cellStyle name="_0106고정부속명세 57" xfId="544"/>
    <cellStyle name="_0106고정부속명세 58" xfId="545"/>
    <cellStyle name="_0106고정부속명세 59" xfId="546"/>
    <cellStyle name="_0106고정부속명세 6" xfId="547"/>
    <cellStyle name="_0106고정부속명세 60" xfId="548"/>
    <cellStyle name="_0106고정부속명세 61" xfId="549"/>
    <cellStyle name="_0106고정부속명세 62" xfId="550"/>
    <cellStyle name="_0106고정부속명세 63" xfId="551"/>
    <cellStyle name="_0106고정부속명세 64" xfId="552"/>
    <cellStyle name="_0106고정부속명세 65" xfId="553"/>
    <cellStyle name="_0106고정부속명세 66" xfId="554"/>
    <cellStyle name="_0106고정부속명세 67" xfId="555"/>
    <cellStyle name="_0106고정부속명세 68" xfId="556"/>
    <cellStyle name="_0106고정부속명세 69" xfId="557"/>
    <cellStyle name="_0106고정부속명세 7" xfId="558"/>
    <cellStyle name="_0106고정부속명세 70" xfId="559"/>
    <cellStyle name="_0106고정부속명세 71" xfId="560"/>
    <cellStyle name="_0106고정부속명세 72" xfId="561"/>
    <cellStyle name="_0106고정부속명세 73" xfId="562"/>
    <cellStyle name="_0106고정부속명세 8" xfId="563"/>
    <cellStyle name="_0106고정부속명세 9" xfId="564"/>
    <cellStyle name="_0106고정부속명세_결산자료" xfId="565"/>
    <cellStyle name="_0106고정부속명세_결산자료 2" xfId="566"/>
    <cellStyle name="_0106고정부속명세_재무제표" xfId="567"/>
    <cellStyle name="_0106고정부속명세_재무제표 2" xfId="568"/>
    <cellStyle name="_0106고정부속명세_제9기01월결산명세서" xfId="569"/>
    <cellStyle name="_0106고정부속명세_제9기01월결산명세서 (1)" xfId="570"/>
    <cellStyle name="_0106고정부속명세_제9기01월결산명세서 (1) 2" xfId="571"/>
    <cellStyle name="_0106고정부속명세_제9기01월결산명세서 10" xfId="572"/>
    <cellStyle name="_0106고정부속명세_제9기01월결산명세서 11" xfId="573"/>
    <cellStyle name="_0106고정부속명세_제9기01월결산명세서 12" xfId="574"/>
    <cellStyle name="_0106고정부속명세_제9기01월결산명세서 13" xfId="575"/>
    <cellStyle name="_0106고정부속명세_제9기01월결산명세서 14" xfId="576"/>
    <cellStyle name="_0106고정부속명세_제9기01월결산명세서 15" xfId="577"/>
    <cellStyle name="_0106고정부속명세_제9기01월결산명세서 16" xfId="578"/>
    <cellStyle name="_0106고정부속명세_제9기01월결산명세서 17" xfId="579"/>
    <cellStyle name="_0106고정부속명세_제9기01월결산명세서 18" xfId="580"/>
    <cellStyle name="_0106고정부속명세_제9기01월결산명세서 19" xfId="581"/>
    <cellStyle name="_0106고정부속명세_제9기01월결산명세서 2" xfId="582"/>
    <cellStyle name="_0106고정부속명세_제9기01월결산명세서 20" xfId="583"/>
    <cellStyle name="_0106고정부속명세_제9기01월결산명세서 21" xfId="584"/>
    <cellStyle name="_0106고정부속명세_제9기01월결산명세서 22" xfId="585"/>
    <cellStyle name="_0106고정부속명세_제9기01월결산명세서 23" xfId="586"/>
    <cellStyle name="_0106고정부속명세_제9기01월결산명세서 24" xfId="587"/>
    <cellStyle name="_0106고정부속명세_제9기01월결산명세서 25" xfId="588"/>
    <cellStyle name="_0106고정부속명세_제9기01월결산명세서 26" xfId="589"/>
    <cellStyle name="_0106고정부속명세_제9기01월결산명세서 27" xfId="590"/>
    <cellStyle name="_0106고정부속명세_제9기01월결산명세서 28" xfId="591"/>
    <cellStyle name="_0106고정부속명세_제9기01월결산명세서 29" xfId="592"/>
    <cellStyle name="_0106고정부속명세_제9기01월결산명세서 3" xfId="593"/>
    <cellStyle name="_0106고정부속명세_제9기01월결산명세서 30" xfId="594"/>
    <cellStyle name="_0106고정부속명세_제9기01월결산명세서 31" xfId="595"/>
    <cellStyle name="_0106고정부속명세_제9기01월결산명세서 32" xfId="596"/>
    <cellStyle name="_0106고정부속명세_제9기01월결산명세서 33" xfId="597"/>
    <cellStyle name="_0106고정부속명세_제9기01월결산명세서 34" xfId="598"/>
    <cellStyle name="_0106고정부속명세_제9기01월결산명세서 35" xfId="599"/>
    <cellStyle name="_0106고정부속명세_제9기01월결산명세서 36" xfId="600"/>
    <cellStyle name="_0106고정부속명세_제9기01월결산명세서 37" xfId="601"/>
    <cellStyle name="_0106고정부속명세_제9기01월결산명세서 38" xfId="602"/>
    <cellStyle name="_0106고정부속명세_제9기01월결산명세서 39" xfId="603"/>
    <cellStyle name="_0106고정부속명세_제9기01월결산명세서 4" xfId="604"/>
    <cellStyle name="_0106고정부속명세_제9기01월결산명세서 40" xfId="605"/>
    <cellStyle name="_0106고정부속명세_제9기01월결산명세서 41" xfId="606"/>
    <cellStyle name="_0106고정부속명세_제9기01월결산명세서 42" xfId="607"/>
    <cellStyle name="_0106고정부속명세_제9기01월결산명세서 43" xfId="608"/>
    <cellStyle name="_0106고정부속명세_제9기01월결산명세서 44" xfId="609"/>
    <cellStyle name="_0106고정부속명세_제9기01월결산명세서 45" xfId="610"/>
    <cellStyle name="_0106고정부속명세_제9기01월결산명세서 46" xfId="611"/>
    <cellStyle name="_0106고정부속명세_제9기01월결산명세서 47" xfId="612"/>
    <cellStyle name="_0106고정부속명세_제9기01월결산명세서 48" xfId="613"/>
    <cellStyle name="_0106고정부속명세_제9기01월결산명세서 49" xfId="614"/>
    <cellStyle name="_0106고정부속명세_제9기01월결산명세서 5" xfId="615"/>
    <cellStyle name="_0106고정부속명세_제9기01월결산명세서 50" xfId="616"/>
    <cellStyle name="_0106고정부속명세_제9기01월결산명세서 51" xfId="617"/>
    <cellStyle name="_0106고정부속명세_제9기01월결산명세서 52" xfId="618"/>
    <cellStyle name="_0106고정부속명세_제9기01월결산명세서 53" xfId="619"/>
    <cellStyle name="_0106고정부속명세_제9기01월결산명세서 54" xfId="620"/>
    <cellStyle name="_0106고정부속명세_제9기01월결산명세서 55" xfId="621"/>
    <cellStyle name="_0106고정부속명세_제9기01월결산명세서 56" xfId="622"/>
    <cellStyle name="_0106고정부속명세_제9기01월결산명세서 57" xfId="623"/>
    <cellStyle name="_0106고정부속명세_제9기01월결산명세서 58" xfId="624"/>
    <cellStyle name="_0106고정부속명세_제9기01월결산명세서 59" xfId="625"/>
    <cellStyle name="_0106고정부속명세_제9기01월결산명세서 6" xfId="626"/>
    <cellStyle name="_0106고정부속명세_제9기01월결산명세서 60" xfId="627"/>
    <cellStyle name="_0106고정부속명세_제9기01월결산명세서 61" xfId="628"/>
    <cellStyle name="_0106고정부속명세_제9기01월결산명세서 62" xfId="629"/>
    <cellStyle name="_0106고정부속명세_제9기01월결산명세서 63" xfId="630"/>
    <cellStyle name="_0106고정부속명세_제9기01월결산명세서 64" xfId="631"/>
    <cellStyle name="_0106고정부속명세_제9기01월결산명세서 65" xfId="632"/>
    <cellStyle name="_0106고정부속명세_제9기01월결산명세서 66" xfId="633"/>
    <cellStyle name="_0106고정부속명세_제9기01월결산명세서 67" xfId="634"/>
    <cellStyle name="_0106고정부속명세_제9기01월결산명세서 68" xfId="635"/>
    <cellStyle name="_0106고정부속명세_제9기01월결산명세서 69" xfId="636"/>
    <cellStyle name="_0106고정부속명세_제9기01월결산명세서 7" xfId="637"/>
    <cellStyle name="_0106고정부속명세_제9기01월결산명세서 70" xfId="638"/>
    <cellStyle name="_0106고정부속명세_제9기01월결산명세서 71" xfId="639"/>
    <cellStyle name="_0106고정부속명세_제9기01월결산명세서 72" xfId="640"/>
    <cellStyle name="_0106고정부속명세_제9기01월결산명세서 73" xfId="641"/>
    <cellStyle name="_0106고정부속명세_제9기01월결산명세서 8" xfId="642"/>
    <cellStyle name="_0106고정부속명세_제9기01월결산명세서 9" xfId="643"/>
    <cellStyle name="_0106고정부속명세_채권증감내역" xfId="644"/>
    <cellStyle name="_0106고정부속명세_채권증감내역 2" xfId="645"/>
    <cellStyle name="_0106전사세무자료" xfId="646"/>
    <cellStyle name="_0106전사세무자료 2" xfId="647"/>
    <cellStyle name="_0106전사세무자료_결산자료" xfId="648"/>
    <cellStyle name="_0106전사세무자료_결산자료 2" xfId="649"/>
    <cellStyle name="_0106전사세무자료_재무제표" xfId="650"/>
    <cellStyle name="_0106전사세무자료_재무제표 2" xfId="651"/>
    <cellStyle name="_0106전사세무자료_제9기01월결산명세서" xfId="652"/>
    <cellStyle name="_0106전사세무자료_제9기01월결산명세서 (1)" xfId="653"/>
    <cellStyle name="_0106전사세무자료_제9기01월결산명세서 (1) 2" xfId="654"/>
    <cellStyle name="_0106전사세무자료_제9기01월결산명세서 10" xfId="655"/>
    <cellStyle name="_0106전사세무자료_제9기01월결산명세서 11" xfId="656"/>
    <cellStyle name="_0106전사세무자료_제9기01월결산명세서 12" xfId="657"/>
    <cellStyle name="_0106전사세무자료_제9기01월결산명세서 13" xfId="658"/>
    <cellStyle name="_0106전사세무자료_제9기01월결산명세서 14" xfId="659"/>
    <cellStyle name="_0106전사세무자료_제9기01월결산명세서 15" xfId="660"/>
    <cellStyle name="_0106전사세무자료_제9기01월결산명세서 16" xfId="661"/>
    <cellStyle name="_0106전사세무자료_제9기01월결산명세서 17" xfId="662"/>
    <cellStyle name="_0106전사세무자료_제9기01월결산명세서 18" xfId="663"/>
    <cellStyle name="_0106전사세무자료_제9기01월결산명세서 19" xfId="664"/>
    <cellStyle name="_0106전사세무자료_제9기01월결산명세서 2" xfId="665"/>
    <cellStyle name="_0106전사세무자료_제9기01월결산명세서 20" xfId="666"/>
    <cellStyle name="_0106전사세무자료_제9기01월결산명세서 21" xfId="667"/>
    <cellStyle name="_0106전사세무자료_제9기01월결산명세서 22" xfId="668"/>
    <cellStyle name="_0106전사세무자료_제9기01월결산명세서 23" xfId="669"/>
    <cellStyle name="_0106전사세무자료_제9기01월결산명세서 24" xfId="670"/>
    <cellStyle name="_0106전사세무자료_제9기01월결산명세서 25" xfId="671"/>
    <cellStyle name="_0106전사세무자료_제9기01월결산명세서 26" xfId="672"/>
    <cellStyle name="_0106전사세무자료_제9기01월결산명세서 27" xfId="673"/>
    <cellStyle name="_0106전사세무자료_제9기01월결산명세서 28" xfId="674"/>
    <cellStyle name="_0106전사세무자료_제9기01월결산명세서 29" xfId="675"/>
    <cellStyle name="_0106전사세무자료_제9기01월결산명세서 3" xfId="676"/>
    <cellStyle name="_0106전사세무자료_제9기01월결산명세서 30" xfId="677"/>
    <cellStyle name="_0106전사세무자료_제9기01월결산명세서 31" xfId="678"/>
    <cellStyle name="_0106전사세무자료_제9기01월결산명세서 32" xfId="679"/>
    <cellStyle name="_0106전사세무자료_제9기01월결산명세서 33" xfId="680"/>
    <cellStyle name="_0106전사세무자료_제9기01월결산명세서 34" xfId="681"/>
    <cellStyle name="_0106전사세무자료_제9기01월결산명세서 35" xfId="682"/>
    <cellStyle name="_0106전사세무자료_제9기01월결산명세서 36" xfId="683"/>
    <cellStyle name="_0106전사세무자료_제9기01월결산명세서 37" xfId="684"/>
    <cellStyle name="_0106전사세무자료_제9기01월결산명세서 38" xfId="685"/>
    <cellStyle name="_0106전사세무자료_제9기01월결산명세서 39" xfId="686"/>
    <cellStyle name="_0106전사세무자료_제9기01월결산명세서 4" xfId="687"/>
    <cellStyle name="_0106전사세무자료_제9기01월결산명세서 40" xfId="688"/>
    <cellStyle name="_0106전사세무자료_제9기01월결산명세서 41" xfId="689"/>
    <cellStyle name="_0106전사세무자료_제9기01월결산명세서 42" xfId="690"/>
    <cellStyle name="_0106전사세무자료_제9기01월결산명세서 43" xfId="691"/>
    <cellStyle name="_0106전사세무자료_제9기01월결산명세서 44" xfId="692"/>
    <cellStyle name="_0106전사세무자료_제9기01월결산명세서 45" xfId="693"/>
    <cellStyle name="_0106전사세무자료_제9기01월결산명세서 46" xfId="694"/>
    <cellStyle name="_0106전사세무자료_제9기01월결산명세서 47" xfId="695"/>
    <cellStyle name="_0106전사세무자료_제9기01월결산명세서 48" xfId="696"/>
    <cellStyle name="_0106전사세무자료_제9기01월결산명세서 49" xfId="697"/>
    <cellStyle name="_0106전사세무자료_제9기01월결산명세서 5" xfId="698"/>
    <cellStyle name="_0106전사세무자료_제9기01월결산명세서 50" xfId="699"/>
    <cellStyle name="_0106전사세무자료_제9기01월결산명세서 51" xfId="700"/>
    <cellStyle name="_0106전사세무자료_제9기01월결산명세서 52" xfId="701"/>
    <cellStyle name="_0106전사세무자료_제9기01월결산명세서 53" xfId="702"/>
    <cellStyle name="_0106전사세무자료_제9기01월결산명세서 54" xfId="703"/>
    <cellStyle name="_0106전사세무자료_제9기01월결산명세서 55" xfId="704"/>
    <cellStyle name="_0106전사세무자료_제9기01월결산명세서 56" xfId="705"/>
    <cellStyle name="_0106전사세무자료_제9기01월결산명세서 57" xfId="706"/>
    <cellStyle name="_0106전사세무자료_제9기01월결산명세서 58" xfId="707"/>
    <cellStyle name="_0106전사세무자료_제9기01월결산명세서 59" xfId="708"/>
    <cellStyle name="_0106전사세무자료_제9기01월결산명세서 6" xfId="709"/>
    <cellStyle name="_0106전사세무자료_제9기01월결산명세서 60" xfId="710"/>
    <cellStyle name="_0106전사세무자료_제9기01월결산명세서 61" xfId="711"/>
    <cellStyle name="_0106전사세무자료_제9기01월결산명세서 62" xfId="712"/>
    <cellStyle name="_0106전사세무자료_제9기01월결산명세서 63" xfId="713"/>
    <cellStyle name="_0106전사세무자료_제9기01월결산명세서 64" xfId="714"/>
    <cellStyle name="_0106전사세무자료_제9기01월결산명세서 65" xfId="715"/>
    <cellStyle name="_0106전사세무자료_제9기01월결산명세서 66" xfId="716"/>
    <cellStyle name="_0106전사세무자료_제9기01월결산명세서 67" xfId="717"/>
    <cellStyle name="_0106전사세무자료_제9기01월결산명세서 68" xfId="718"/>
    <cellStyle name="_0106전사세무자료_제9기01월결산명세서 69" xfId="719"/>
    <cellStyle name="_0106전사세무자료_제9기01월결산명세서 7" xfId="720"/>
    <cellStyle name="_0106전사세무자료_제9기01월결산명세서 70" xfId="721"/>
    <cellStyle name="_0106전사세무자료_제9기01월결산명세서 71" xfId="722"/>
    <cellStyle name="_0106전사세무자료_제9기01월결산명세서 72" xfId="723"/>
    <cellStyle name="_0106전사세무자료_제9기01월결산명세서 73" xfId="724"/>
    <cellStyle name="_0106전사세무자료_제9기01월결산명세서 8" xfId="725"/>
    <cellStyle name="_0106전사세무자료_제9기01월결산명세서 9" xfId="726"/>
    <cellStyle name="_0106전사세무자료_채권증감내역" xfId="727"/>
    <cellStyle name="_0106전사세무자료_채권증감내역 2" xfId="728"/>
    <cellStyle name="_0112전사세무자료" xfId="729"/>
    <cellStyle name="_0112전사세무자료 2" xfId="730"/>
    <cellStyle name="_0112전사세무자료_결산자료" xfId="731"/>
    <cellStyle name="_0112전사세무자료_결산자료 2" xfId="732"/>
    <cellStyle name="_0112전사세무자료_재무제표" xfId="733"/>
    <cellStyle name="_0112전사세무자료_재무제표 2" xfId="734"/>
    <cellStyle name="_0112전사세무자료_제9기01월결산명세서" xfId="735"/>
    <cellStyle name="_0112전사세무자료_제9기01월결산명세서 (1)" xfId="736"/>
    <cellStyle name="_0112전사세무자료_제9기01월결산명세서 (1) 2" xfId="737"/>
    <cellStyle name="_0112전사세무자료_제9기01월결산명세서 10" xfId="738"/>
    <cellStyle name="_0112전사세무자료_제9기01월결산명세서 11" xfId="739"/>
    <cellStyle name="_0112전사세무자료_제9기01월결산명세서 12" xfId="740"/>
    <cellStyle name="_0112전사세무자료_제9기01월결산명세서 13" xfId="741"/>
    <cellStyle name="_0112전사세무자료_제9기01월결산명세서 14" xfId="742"/>
    <cellStyle name="_0112전사세무자료_제9기01월결산명세서 15" xfId="743"/>
    <cellStyle name="_0112전사세무자료_제9기01월결산명세서 16" xfId="744"/>
    <cellStyle name="_0112전사세무자료_제9기01월결산명세서 17" xfId="745"/>
    <cellStyle name="_0112전사세무자료_제9기01월결산명세서 18" xfId="746"/>
    <cellStyle name="_0112전사세무자료_제9기01월결산명세서 19" xfId="747"/>
    <cellStyle name="_0112전사세무자료_제9기01월결산명세서 2" xfId="748"/>
    <cellStyle name="_0112전사세무자료_제9기01월결산명세서 20" xfId="749"/>
    <cellStyle name="_0112전사세무자료_제9기01월결산명세서 21" xfId="750"/>
    <cellStyle name="_0112전사세무자료_제9기01월결산명세서 22" xfId="751"/>
    <cellStyle name="_0112전사세무자료_제9기01월결산명세서 23" xfId="752"/>
    <cellStyle name="_0112전사세무자료_제9기01월결산명세서 24" xfId="753"/>
    <cellStyle name="_0112전사세무자료_제9기01월결산명세서 25" xfId="754"/>
    <cellStyle name="_0112전사세무자료_제9기01월결산명세서 26" xfId="755"/>
    <cellStyle name="_0112전사세무자료_제9기01월결산명세서 27" xfId="756"/>
    <cellStyle name="_0112전사세무자료_제9기01월결산명세서 28" xfId="757"/>
    <cellStyle name="_0112전사세무자료_제9기01월결산명세서 29" xfId="758"/>
    <cellStyle name="_0112전사세무자료_제9기01월결산명세서 3" xfId="759"/>
    <cellStyle name="_0112전사세무자료_제9기01월결산명세서 30" xfId="760"/>
    <cellStyle name="_0112전사세무자료_제9기01월결산명세서 31" xfId="761"/>
    <cellStyle name="_0112전사세무자료_제9기01월결산명세서 32" xfId="762"/>
    <cellStyle name="_0112전사세무자료_제9기01월결산명세서 33" xfId="763"/>
    <cellStyle name="_0112전사세무자료_제9기01월결산명세서 34" xfId="764"/>
    <cellStyle name="_0112전사세무자료_제9기01월결산명세서 35" xfId="765"/>
    <cellStyle name="_0112전사세무자료_제9기01월결산명세서 36" xfId="766"/>
    <cellStyle name="_0112전사세무자료_제9기01월결산명세서 37" xfId="767"/>
    <cellStyle name="_0112전사세무자료_제9기01월결산명세서 38" xfId="768"/>
    <cellStyle name="_0112전사세무자료_제9기01월결산명세서 39" xfId="769"/>
    <cellStyle name="_0112전사세무자료_제9기01월결산명세서 4" xfId="770"/>
    <cellStyle name="_0112전사세무자료_제9기01월결산명세서 40" xfId="771"/>
    <cellStyle name="_0112전사세무자료_제9기01월결산명세서 41" xfId="772"/>
    <cellStyle name="_0112전사세무자료_제9기01월결산명세서 42" xfId="773"/>
    <cellStyle name="_0112전사세무자료_제9기01월결산명세서 43" xfId="774"/>
    <cellStyle name="_0112전사세무자료_제9기01월결산명세서 44" xfId="775"/>
    <cellStyle name="_0112전사세무자료_제9기01월결산명세서 45" xfId="776"/>
    <cellStyle name="_0112전사세무자료_제9기01월결산명세서 46" xfId="777"/>
    <cellStyle name="_0112전사세무자료_제9기01월결산명세서 47" xfId="778"/>
    <cellStyle name="_0112전사세무자료_제9기01월결산명세서 48" xfId="779"/>
    <cellStyle name="_0112전사세무자료_제9기01월결산명세서 49" xfId="780"/>
    <cellStyle name="_0112전사세무자료_제9기01월결산명세서 5" xfId="781"/>
    <cellStyle name="_0112전사세무자료_제9기01월결산명세서 50" xfId="782"/>
    <cellStyle name="_0112전사세무자료_제9기01월결산명세서 51" xfId="783"/>
    <cellStyle name="_0112전사세무자료_제9기01월결산명세서 52" xfId="784"/>
    <cellStyle name="_0112전사세무자료_제9기01월결산명세서 53" xfId="785"/>
    <cellStyle name="_0112전사세무자료_제9기01월결산명세서 54" xfId="786"/>
    <cellStyle name="_0112전사세무자료_제9기01월결산명세서 55" xfId="787"/>
    <cellStyle name="_0112전사세무자료_제9기01월결산명세서 56" xfId="788"/>
    <cellStyle name="_0112전사세무자료_제9기01월결산명세서 57" xfId="789"/>
    <cellStyle name="_0112전사세무자료_제9기01월결산명세서 58" xfId="790"/>
    <cellStyle name="_0112전사세무자료_제9기01월결산명세서 59" xfId="791"/>
    <cellStyle name="_0112전사세무자료_제9기01월결산명세서 6" xfId="792"/>
    <cellStyle name="_0112전사세무자료_제9기01월결산명세서 60" xfId="793"/>
    <cellStyle name="_0112전사세무자료_제9기01월결산명세서 61" xfId="794"/>
    <cellStyle name="_0112전사세무자료_제9기01월결산명세서 62" xfId="795"/>
    <cellStyle name="_0112전사세무자료_제9기01월결산명세서 63" xfId="796"/>
    <cellStyle name="_0112전사세무자료_제9기01월결산명세서 64" xfId="797"/>
    <cellStyle name="_0112전사세무자료_제9기01월결산명세서 65" xfId="798"/>
    <cellStyle name="_0112전사세무자료_제9기01월결산명세서 66" xfId="799"/>
    <cellStyle name="_0112전사세무자료_제9기01월결산명세서 67" xfId="800"/>
    <cellStyle name="_0112전사세무자료_제9기01월결산명세서 68" xfId="801"/>
    <cellStyle name="_0112전사세무자료_제9기01월결산명세서 69" xfId="802"/>
    <cellStyle name="_0112전사세무자료_제9기01월결산명세서 7" xfId="803"/>
    <cellStyle name="_0112전사세무자료_제9기01월결산명세서 70" xfId="804"/>
    <cellStyle name="_0112전사세무자료_제9기01월결산명세서 71" xfId="805"/>
    <cellStyle name="_0112전사세무자료_제9기01월결산명세서 72" xfId="806"/>
    <cellStyle name="_0112전사세무자료_제9기01월결산명세서 73" xfId="807"/>
    <cellStyle name="_0112전사세무자료_제9기01월결산명세서 8" xfId="808"/>
    <cellStyle name="_0112전사세무자료_제9기01월결산명세서 9" xfId="809"/>
    <cellStyle name="_0112전사세무자료_채권증감내역" xfId="810"/>
    <cellStyle name="_0112전사세무자료_채권증감내역 2" xfId="811"/>
    <cellStyle name="_0310 현장현황" xfId="812"/>
    <cellStyle name="_0326진행공사현황(강이사님)" xfId="813"/>
    <cellStyle name="_0326진행공사현황(강이사님)_1" xfId="814"/>
    <cellStyle name="_0326진행공사현황(강이사님)_2" xfId="815"/>
    <cellStyle name="_081-031212,선반-드럼가공 음성,대소,대풍리(에이피씨)" xfId="816"/>
    <cellStyle name="_08년 전례" xfId="817"/>
    <cellStyle name="_1020 확대간부 회의 Highlight현황(9월분 총괄)" xfId="818"/>
    <cellStyle name="_1117 확대간부회의자료(총괄)" xfId="819"/>
    <cellStyle name="_1222 중점관리  3개현장" xfId="820"/>
    <cellStyle name="_2003년 사업계획(2002.11.3)임대리님이준것" xfId="821"/>
    <cellStyle name="_2-4.상반기실적부문별요약" xfId="822"/>
    <cellStyle name="_2-4.상반기실적부문별요약(표지및목차포함)" xfId="823"/>
    <cellStyle name="_2-4.상반기실적부문별요약(표지및목차포함)_1" xfId="824"/>
    <cellStyle name="_2-4.상반기실적부문별요약_1" xfId="825"/>
    <cellStyle name="_7" xfId="826"/>
    <cellStyle name="_'99상반기경영개선활동결과(게시용)" xfId="827"/>
    <cellStyle name="_99서식류" xfId="828"/>
    <cellStyle name="_99서식류_1" xfId="829"/>
    <cellStyle name="_99서식류_1 2" xfId="830"/>
    <cellStyle name="_99서식류_2" xfId="831"/>
    <cellStyle name="_99서식류_2 2" xfId="832"/>
    <cellStyle name="_99서식류_3" xfId="833"/>
    <cellStyle name="_da081-02250두곡리" xfId="834"/>
    <cellStyle name="_da081-031212,선반-드럼가공 음성,대소,대풍리(에이피씨)" xfId="835"/>
    <cellStyle name="_DA081-050203화성 수촌리 선반외-신한 평촌" xfId="836"/>
    <cellStyle name="_DA081-060317 아산 산동리" xfId="837"/>
    <cellStyle name="_DA081-081105 헤드박스" xfId="838"/>
    <cellStyle name="_DA081-081105-명세타이핑" xfId="839"/>
    <cellStyle name="_DA081-100713인천 주안동-신협" xfId="840"/>
    <cellStyle name="_DA081-102204서초구 우면동-외환 청담" xfId="841"/>
    <cellStyle name="_DA081-111111강남구신사동-HK" xfId="842"/>
    <cellStyle name="_DA081-112803(방이동 형인타워 - 신한 장한평기업금융지점) - 3방식 서술형 보고서" xfId="843"/>
    <cellStyle name="_da091-032604신협-공주기 학봉리" xfId="844"/>
    <cellStyle name="_da091-071009,서울구로구로동(신한스타금융,토지,호텔부지,서술형)" xfId="845"/>
    <cellStyle name="_da101-070913충북 음성군 감곡면 상우리산9-1외-장호원신협" xfId="846"/>
    <cellStyle name="_foxz" xfId="847"/>
    <cellStyle name="_MP3자산실사(2차)" xfId="848"/>
    <cellStyle name="_건축" xfId="849"/>
    <cellStyle name="_견적서 - SK네트웍스 - MP3 DISK 2300" xfId="850"/>
    <cellStyle name="_견적서 - SK네트웍스 - MP3증설 rx2600(최종)" xfId="851"/>
    <cellStyle name="_경영개선활동상반기실적(990708)" xfId="852"/>
    <cellStyle name="_경영개선활동상반기실적(990708)_1" xfId="853"/>
    <cellStyle name="_경영개선활동상반기실적(990708)_2" xfId="854"/>
    <cellStyle name="_경영개선활성화방안(990802)" xfId="855"/>
    <cellStyle name="_경영개선활성화방안(990802)_1" xfId="856"/>
    <cellStyle name="_경주" xfId="857"/>
    <cellStyle name="_구매(매입)-한화국토-WP" xfId="858"/>
    <cellStyle name="_국발2003사업계획" xfId="859"/>
    <cellStyle name="_기계명세(최종)" xfId="860"/>
    <cellStyle name="_김석길" xfId="861"/>
    <cellStyle name="_김석길 2" xfId="862"/>
    <cellStyle name="_김석길_결산자료" xfId="863"/>
    <cellStyle name="_김석길_결산자료 2" xfId="864"/>
    <cellStyle name="_김석길_재무제표" xfId="865"/>
    <cellStyle name="_김석길_재무제표 2" xfId="866"/>
    <cellStyle name="_김석길_제9기01월결산명세서" xfId="867"/>
    <cellStyle name="_김석길_제9기01월결산명세서 (1)" xfId="868"/>
    <cellStyle name="_김석길_제9기01월결산명세서 (1) 2" xfId="869"/>
    <cellStyle name="_김석길_제9기01월결산명세서 10" xfId="870"/>
    <cellStyle name="_김석길_제9기01월결산명세서 11" xfId="871"/>
    <cellStyle name="_김석길_제9기01월결산명세서 12" xfId="872"/>
    <cellStyle name="_김석길_제9기01월결산명세서 13" xfId="873"/>
    <cellStyle name="_김석길_제9기01월결산명세서 14" xfId="874"/>
    <cellStyle name="_김석길_제9기01월결산명세서 15" xfId="875"/>
    <cellStyle name="_김석길_제9기01월결산명세서 16" xfId="876"/>
    <cellStyle name="_김석길_제9기01월결산명세서 17" xfId="877"/>
    <cellStyle name="_김석길_제9기01월결산명세서 18" xfId="878"/>
    <cellStyle name="_김석길_제9기01월결산명세서 19" xfId="879"/>
    <cellStyle name="_김석길_제9기01월결산명세서 2" xfId="880"/>
    <cellStyle name="_김석길_제9기01월결산명세서 20" xfId="881"/>
    <cellStyle name="_김석길_제9기01월결산명세서 21" xfId="882"/>
    <cellStyle name="_김석길_제9기01월결산명세서 22" xfId="883"/>
    <cellStyle name="_김석길_제9기01월결산명세서 23" xfId="884"/>
    <cellStyle name="_김석길_제9기01월결산명세서 24" xfId="885"/>
    <cellStyle name="_김석길_제9기01월결산명세서 25" xfId="886"/>
    <cellStyle name="_김석길_제9기01월결산명세서 26" xfId="887"/>
    <cellStyle name="_김석길_제9기01월결산명세서 27" xfId="888"/>
    <cellStyle name="_김석길_제9기01월결산명세서 28" xfId="889"/>
    <cellStyle name="_김석길_제9기01월결산명세서 29" xfId="890"/>
    <cellStyle name="_김석길_제9기01월결산명세서 3" xfId="891"/>
    <cellStyle name="_김석길_제9기01월결산명세서 30" xfId="892"/>
    <cellStyle name="_김석길_제9기01월결산명세서 31" xfId="893"/>
    <cellStyle name="_김석길_제9기01월결산명세서 32" xfId="894"/>
    <cellStyle name="_김석길_제9기01월결산명세서 33" xfId="895"/>
    <cellStyle name="_김석길_제9기01월결산명세서 34" xfId="896"/>
    <cellStyle name="_김석길_제9기01월결산명세서 35" xfId="897"/>
    <cellStyle name="_김석길_제9기01월결산명세서 36" xfId="898"/>
    <cellStyle name="_김석길_제9기01월결산명세서 37" xfId="899"/>
    <cellStyle name="_김석길_제9기01월결산명세서 38" xfId="900"/>
    <cellStyle name="_김석길_제9기01월결산명세서 39" xfId="901"/>
    <cellStyle name="_김석길_제9기01월결산명세서 4" xfId="902"/>
    <cellStyle name="_김석길_제9기01월결산명세서 40" xfId="903"/>
    <cellStyle name="_김석길_제9기01월결산명세서 41" xfId="904"/>
    <cellStyle name="_김석길_제9기01월결산명세서 42" xfId="905"/>
    <cellStyle name="_김석길_제9기01월결산명세서 43" xfId="906"/>
    <cellStyle name="_김석길_제9기01월결산명세서 44" xfId="907"/>
    <cellStyle name="_김석길_제9기01월결산명세서 45" xfId="908"/>
    <cellStyle name="_김석길_제9기01월결산명세서 46" xfId="909"/>
    <cellStyle name="_김석길_제9기01월결산명세서 47" xfId="910"/>
    <cellStyle name="_김석길_제9기01월결산명세서 48" xfId="911"/>
    <cellStyle name="_김석길_제9기01월결산명세서 49" xfId="912"/>
    <cellStyle name="_김석길_제9기01월결산명세서 5" xfId="913"/>
    <cellStyle name="_김석길_제9기01월결산명세서 50" xfId="914"/>
    <cellStyle name="_김석길_제9기01월결산명세서 51" xfId="915"/>
    <cellStyle name="_김석길_제9기01월결산명세서 52" xfId="916"/>
    <cellStyle name="_김석길_제9기01월결산명세서 53" xfId="917"/>
    <cellStyle name="_김석길_제9기01월결산명세서 54" xfId="918"/>
    <cellStyle name="_김석길_제9기01월결산명세서 55" xfId="919"/>
    <cellStyle name="_김석길_제9기01월결산명세서 56" xfId="920"/>
    <cellStyle name="_김석길_제9기01월결산명세서 57" xfId="921"/>
    <cellStyle name="_김석길_제9기01월결산명세서 58" xfId="922"/>
    <cellStyle name="_김석길_제9기01월결산명세서 59" xfId="923"/>
    <cellStyle name="_김석길_제9기01월결산명세서 6" xfId="924"/>
    <cellStyle name="_김석길_제9기01월결산명세서 60" xfId="925"/>
    <cellStyle name="_김석길_제9기01월결산명세서 61" xfId="926"/>
    <cellStyle name="_김석길_제9기01월결산명세서 62" xfId="927"/>
    <cellStyle name="_김석길_제9기01월결산명세서 63" xfId="928"/>
    <cellStyle name="_김석길_제9기01월결산명세서 64" xfId="929"/>
    <cellStyle name="_김석길_제9기01월결산명세서 65" xfId="930"/>
    <cellStyle name="_김석길_제9기01월결산명세서 66" xfId="931"/>
    <cellStyle name="_김석길_제9기01월결산명세서 67" xfId="932"/>
    <cellStyle name="_김석길_제9기01월결산명세서 68" xfId="933"/>
    <cellStyle name="_김석길_제9기01월결산명세서 69" xfId="934"/>
    <cellStyle name="_김석길_제9기01월결산명세서 7" xfId="935"/>
    <cellStyle name="_김석길_제9기01월결산명세서 70" xfId="936"/>
    <cellStyle name="_김석길_제9기01월결산명세서 71" xfId="937"/>
    <cellStyle name="_김석길_제9기01월결산명세서 72" xfId="938"/>
    <cellStyle name="_김석길_제9기01월결산명세서 73" xfId="939"/>
    <cellStyle name="_김석길_제9기01월결산명세서 8" xfId="940"/>
    <cellStyle name="_김석길_제9기01월결산명세서 9" xfId="941"/>
    <cellStyle name="_김석길_채권증감내역" xfId="942"/>
    <cellStyle name="_김석길_채권증감내역 2" xfId="943"/>
    <cellStyle name="_리스자산전기수정자료" xfId="944"/>
    <cellStyle name="_매입-WP(국토02)" xfId="945"/>
    <cellStyle name="_배수구현" xfId="946"/>
    <cellStyle name="_별첨(계획서및실적서양식)" xfId="947"/>
    <cellStyle name="_별첨(계획서및실적서양식)_1" xfId="948"/>
    <cellStyle name="_비품감정액(06.3.14(10%,년)기능적감가없음)" xfId="949"/>
    <cellStyle name="_비품감정액(06.3.14(5%,월)기능적감가있음)" xfId="950"/>
    <cellStyle name="_비품최종" xfId="951"/>
    <cellStyle name="_사진대지(장지동 189, 189-1)" xfId="952"/>
    <cellStyle name="_서식류" xfId="953"/>
    <cellStyle name="_서식류_1" xfId="954"/>
    <cellStyle name="_서식류_1 2" xfId="955"/>
    <cellStyle name="_서식류_2" xfId="956"/>
    <cellStyle name="_서식류_2 2" xfId="957"/>
    <cellStyle name="_서식류_3" xfId="958"/>
    <cellStyle name="_시대양 기감정" xfId="959"/>
    <cellStyle name="_양식" xfId="960"/>
    <cellStyle name="_양식_1" xfId="961"/>
    <cellStyle name="_양식_2" xfId="962"/>
    <cellStyle name="_월례매출_1_상반기_11월당월 (2)_1월" xfId="963"/>
    <cellStyle name="_유첨3(서식)" xfId="964"/>
    <cellStyle name="_유첨3(서식)_1" xfId="965"/>
    <cellStyle name="_윤형진(2002.06)" xfId="966"/>
    <cellStyle name="_윤형진(2002.06) 2" xfId="967"/>
    <cellStyle name="_윤형진(2002.06)_결산자료" xfId="968"/>
    <cellStyle name="_윤형진(2002.06)_결산자료 2" xfId="969"/>
    <cellStyle name="_윤형진(2002.06)_재무제표" xfId="970"/>
    <cellStyle name="_윤형진(2002.06)_재무제표 2" xfId="971"/>
    <cellStyle name="_윤형진(2002.06)_제9기01월결산명세서" xfId="972"/>
    <cellStyle name="_윤형진(2002.06)_제9기01월결산명세서 (1)" xfId="973"/>
    <cellStyle name="_윤형진(2002.06)_제9기01월결산명세서 (1) 2" xfId="974"/>
    <cellStyle name="_윤형진(2002.06)_제9기01월결산명세서 10" xfId="975"/>
    <cellStyle name="_윤형진(2002.06)_제9기01월결산명세서 11" xfId="976"/>
    <cellStyle name="_윤형진(2002.06)_제9기01월결산명세서 12" xfId="977"/>
    <cellStyle name="_윤형진(2002.06)_제9기01월결산명세서 13" xfId="978"/>
    <cellStyle name="_윤형진(2002.06)_제9기01월결산명세서 14" xfId="979"/>
    <cellStyle name="_윤형진(2002.06)_제9기01월결산명세서 15" xfId="980"/>
    <cellStyle name="_윤형진(2002.06)_제9기01월결산명세서 16" xfId="981"/>
    <cellStyle name="_윤형진(2002.06)_제9기01월결산명세서 17" xfId="982"/>
    <cellStyle name="_윤형진(2002.06)_제9기01월결산명세서 18" xfId="983"/>
    <cellStyle name="_윤형진(2002.06)_제9기01월결산명세서 19" xfId="984"/>
    <cellStyle name="_윤형진(2002.06)_제9기01월결산명세서 2" xfId="985"/>
    <cellStyle name="_윤형진(2002.06)_제9기01월결산명세서 20" xfId="986"/>
    <cellStyle name="_윤형진(2002.06)_제9기01월결산명세서 21" xfId="987"/>
    <cellStyle name="_윤형진(2002.06)_제9기01월결산명세서 22" xfId="988"/>
    <cellStyle name="_윤형진(2002.06)_제9기01월결산명세서 23" xfId="989"/>
    <cellStyle name="_윤형진(2002.06)_제9기01월결산명세서 24" xfId="990"/>
    <cellStyle name="_윤형진(2002.06)_제9기01월결산명세서 25" xfId="991"/>
    <cellStyle name="_윤형진(2002.06)_제9기01월결산명세서 26" xfId="992"/>
    <cellStyle name="_윤형진(2002.06)_제9기01월결산명세서 27" xfId="993"/>
    <cellStyle name="_윤형진(2002.06)_제9기01월결산명세서 28" xfId="994"/>
    <cellStyle name="_윤형진(2002.06)_제9기01월결산명세서 29" xfId="995"/>
    <cellStyle name="_윤형진(2002.06)_제9기01월결산명세서 3" xfId="996"/>
    <cellStyle name="_윤형진(2002.06)_제9기01월결산명세서 30" xfId="997"/>
    <cellStyle name="_윤형진(2002.06)_제9기01월결산명세서 31" xfId="998"/>
    <cellStyle name="_윤형진(2002.06)_제9기01월결산명세서 32" xfId="999"/>
    <cellStyle name="_윤형진(2002.06)_제9기01월결산명세서 33" xfId="1000"/>
    <cellStyle name="_윤형진(2002.06)_제9기01월결산명세서 34" xfId="1001"/>
    <cellStyle name="_윤형진(2002.06)_제9기01월결산명세서 35" xfId="1002"/>
    <cellStyle name="_윤형진(2002.06)_제9기01월결산명세서 36" xfId="1003"/>
    <cellStyle name="_윤형진(2002.06)_제9기01월결산명세서 37" xfId="1004"/>
    <cellStyle name="_윤형진(2002.06)_제9기01월결산명세서 38" xfId="1005"/>
    <cellStyle name="_윤형진(2002.06)_제9기01월결산명세서 39" xfId="1006"/>
    <cellStyle name="_윤형진(2002.06)_제9기01월결산명세서 4" xfId="1007"/>
    <cellStyle name="_윤형진(2002.06)_제9기01월결산명세서 40" xfId="1008"/>
    <cellStyle name="_윤형진(2002.06)_제9기01월결산명세서 41" xfId="1009"/>
    <cellStyle name="_윤형진(2002.06)_제9기01월결산명세서 42" xfId="1010"/>
    <cellStyle name="_윤형진(2002.06)_제9기01월결산명세서 43" xfId="1011"/>
    <cellStyle name="_윤형진(2002.06)_제9기01월결산명세서 44" xfId="1012"/>
    <cellStyle name="_윤형진(2002.06)_제9기01월결산명세서 45" xfId="1013"/>
    <cellStyle name="_윤형진(2002.06)_제9기01월결산명세서 46" xfId="1014"/>
    <cellStyle name="_윤형진(2002.06)_제9기01월결산명세서 47" xfId="1015"/>
    <cellStyle name="_윤형진(2002.06)_제9기01월결산명세서 48" xfId="1016"/>
    <cellStyle name="_윤형진(2002.06)_제9기01월결산명세서 49" xfId="1017"/>
    <cellStyle name="_윤형진(2002.06)_제9기01월결산명세서 5" xfId="1018"/>
    <cellStyle name="_윤형진(2002.06)_제9기01월결산명세서 50" xfId="1019"/>
    <cellStyle name="_윤형진(2002.06)_제9기01월결산명세서 51" xfId="1020"/>
    <cellStyle name="_윤형진(2002.06)_제9기01월결산명세서 52" xfId="1021"/>
    <cellStyle name="_윤형진(2002.06)_제9기01월결산명세서 53" xfId="1022"/>
    <cellStyle name="_윤형진(2002.06)_제9기01월결산명세서 54" xfId="1023"/>
    <cellStyle name="_윤형진(2002.06)_제9기01월결산명세서 55" xfId="1024"/>
    <cellStyle name="_윤형진(2002.06)_제9기01월결산명세서 56" xfId="1025"/>
    <cellStyle name="_윤형진(2002.06)_제9기01월결산명세서 57" xfId="1026"/>
    <cellStyle name="_윤형진(2002.06)_제9기01월결산명세서 58" xfId="1027"/>
    <cellStyle name="_윤형진(2002.06)_제9기01월결산명세서 59" xfId="1028"/>
    <cellStyle name="_윤형진(2002.06)_제9기01월결산명세서 6" xfId="1029"/>
    <cellStyle name="_윤형진(2002.06)_제9기01월결산명세서 60" xfId="1030"/>
    <cellStyle name="_윤형진(2002.06)_제9기01월결산명세서 61" xfId="1031"/>
    <cellStyle name="_윤형진(2002.06)_제9기01월결산명세서 62" xfId="1032"/>
    <cellStyle name="_윤형진(2002.06)_제9기01월결산명세서 63" xfId="1033"/>
    <cellStyle name="_윤형진(2002.06)_제9기01월결산명세서 64" xfId="1034"/>
    <cellStyle name="_윤형진(2002.06)_제9기01월결산명세서 65" xfId="1035"/>
    <cellStyle name="_윤형진(2002.06)_제9기01월결산명세서 66" xfId="1036"/>
    <cellStyle name="_윤형진(2002.06)_제9기01월결산명세서 67" xfId="1037"/>
    <cellStyle name="_윤형진(2002.06)_제9기01월결산명세서 68" xfId="1038"/>
    <cellStyle name="_윤형진(2002.06)_제9기01월결산명세서 69" xfId="1039"/>
    <cellStyle name="_윤형진(2002.06)_제9기01월결산명세서 7" xfId="1040"/>
    <cellStyle name="_윤형진(2002.06)_제9기01월결산명세서 70" xfId="1041"/>
    <cellStyle name="_윤형진(2002.06)_제9기01월결산명세서 71" xfId="1042"/>
    <cellStyle name="_윤형진(2002.06)_제9기01월결산명세서 72" xfId="1043"/>
    <cellStyle name="_윤형진(2002.06)_제9기01월결산명세서 73" xfId="1044"/>
    <cellStyle name="_윤형진(2002.06)_제9기01월결산명세서 8" xfId="1045"/>
    <cellStyle name="_윤형진(2002.06)_제9기01월결산명세서 9" xfId="1046"/>
    <cellStyle name="_윤형진(2002.06)_채권증감내역" xfId="1047"/>
    <cellStyle name="_윤형진(2002.06)_채권증감내역 2" xfId="1048"/>
    <cellStyle name="_작업용 - 엠디플렉스 LINE 설비 구성도" xfId="1049"/>
    <cellStyle name="_재고" xfId="1050"/>
    <cellStyle name="_재고 2" xfId="1051"/>
    <cellStyle name="_재고_결산자료" xfId="1052"/>
    <cellStyle name="_재고_결산자료 2" xfId="1053"/>
    <cellStyle name="_재고_재무제표" xfId="1054"/>
    <cellStyle name="_재고_재무제표 2" xfId="1055"/>
    <cellStyle name="_재고_제9기01월결산명세서" xfId="1056"/>
    <cellStyle name="_재고_제9기01월결산명세서 (1)" xfId="1057"/>
    <cellStyle name="_재고_제9기01월결산명세서 (1) 2" xfId="1058"/>
    <cellStyle name="_재고_제9기01월결산명세서 10" xfId="1059"/>
    <cellStyle name="_재고_제9기01월결산명세서 11" xfId="1060"/>
    <cellStyle name="_재고_제9기01월결산명세서 12" xfId="1061"/>
    <cellStyle name="_재고_제9기01월결산명세서 13" xfId="1062"/>
    <cellStyle name="_재고_제9기01월결산명세서 14" xfId="1063"/>
    <cellStyle name="_재고_제9기01월결산명세서 15" xfId="1064"/>
    <cellStyle name="_재고_제9기01월결산명세서 16" xfId="1065"/>
    <cellStyle name="_재고_제9기01월결산명세서 17" xfId="1066"/>
    <cellStyle name="_재고_제9기01월결산명세서 18" xfId="1067"/>
    <cellStyle name="_재고_제9기01월결산명세서 19" xfId="1068"/>
    <cellStyle name="_재고_제9기01월결산명세서 2" xfId="1069"/>
    <cellStyle name="_재고_제9기01월결산명세서 20" xfId="1070"/>
    <cellStyle name="_재고_제9기01월결산명세서 21" xfId="1071"/>
    <cellStyle name="_재고_제9기01월결산명세서 22" xfId="1072"/>
    <cellStyle name="_재고_제9기01월결산명세서 23" xfId="1073"/>
    <cellStyle name="_재고_제9기01월결산명세서 24" xfId="1074"/>
    <cellStyle name="_재고_제9기01월결산명세서 25" xfId="1075"/>
    <cellStyle name="_재고_제9기01월결산명세서 26" xfId="1076"/>
    <cellStyle name="_재고_제9기01월결산명세서 27" xfId="1077"/>
    <cellStyle name="_재고_제9기01월결산명세서 28" xfId="1078"/>
    <cellStyle name="_재고_제9기01월결산명세서 29" xfId="1079"/>
    <cellStyle name="_재고_제9기01월결산명세서 3" xfId="1080"/>
    <cellStyle name="_재고_제9기01월결산명세서 30" xfId="1081"/>
    <cellStyle name="_재고_제9기01월결산명세서 31" xfId="1082"/>
    <cellStyle name="_재고_제9기01월결산명세서 32" xfId="1083"/>
    <cellStyle name="_재고_제9기01월결산명세서 33" xfId="1084"/>
    <cellStyle name="_재고_제9기01월결산명세서 34" xfId="1085"/>
    <cellStyle name="_재고_제9기01월결산명세서 35" xfId="1086"/>
    <cellStyle name="_재고_제9기01월결산명세서 36" xfId="1087"/>
    <cellStyle name="_재고_제9기01월결산명세서 37" xfId="1088"/>
    <cellStyle name="_재고_제9기01월결산명세서 38" xfId="1089"/>
    <cellStyle name="_재고_제9기01월결산명세서 39" xfId="1090"/>
    <cellStyle name="_재고_제9기01월결산명세서 4" xfId="1091"/>
    <cellStyle name="_재고_제9기01월결산명세서 40" xfId="1092"/>
    <cellStyle name="_재고_제9기01월결산명세서 41" xfId="1093"/>
    <cellStyle name="_재고_제9기01월결산명세서 42" xfId="1094"/>
    <cellStyle name="_재고_제9기01월결산명세서 43" xfId="1095"/>
    <cellStyle name="_재고_제9기01월결산명세서 44" xfId="1096"/>
    <cellStyle name="_재고_제9기01월결산명세서 45" xfId="1097"/>
    <cellStyle name="_재고_제9기01월결산명세서 46" xfId="1098"/>
    <cellStyle name="_재고_제9기01월결산명세서 47" xfId="1099"/>
    <cellStyle name="_재고_제9기01월결산명세서 48" xfId="1100"/>
    <cellStyle name="_재고_제9기01월결산명세서 49" xfId="1101"/>
    <cellStyle name="_재고_제9기01월결산명세서 5" xfId="1102"/>
    <cellStyle name="_재고_제9기01월결산명세서 50" xfId="1103"/>
    <cellStyle name="_재고_제9기01월결산명세서 51" xfId="1104"/>
    <cellStyle name="_재고_제9기01월결산명세서 52" xfId="1105"/>
    <cellStyle name="_재고_제9기01월결산명세서 53" xfId="1106"/>
    <cellStyle name="_재고_제9기01월결산명세서 54" xfId="1107"/>
    <cellStyle name="_재고_제9기01월결산명세서 55" xfId="1108"/>
    <cellStyle name="_재고_제9기01월결산명세서 56" xfId="1109"/>
    <cellStyle name="_재고_제9기01월결산명세서 57" xfId="1110"/>
    <cellStyle name="_재고_제9기01월결산명세서 58" xfId="1111"/>
    <cellStyle name="_재고_제9기01월결산명세서 59" xfId="1112"/>
    <cellStyle name="_재고_제9기01월결산명세서 6" xfId="1113"/>
    <cellStyle name="_재고_제9기01월결산명세서 60" xfId="1114"/>
    <cellStyle name="_재고_제9기01월결산명세서 61" xfId="1115"/>
    <cellStyle name="_재고_제9기01월결산명세서 62" xfId="1116"/>
    <cellStyle name="_재고_제9기01월결산명세서 63" xfId="1117"/>
    <cellStyle name="_재고_제9기01월결산명세서 64" xfId="1118"/>
    <cellStyle name="_재고_제9기01월결산명세서 65" xfId="1119"/>
    <cellStyle name="_재고_제9기01월결산명세서 66" xfId="1120"/>
    <cellStyle name="_재고_제9기01월결산명세서 67" xfId="1121"/>
    <cellStyle name="_재고_제9기01월결산명세서 68" xfId="1122"/>
    <cellStyle name="_재고_제9기01월결산명세서 69" xfId="1123"/>
    <cellStyle name="_재고_제9기01월결산명세서 7" xfId="1124"/>
    <cellStyle name="_재고_제9기01월결산명세서 70" xfId="1125"/>
    <cellStyle name="_재고_제9기01월결산명세서 71" xfId="1126"/>
    <cellStyle name="_재고_제9기01월결산명세서 72" xfId="1127"/>
    <cellStyle name="_재고_제9기01월결산명세서 73" xfId="1128"/>
    <cellStyle name="_재고_제9기01월결산명세서 8" xfId="1129"/>
    <cellStyle name="_재고_제9기01월결산명세서 9" xfId="1130"/>
    <cellStyle name="_재고_채권증감내역" xfId="1131"/>
    <cellStyle name="_재고_채권증감내역 2" xfId="1132"/>
    <cellStyle name="_전국센터망" xfId="1133"/>
    <cellStyle name="_전국센터망_1" xfId="1134"/>
    <cellStyle name="_전국센터망_1 2" xfId="1135"/>
    <cellStyle name="_전국센터망_2" xfId="1136"/>
    <cellStyle name="_전국센터망_2 2" xfId="1137"/>
    <cellStyle name="_전력목표" xfId="1138"/>
    <cellStyle name="_조직유지_총괄표" xfId="1139"/>
    <cellStyle name="_주식매입선택권" xfId="1140"/>
    <cellStyle name="_지정과제1분기실적(확정990408)" xfId="1141"/>
    <cellStyle name="_지정과제1분기실적(확정990408)_1" xfId="1142"/>
    <cellStyle name="_지정과제2차심의list" xfId="1143"/>
    <cellStyle name="_지정과제2차심의list_1" xfId="1144"/>
    <cellStyle name="_지정과제2차심의list_2" xfId="1145"/>
    <cellStyle name="_지정과제2차심의결과" xfId="1146"/>
    <cellStyle name="_지정과제2차심의결과(금액조정후최종)" xfId="1147"/>
    <cellStyle name="_지정과제2차심의결과(금액조정후최종)_1" xfId="1148"/>
    <cellStyle name="_지정과제2차심의결과(금액조정후최종)_1_경영개선실적보고(전주공장)" xfId="1149"/>
    <cellStyle name="_지정과제2차심의결과(금액조정후최종)_1_별첨1_2" xfId="1150"/>
    <cellStyle name="_지정과제2차심의결과(금액조정후최종)_1_제안과제집계표(공장전체)" xfId="1151"/>
    <cellStyle name="_지정과제2차심의결과(금액조정후최종)_경영개선실적보고(전주공장)" xfId="1152"/>
    <cellStyle name="_지정과제2차심의결과(금액조정후최종)_별첨1_2" xfId="1153"/>
    <cellStyle name="_지정과제2차심의결과(금액조정후최종)_제안과제집계표(공장전체)" xfId="1154"/>
    <cellStyle name="_지정과제2차심의결과_1" xfId="1155"/>
    <cellStyle name="_집중관리(981231)" xfId="1156"/>
    <cellStyle name="_집중관리(981231)_1" xfId="1157"/>
    <cellStyle name="_집중관리(지정과제및 양식)" xfId="1158"/>
    <cellStyle name="_집중관리(지정과제및 양식)_1" xfId="1159"/>
    <cellStyle name="_최종 총괄da071-081615" xfId="1160"/>
    <cellStyle name="_토지(신정3지구)sh공사" xfId="1161"/>
    <cellStyle name="_토지(신정3지구)sh공사-감정원" xfId="1162"/>
    <cellStyle name="´Þ·?" xfId="1163"/>
    <cellStyle name="’E‰Y [0.00]_laroux" xfId="1164"/>
    <cellStyle name="’E‰Y_laroux" xfId="1165"/>
    <cellStyle name="¤@?e_TEST-1 " xfId="1166"/>
    <cellStyle name="&gt;걸?슇솛솛?_x000a_龍p=_x000a_?" xfId="1167"/>
    <cellStyle name="&gt;슇솛솛?_x000a_龍p=_x000a_?" xfId="1168"/>
    <cellStyle name="±a°e" xfId="1169"/>
    <cellStyle name="⥜준_제강원가최종_1" xfId="1170"/>
    <cellStyle name="°iA¤¼O¼yA¡" xfId="1171"/>
    <cellStyle name="°iA¤Aa·A1" xfId="1172"/>
    <cellStyle name="°iA¤Aa·A2" xfId="1173"/>
    <cellStyle name="°ßAu" xfId="1174"/>
    <cellStyle name="æøè [0.00" xfId="1175"/>
    <cellStyle name="æøè_produ" xfId="1176"/>
    <cellStyle name="êý [0.00]_pr" xfId="1177"/>
    <cellStyle name="êý_product d" xfId="1178"/>
    <cellStyle name="W?_BOOKSHIP_½ÇÀûÇöÈ² " xfId="1179"/>
    <cellStyle name="w_bookship" xfId="1180"/>
    <cellStyle name="0" xfId="1"/>
    <cellStyle name="0,0_x000d__x000a_NA_x000d__x000a_" xfId="1181"/>
    <cellStyle name="0,0_x000d__x000a_NA_x000d__x000a_ 2" xfId="1182"/>
    <cellStyle name="0.0" xfId="1183"/>
    <cellStyle name="0.0 2" xfId="1184"/>
    <cellStyle name="0.0 2 2" xfId="1185"/>
    <cellStyle name="0.0 2 2 10" xfId="1186"/>
    <cellStyle name="0.0 2 2 2" xfId="1187"/>
    <cellStyle name="0.0 2 2 2 2" xfId="1188"/>
    <cellStyle name="0.0 2 2 2 2 2" xfId="1189"/>
    <cellStyle name="0.0 2 2 2 2 3" xfId="1190"/>
    <cellStyle name="0.0 2 2 2 2 4" xfId="1191"/>
    <cellStyle name="0.0 2 2 2 3" xfId="1192"/>
    <cellStyle name="0.0 2 2 2 3 2" xfId="1193"/>
    <cellStyle name="0.0 2 2 2 3 3" xfId="1194"/>
    <cellStyle name="0.0 2 2 2 3 4" xfId="1195"/>
    <cellStyle name="0.0 2 2 2 4" xfId="1196"/>
    <cellStyle name="0.0 2 2 2 4 2" xfId="1197"/>
    <cellStyle name="0.0 2 2 2 4 3" xfId="1198"/>
    <cellStyle name="0.0 2 2 2 4 4" xfId="1199"/>
    <cellStyle name="0.0 2 2 2 5" xfId="1200"/>
    <cellStyle name="0.0 2 2 2 5 2" xfId="1201"/>
    <cellStyle name="0.0 2 2 2 5 3" xfId="1202"/>
    <cellStyle name="0.0 2 2 2 5 4" xfId="1203"/>
    <cellStyle name="0.0 2 2 2 6" xfId="1204"/>
    <cellStyle name="0.0 2 2 2 6 2" xfId="1205"/>
    <cellStyle name="0.0 2 2 2 6 3" xfId="1206"/>
    <cellStyle name="0.0 2 2 2 6 4" xfId="1207"/>
    <cellStyle name="0.0 2 2 2 7" xfId="1208"/>
    <cellStyle name="0.0 2 2 2 8" xfId="1209"/>
    <cellStyle name="0.0 2 2 3" xfId="1210"/>
    <cellStyle name="0.0 2 2 3 2" xfId="1211"/>
    <cellStyle name="0.0 2 2 3 3" xfId="1212"/>
    <cellStyle name="0.0 2 2 3 4" xfId="1213"/>
    <cellStyle name="0.0 2 2 4" xfId="1214"/>
    <cellStyle name="0.0 2 2 4 2" xfId="1215"/>
    <cellStyle name="0.0 2 2 4 3" xfId="1216"/>
    <cellStyle name="0.0 2 2 4 4" xfId="1217"/>
    <cellStyle name="0.0 2 2 5" xfId="1218"/>
    <cellStyle name="0.0 2 2 5 2" xfId="1219"/>
    <cellStyle name="0.0 2 2 5 3" xfId="1220"/>
    <cellStyle name="0.0 2 2 5 4" xfId="1221"/>
    <cellStyle name="0.0 2 2 6" xfId="1222"/>
    <cellStyle name="0.0 2 2 6 2" xfId="1223"/>
    <cellStyle name="0.0 2 2 6 3" xfId="1224"/>
    <cellStyle name="0.0 2 2 6 4" xfId="1225"/>
    <cellStyle name="0.0 2 2 7" xfId="1226"/>
    <cellStyle name="0.0 2 2 7 2" xfId="1227"/>
    <cellStyle name="0.0 2 2 7 3" xfId="1228"/>
    <cellStyle name="0.0 2 2 7 4" xfId="1229"/>
    <cellStyle name="0.0 2 2 8" xfId="1230"/>
    <cellStyle name="0.0 2 2 8 2" xfId="1231"/>
    <cellStyle name="0.0 2 2 8 3" xfId="1232"/>
    <cellStyle name="0.0 2 2 8 4" xfId="1233"/>
    <cellStyle name="0.0 2 2 9" xfId="1234"/>
    <cellStyle name="0.0 2 2 9 2" xfId="1235"/>
    <cellStyle name="0.0 2 2 9 3" xfId="1236"/>
    <cellStyle name="0.0 2 2 9 4" xfId="1237"/>
    <cellStyle name="0.0 2 3" xfId="1238"/>
    <cellStyle name="0.0 2 3 2" xfId="1239"/>
    <cellStyle name="0.0 2 3 2 10" xfId="1240"/>
    <cellStyle name="0.0 2 3 2 10 2" xfId="1241"/>
    <cellStyle name="0.0 2 3 2 10 3" xfId="1242"/>
    <cellStyle name="0.0 2 3 2 10 4" xfId="1243"/>
    <cellStyle name="0.0 2 3 2 11" xfId="1244"/>
    <cellStyle name="0.0 2 3 2 12" xfId="1245"/>
    <cellStyle name="0.0 2 3 2 2" xfId="1246"/>
    <cellStyle name="0.0 2 3 2 2 2" xfId="1247"/>
    <cellStyle name="0.0 2 3 2 2 3" xfId="1248"/>
    <cellStyle name="0.0 2 3 2 2 4" xfId="1249"/>
    <cellStyle name="0.0 2 3 2 3" xfId="1250"/>
    <cellStyle name="0.0 2 3 2 3 2" xfId="1251"/>
    <cellStyle name="0.0 2 3 2 3 3" xfId="1252"/>
    <cellStyle name="0.0 2 3 2 3 4" xfId="1253"/>
    <cellStyle name="0.0 2 3 2 4" xfId="1254"/>
    <cellStyle name="0.0 2 3 2 4 2" xfId="1255"/>
    <cellStyle name="0.0 2 3 2 4 3" xfId="1256"/>
    <cellStyle name="0.0 2 3 2 4 4" xfId="1257"/>
    <cellStyle name="0.0 2 3 2 5" xfId="1258"/>
    <cellStyle name="0.0 2 3 2 5 2" xfId="1259"/>
    <cellStyle name="0.0 2 3 2 5 3" xfId="1260"/>
    <cellStyle name="0.0 2 3 2 5 4" xfId="1261"/>
    <cellStyle name="0.0 2 3 2 6" xfId="1262"/>
    <cellStyle name="0.0 2 3 2 6 2" xfId="1263"/>
    <cellStyle name="0.0 2 3 2 6 3" xfId="1264"/>
    <cellStyle name="0.0 2 3 2 6 4" xfId="1265"/>
    <cellStyle name="0.0 2 3 2 7" xfId="1266"/>
    <cellStyle name="0.0 2 3 2 7 2" xfId="1267"/>
    <cellStyle name="0.0 2 3 2 7 3" xfId="1268"/>
    <cellStyle name="0.0 2 3 2 7 4" xfId="1269"/>
    <cellStyle name="0.0 2 3 2 8" xfId="1270"/>
    <cellStyle name="0.0 2 3 2 8 2" xfId="1271"/>
    <cellStyle name="0.0 2 3 2 8 3" xfId="1272"/>
    <cellStyle name="0.0 2 3 2 8 4" xfId="1273"/>
    <cellStyle name="0.0 2 3 2 9" xfId="1274"/>
    <cellStyle name="0.0 2 3 2 9 2" xfId="1275"/>
    <cellStyle name="0.0 2 3 2 9 3" xfId="1276"/>
    <cellStyle name="0.0 2 3 2 9 4" xfId="1277"/>
    <cellStyle name="0.0 2 3 3" xfId="1278"/>
    <cellStyle name="0.0 2 3 3 10" xfId="1279"/>
    <cellStyle name="0.0 2 3 3 10 2" xfId="1280"/>
    <cellStyle name="0.0 2 3 3 10 3" xfId="1281"/>
    <cellStyle name="0.0 2 3 3 10 4" xfId="1282"/>
    <cellStyle name="0.0 2 3 3 11" xfId="1283"/>
    <cellStyle name="0.0 2 3 3 12" xfId="1284"/>
    <cellStyle name="0.0 2 3 3 13" xfId="1285"/>
    <cellStyle name="0.0 2 3 3 2" xfId="1286"/>
    <cellStyle name="0.0 2 3 3 2 2" xfId="1287"/>
    <cellStyle name="0.0 2 3 3 2 3" xfId="1288"/>
    <cellStyle name="0.0 2 3 3 2 4" xfId="1289"/>
    <cellStyle name="0.0 2 3 3 3" xfId="1290"/>
    <cellStyle name="0.0 2 3 3 3 2" xfId="1291"/>
    <cellStyle name="0.0 2 3 3 3 3" xfId="1292"/>
    <cellStyle name="0.0 2 3 3 3 4" xfId="1293"/>
    <cellStyle name="0.0 2 3 3 4" xfId="1294"/>
    <cellStyle name="0.0 2 3 3 4 2" xfId="1295"/>
    <cellStyle name="0.0 2 3 3 4 3" xfId="1296"/>
    <cellStyle name="0.0 2 3 3 4 4" xfId="1297"/>
    <cellStyle name="0.0 2 3 3 5" xfId="1298"/>
    <cellStyle name="0.0 2 3 3 5 2" xfId="1299"/>
    <cellStyle name="0.0 2 3 3 5 3" xfId="1300"/>
    <cellStyle name="0.0 2 3 3 5 4" xfId="1301"/>
    <cellStyle name="0.0 2 3 3 6" xfId="1302"/>
    <cellStyle name="0.0 2 3 3 6 2" xfId="1303"/>
    <cellStyle name="0.0 2 3 3 6 3" xfId="1304"/>
    <cellStyle name="0.0 2 3 3 6 4" xfId="1305"/>
    <cellStyle name="0.0 2 3 3 7" xfId="1306"/>
    <cellStyle name="0.0 2 3 3 7 2" xfId="1307"/>
    <cellStyle name="0.0 2 3 3 7 3" xfId="1308"/>
    <cellStyle name="0.0 2 3 3 7 4" xfId="1309"/>
    <cellStyle name="0.0 2 3 3 8" xfId="1310"/>
    <cellStyle name="0.0 2 3 3 8 2" xfId="1311"/>
    <cellStyle name="0.0 2 3 3 8 3" xfId="1312"/>
    <cellStyle name="0.0 2 3 3 8 4" xfId="1313"/>
    <cellStyle name="0.0 2 3 3 9" xfId="1314"/>
    <cellStyle name="0.0 2 3 3 9 2" xfId="1315"/>
    <cellStyle name="0.0 2 3 3 9 3" xfId="1316"/>
    <cellStyle name="0.0 2 3 3 9 4" xfId="1317"/>
    <cellStyle name="0.0 2 3 4" xfId="1318"/>
    <cellStyle name="0.0 2 3 4 2" xfId="1319"/>
    <cellStyle name="0.0 2 3 4 3" xfId="1320"/>
    <cellStyle name="0.0 2 3 4 4" xfId="1321"/>
    <cellStyle name="0.0 2 3 5" xfId="1322"/>
    <cellStyle name="0.0 2 3 5 2" xfId="1323"/>
    <cellStyle name="0.0 2 3 5 3" xfId="1324"/>
    <cellStyle name="0.0 2 3 5 4" xfId="1325"/>
    <cellStyle name="0.0 2 3 6" xfId="1326"/>
    <cellStyle name="0.0 2 3 6 2" xfId="1327"/>
    <cellStyle name="0.0 2 3 6 3" xfId="1328"/>
    <cellStyle name="0.0 2 3 6 4" xfId="1329"/>
    <cellStyle name="0.0 2 3 7" xfId="1330"/>
    <cellStyle name="0.0 2 4" xfId="1331"/>
    <cellStyle name="0.0 2 4 2" xfId="1332"/>
    <cellStyle name="0.0 2 4 2 2" xfId="1333"/>
    <cellStyle name="0.0 2 4 2 3" xfId="1334"/>
    <cellStyle name="0.0 2 4 2 4" xfId="1335"/>
    <cellStyle name="0.0 2 4 3" xfId="1336"/>
    <cellStyle name="0.0 2 4 3 2" xfId="1337"/>
    <cellStyle name="0.0 2 4 3 3" xfId="1338"/>
    <cellStyle name="0.0 2 4 3 4" xfId="1339"/>
    <cellStyle name="0.0 2 4 4" xfId="1340"/>
    <cellStyle name="0.0 2 4 4 2" xfId="1341"/>
    <cellStyle name="0.0 2 4 4 3" xfId="1342"/>
    <cellStyle name="0.0 2 4 4 4" xfId="1343"/>
    <cellStyle name="0.0 2 4 5" xfId="1344"/>
    <cellStyle name="0.0 2 4 5 2" xfId="1345"/>
    <cellStyle name="0.0 2 4 5 3" xfId="1346"/>
    <cellStyle name="0.0 2 4 5 4" xfId="1347"/>
    <cellStyle name="0.0 2 4 6" xfId="1348"/>
    <cellStyle name="0.0 2 4 6 2" xfId="1349"/>
    <cellStyle name="0.0 2 4 6 3" xfId="1350"/>
    <cellStyle name="0.0 2 4 6 4" xfId="1351"/>
    <cellStyle name="0.0 2 4 7" xfId="1352"/>
    <cellStyle name="0.0 2 4 8" xfId="1353"/>
    <cellStyle name="0.0 2 5" xfId="1354"/>
    <cellStyle name="0.0 2 5 10" xfId="1355"/>
    <cellStyle name="0.0 2 5 10 2" xfId="1356"/>
    <cellStyle name="0.0 2 5 10 3" xfId="1357"/>
    <cellStyle name="0.0 2 5 10 4" xfId="1358"/>
    <cellStyle name="0.0 2 5 11" xfId="1359"/>
    <cellStyle name="0.0 2 5 12" xfId="1360"/>
    <cellStyle name="0.0 2 5 13" xfId="1361"/>
    <cellStyle name="0.0 2 5 2" xfId="1362"/>
    <cellStyle name="0.0 2 5 2 2" xfId="1363"/>
    <cellStyle name="0.0 2 5 2 3" xfId="1364"/>
    <cellStyle name="0.0 2 5 2 4" xfId="1365"/>
    <cellStyle name="0.0 2 5 3" xfId="1366"/>
    <cellStyle name="0.0 2 5 3 2" xfId="1367"/>
    <cellStyle name="0.0 2 5 3 3" xfId="1368"/>
    <cellStyle name="0.0 2 5 3 4" xfId="1369"/>
    <cellStyle name="0.0 2 5 4" xfId="1370"/>
    <cellStyle name="0.0 2 5 4 2" xfId="1371"/>
    <cellStyle name="0.0 2 5 4 3" xfId="1372"/>
    <cellStyle name="0.0 2 5 4 4" xfId="1373"/>
    <cellStyle name="0.0 2 5 5" xfId="1374"/>
    <cellStyle name="0.0 2 5 5 2" xfId="1375"/>
    <cellStyle name="0.0 2 5 5 3" xfId="1376"/>
    <cellStyle name="0.0 2 5 5 4" xfId="1377"/>
    <cellStyle name="0.0 2 5 6" xfId="1378"/>
    <cellStyle name="0.0 2 5 6 2" xfId="1379"/>
    <cellStyle name="0.0 2 5 6 3" xfId="1380"/>
    <cellStyle name="0.0 2 5 6 4" xfId="1381"/>
    <cellStyle name="0.0 2 5 7" xfId="1382"/>
    <cellStyle name="0.0 2 5 7 2" xfId="1383"/>
    <cellStyle name="0.0 2 5 7 3" xfId="1384"/>
    <cellStyle name="0.0 2 5 7 4" xfId="1385"/>
    <cellStyle name="0.0 2 5 8" xfId="1386"/>
    <cellStyle name="0.0 2 5 8 2" xfId="1387"/>
    <cellStyle name="0.0 2 5 8 3" xfId="1388"/>
    <cellStyle name="0.0 2 5 8 4" xfId="1389"/>
    <cellStyle name="0.0 2 5 9" xfId="1390"/>
    <cellStyle name="0.0 2 5 9 2" xfId="1391"/>
    <cellStyle name="0.0 2 5 9 3" xfId="1392"/>
    <cellStyle name="0.0 2 5 9 4" xfId="1393"/>
    <cellStyle name="0.0 2 6" xfId="1394"/>
    <cellStyle name="0.0 2 6 2" xfId="1395"/>
    <cellStyle name="0.0 2 6 3" xfId="1396"/>
    <cellStyle name="0.0 2 6 4" xfId="1397"/>
    <cellStyle name="0.0 2 7" xfId="1398"/>
    <cellStyle name="0.0 3" xfId="1399"/>
    <cellStyle name="0.0 3 10" xfId="1400"/>
    <cellStyle name="0.0 3 2" xfId="1401"/>
    <cellStyle name="0.0 3 2 2" xfId="1402"/>
    <cellStyle name="0.0 3 2 2 2" xfId="1403"/>
    <cellStyle name="0.0 3 2 2 3" xfId="1404"/>
    <cellStyle name="0.0 3 2 2 4" xfId="1405"/>
    <cellStyle name="0.0 3 2 3" xfId="1406"/>
    <cellStyle name="0.0 3 2 3 2" xfId="1407"/>
    <cellStyle name="0.0 3 2 3 3" xfId="1408"/>
    <cellStyle name="0.0 3 2 3 4" xfId="1409"/>
    <cellStyle name="0.0 3 2 4" xfId="1410"/>
    <cellStyle name="0.0 3 2 4 2" xfId="1411"/>
    <cellStyle name="0.0 3 2 4 3" xfId="1412"/>
    <cellStyle name="0.0 3 2 4 4" xfId="1413"/>
    <cellStyle name="0.0 3 2 5" xfId="1414"/>
    <cellStyle name="0.0 3 2 5 2" xfId="1415"/>
    <cellStyle name="0.0 3 2 5 3" xfId="1416"/>
    <cellStyle name="0.0 3 2 5 4" xfId="1417"/>
    <cellStyle name="0.0 3 2 6" xfId="1418"/>
    <cellStyle name="0.0 3 2 6 2" xfId="1419"/>
    <cellStyle name="0.0 3 2 6 3" xfId="1420"/>
    <cellStyle name="0.0 3 2 6 4" xfId="1421"/>
    <cellStyle name="0.0 3 2 7" xfId="1422"/>
    <cellStyle name="0.0 3 2 8" xfId="1423"/>
    <cellStyle name="0.0 3 3" xfId="1424"/>
    <cellStyle name="0.0 3 3 10" xfId="1425"/>
    <cellStyle name="0.0 3 3 10 2" xfId="1426"/>
    <cellStyle name="0.0 3 3 10 3" xfId="1427"/>
    <cellStyle name="0.0 3 3 10 4" xfId="1428"/>
    <cellStyle name="0.0 3 3 11" xfId="1429"/>
    <cellStyle name="0.0 3 3 12" xfId="1430"/>
    <cellStyle name="0.0 3 3 13" xfId="1431"/>
    <cellStyle name="0.0 3 3 2" xfId="1432"/>
    <cellStyle name="0.0 3 3 2 2" xfId="1433"/>
    <cellStyle name="0.0 3 3 2 3" xfId="1434"/>
    <cellStyle name="0.0 3 3 2 4" xfId="1435"/>
    <cellStyle name="0.0 3 3 3" xfId="1436"/>
    <cellStyle name="0.0 3 3 3 2" xfId="1437"/>
    <cellStyle name="0.0 3 3 3 3" xfId="1438"/>
    <cellStyle name="0.0 3 3 3 4" xfId="1439"/>
    <cellStyle name="0.0 3 3 4" xfId="1440"/>
    <cellStyle name="0.0 3 3 4 2" xfId="1441"/>
    <cellStyle name="0.0 3 3 4 3" xfId="1442"/>
    <cellStyle name="0.0 3 3 4 4" xfId="1443"/>
    <cellStyle name="0.0 3 3 5" xfId="1444"/>
    <cellStyle name="0.0 3 3 5 2" xfId="1445"/>
    <cellStyle name="0.0 3 3 5 3" xfId="1446"/>
    <cellStyle name="0.0 3 3 5 4" xfId="1447"/>
    <cellStyle name="0.0 3 3 6" xfId="1448"/>
    <cellStyle name="0.0 3 3 6 2" xfId="1449"/>
    <cellStyle name="0.0 3 3 6 3" xfId="1450"/>
    <cellStyle name="0.0 3 3 6 4" xfId="1451"/>
    <cellStyle name="0.0 3 3 7" xfId="1452"/>
    <cellStyle name="0.0 3 3 7 2" xfId="1453"/>
    <cellStyle name="0.0 3 3 7 3" xfId="1454"/>
    <cellStyle name="0.0 3 3 7 4" xfId="1455"/>
    <cellStyle name="0.0 3 3 8" xfId="1456"/>
    <cellStyle name="0.0 3 3 8 2" xfId="1457"/>
    <cellStyle name="0.0 3 3 8 3" xfId="1458"/>
    <cellStyle name="0.0 3 3 8 4" xfId="1459"/>
    <cellStyle name="0.0 3 3 9" xfId="1460"/>
    <cellStyle name="0.0 3 3 9 2" xfId="1461"/>
    <cellStyle name="0.0 3 3 9 3" xfId="1462"/>
    <cellStyle name="0.0 3 3 9 4" xfId="1463"/>
    <cellStyle name="0.0 3 4" xfId="1464"/>
    <cellStyle name="0.0 3 4 2" xfId="1465"/>
    <cellStyle name="0.0 3 4 3" xfId="1466"/>
    <cellStyle name="0.0 3 4 4" xfId="1467"/>
    <cellStyle name="0.0 3 5" xfId="1468"/>
    <cellStyle name="0.0 3 5 2" xfId="1469"/>
    <cellStyle name="0.0 3 5 3" xfId="1470"/>
    <cellStyle name="0.0 3 5 4" xfId="1471"/>
    <cellStyle name="0.0 3 6" xfId="1472"/>
    <cellStyle name="0.0 3 6 2" xfId="1473"/>
    <cellStyle name="0.0 3 6 3" xfId="1474"/>
    <cellStyle name="0.0 3 6 4" xfId="1475"/>
    <cellStyle name="0.0 3 7" xfId="1476"/>
    <cellStyle name="0.0 3 7 2" xfId="1477"/>
    <cellStyle name="0.0 3 7 3" xfId="1478"/>
    <cellStyle name="0.0 3 7 4" xfId="1479"/>
    <cellStyle name="0.0 3 8" xfId="1480"/>
    <cellStyle name="0.0 3 8 2" xfId="1481"/>
    <cellStyle name="0.0 3 8 3" xfId="1482"/>
    <cellStyle name="0.0 3 8 4" xfId="1483"/>
    <cellStyle name="0.0 3 9" xfId="1484"/>
    <cellStyle name="0.0 3 9 2" xfId="1485"/>
    <cellStyle name="0.0 3 9 3" xfId="1486"/>
    <cellStyle name="0.0 3 9 4" xfId="1487"/>
    <cellStyle name="0.0 4" xfId="1488"/>
    <cellStyle name="0.0 4 2" xfId="1489"/>
    <cellStyle name="0.0 4 2 2" xfId="1490"/>
    <cellStyle name="0.0 4 2 2 2" xfId="1491"/>
    <cellStyle name="0.0 4 2 2 3" xfId="1492"/>
    <cellStyle name="0.0 4 2 2 4" xfId="1493"/>
    <cellStyle name="0.0 4 2 3" xfId="1494"/>
    <cellStyle name="0.0 4 2 3 2" xfId="1495"/>
    <cellStyle name="0.0 4 2 3 3" xfId="1496"/>
    <cellStyle name="0.0 4 2 3 4" xfId="1497"/>
    <cellStyle name="0.0 4 2 4" xfId="1498"/>
    <cellStyle name="0.0 4 2 4 2" xfId="1499"/>
    <cellStyle name="0.0 4 2 4 3" xfId="1500"/>
    <cellStyle name="0.0 4 2 4 4" xfId="1501"/>
    <cellStyle name="0.0 4 2 5" xfId="1502"/>
    <cellStyle name="0.0 4 2 5 2" xfId="1503"/>
    <cellStyle name="0.0 4 2 5 3" xfId="1504"/>
    <cellStyle name="0.0 4 2 5 4" xfId="1505"/>
    <cellStyle name="0.0 4 2 6" xfId="1506"/>
    <cellStyle name="0.0 4 2 6 2" xfId="1507"/>
    <cellStyle name="0.0 4 2 6 3" xfId="1508"/>
    <cellStyle name="0.0 4 2 6 4" xfId="1509"/>
    <cellStyle name="0.0 4 2 7" xfId="1510"/>
    <cellStyle name="0.0 4 2 8" xfId="1511"/>
    <cellStyle name="0.0 4 3" xfId="1512"/>
    <cellStyle name="0.0 4 3 2" xfId="1513"/>
    <cellStyle name="0.0 4 3 3" xfId="1514"/>
    <cellStyle name="0.0 4 3 4" xfId="1515"/>
    <cellStyle name="0.0 4 4" xfId="1516"/>
    <cellStyle name="0.0 4 4 2" xfId="1517"/>
    <cellStyle name="0.0 4 4 3" xfId="1518"/>
    <cellStyle name="0.0 4 4 4" xfId="1519"/>
    <cellStyle name="0.0 4 5" xfId="1520"/>
    <cellStyle name="0.0 4 5 2" xfId="1521"/>
    <cellStyle name="0.0 4 5 3" xfId="1522"/>
    <cellStyle name="0.0 4 5 4" xfId="1523"/>
    <cellStyle name="0.0 4 6" xfId="1524"/>
    <cellStyle name="0.0 4 7" xfId="1525"/>
    <cellStyle name="0.0 5" xfId="1526"/>
    <cellStyle name="0.0 5 2" xfId="1527"/>
    <cellStyle name="0.0 5 2 2" xfId="1528"/>
    <cellStyle name="0.0 5 2 3" xfId="1529"/>
    <cellStyle name="0.0 5 2 4" xfId="1530"/>
    <cellStyle name="0.0 5 3" xfId="1531"/>
    <cellStyle name="0.0 5 3 2" xfId="1532"/>
    <cellStyle name="0.0 5 3 3" xfId="1533"/>
    <cellStyle name="0.0 5 3 4" xfId="1534"/>
    <cellStyle name="0.0 5 4" xfId="1535"/>
    <cellStyle name="0.0 5 4 2" xfId="1536"/>
    <cellStyle name="0.0 5 4 3" xfId="1537"/>
    <cellStyle name="0.0 5 4 4" xfId="1538"/>
    <cellStyle name="0.0 5 5" xfId="1539"/>
    <cellStyle name="0.0 5 5 2" xfId="1540"/>
    <cellStyle name="0.0 5 5 3" xfId="1541"/>
    <cellStyle name="0.0 5 5 4" xfId="1542"/>
    <cellStyle name="0.0 5 6" xfId="1543"/>
    <cellStyle name="0.0 5 6 2" xfId="1544"/>
    <cellStyle name="0.0 5 6 3" xfId="1545"/>
    <cellStyle name="0.0 5 6 4" xfId="1546"/>
    <cellStyle name="0.0 5 7" xfId="1547"/>
    <cellStyle name="0.0 5 8" xfId="1548"/>
    <cellStyle name="0.0 6" xfId="1549"/>
    <cellStyle name="0.0 6 2" xfId="1550"/>
    <cellStyle name="0.0 6 3" xfId="1551"/>
    <cellStyle name="0.0 6 4" xfId="1552"/>
    <cellStyle name="0.0 7" xfId="1553"/>
    <cellStyle name="0.00" xfId="1554"/>
    <cellStyle name="0.00 2" xfId="1555"/>
    <cellStyle name="0.00 2 2" xfId="1556"/>
    <cellStyle name="0.00 2 2 10" xfId="1557"/>
    <cellStyle name="0.00 2 2 2" xfId="1558"/>
    <cellStyle name="0.00 2 2 2 2" xfId="1559"/>
    <cellStyle name="0.00 2 2 2 2 2" xfId="1560"/>
    <cellStyle name="0.00 2 2 2 2 3" xfId="1561"/>
    <cellStyle name="0.00 2 2 2 2 4" xfId="1562"/>
    <cellStyle name="0.00 2 2 2 3" xfId="1563"/>
    <cellStyle name="0.00 2 2 2 3 2" xfId="1564"/>
    <cellStyle name="0.00 2 2 2 3 3" xfId="1565"/>
    <cellStyle name="0.00 2 2 2 3 4" xfId="1566"/>
    <cellStyle name="0.00 2 2 2 4" xfId="1567"/>
    <cellStyle name="0.00 2 2 2 4 2" xfId="1568"/>
    <cellStyle name="0.00 2 2 2 4 3" xfId="1569"/>
    <cellStyle name="0.00 2 2 2 4 4" xfId="1570"/>
    <cellStyle name="0.00 2 2 2 5" xfId="1571"/>
    <cellStyle name="0.00 2 2 2 5 2" xfId="1572"/>
    <cellStyle name="0.00 2 2 2 5 3" xfId="1573"/>
    <cellStyle name="0.00 2 2 2 5 4" xfId="1574"/>
    <cellStyle name="0.00 2 2 2 6" xfId="1575"/>
    <cellStyle name="0.00 2 2 2 6 2" xfId="1576"/>
    <cellStyle name="0.00 2 2 2 6 3" xfId="1577"/>
    <cellStyle name="0.00 2 2 2 6 4" xfId="1578"/>
    <cellStyle name="0.00 2 2 2 7" xfId="1579"/>
    <cellStyle name="0.00 2 2 2 8" xfId="1580"/>
    <cellStyle name="0.00 2 2 3" xfId="1581"/>
    <cellStyle name="0.00 2 2 3 2" xfId="1582"/>
    <cellStyle name="0.00 2 2 3 3" xfId="1583"/>
    <cellStyle name="0.00 2 2 3 4" xfId="1584"/>
    <cellStyle name="0.00 2 2 4" xfId="1585"/>
    <cellStyle name="0.00 2 2 4 2" xfId="1586"/>
    <cellStyle name="0.00 2 2 4 3" xfId="1587"/>
    <cellStyle name="0.00 2 2 4 4" xfId="1588"/>
    <cellStyle name="0.00 2 2 5" xfId="1589"/>
    <cellStyle name="0.00 2 2 5 2" xfId="1590"/>
    <cellStyle name="0.00 2 2 5 3" xfId="1591"/>
    <cellStyle name="0.00 2 2 5 4" xfId="1592"/>
    <cellStyle name="0.00 2 2 6" xfId="1593"/>
    <cellStyle name="0.00 2 2 6 2" xfId="1594"/>
    <cellStyle name="0.00 2 2 6 3" xfId="1595"/>
    <cellStyle name="0.00 2 2 6 4" xfId="1596"/>
    <cellStyle name="0.00 2 2 7" xfId="1597"/>
    <cellStyle name="0.00 2 2 7 2" xfId="1598"/>
    <cellStyle name="0.00 2 2 7 3" xfId="1599"/>
    <cellStyle name="0.00 2 2 7 4" xfId="1600"/>
    <cellStyle name="0.00 2 2 8" xfId="1601"/>
    <cellStyle name="0.00 2 2 8 2" xfId="1602"/>
    <cellStyle name="0.00 2 2 8 3" xfId="1603"/>
    <cellStyle name="0.00 2 2 8 4" xfId="1604"/>
    <cellStyle name="0.00 2 2 9" xfId="1605"/>
    <cellStyle name="0.00 2 2 9 2" xfId="1606"/>
    <cellStyle name="0.00 2 2 9 3" xfId="1607"/>
    <cellStyle name="0.00 2 2 9 4" xfId="1608"/>
    <cellStyle name="0.00 2 3" xfId="1609"/>
    <cellStyle name="0.00 2 3 2" xfId="1610"/>
    <cellStyle name="0.00 2 3 2 10" xfId="1611"/>
    <cellStyle name="0.00 2 3 2 10 2" xfId="1612"/>
    <cellStyle name="0.00 2 3 2 10 3" xfId="1613"/>
    <cellStyle name="0.00 2 3 2 10 4" xfId="1614"/>
    <cellStyle name="0.00 2 3 2 11" xfId="1615"/>
    <cellStyle name="0.00 2 3 2 12" xfId="1616"/>
    <cellStyle name="0.00 2 3 2 2" xfId="1617"/>
    <cellStyle name="0.00 2 3 2 2 2" xfId="1618"/>
    <cellStyle name="0.00 2 3 2 2 3" xfId="1619"/>
    <cellStyle name="0.00 2 3 2 2 4" xfId="1620"/>
    <cellStyle name="0.00 2 3 2 3" xfId="1621"/>
    <cellStyle name="0.00 2 3 2 3 2" xfId="1622"/>
    <cellStyle name="0.00 2 3 2 3 3" xfId="1623"/>
    <cellStyle name="0.00 2 3 2 3 4" xfId="1624"/>
    <cellStyle name="0.00 2 3 2 4" xfId="1625"/>
    <cellStyle name="0.00 2 3 2 4 2" xfId="1626"/>
    <cellStyle name="0.00 2 3 2 4 3" xfId="1627"/>
    <cellStyle name="0.00 2 3 2 4 4" xfId="1628"/>
    <cellStyle name="0.00 2 3 2 5" xfId="1629"/>
    <cellStyle name="0.00 2 3 2 5 2" xfId="1630"/>
    <cellStyle name="0.00 2 3 2 5 3" xfId="1631"/>
    <cellStyle name="0.00 2 3 2 5 4" xfId="1632"/>
    <cellStyle name="0.00 2 3 2 6" xfId="1633"/>
    <cellStyle name="0.00 2 3 2 6 2" xfId="1634"/>
    <cellStyle name="0.00 2 3 2 6 3" xfId="1635"/>
    <cellStyle name="0.00 2 3 2 6 4" xfId="1636"/>
    <cellStyle name="0.00 2 3 2 7" xfId="1637"/>
    <cellStyle name="0.00 2 3 2 7 2" xfId="1638"/>
    <cellStyle name="0.00 2 3 2 7 3" xfId="1639"/>
    <cellStyle name="0.00 2 3 2 7 4" xfId="1640"/>
    <cellStyle name="0.00 2 3 2 8" xfId="1641"/>
    <cellStyle name="0.00 2 3 2 8 2" xfId="1642"/>
    <cellStyle name="0.00 2 3 2 8 3" xfId="1643"/>
    <cellStyle name="0.00 2 3 2 8 4" xfId="1644"/>
    <cellStyle name="0.00 2 3 2 9" xfId="1645"/>
    <cellStyle name="0.00 2 3 2 9 2" xfId="1646"/>
    <cellStyle name="0.00 2 3 2 9 3" xfId="1647"/>
    <cellStyle name="0.00 2 3 2 9 4" xfId="1648"/>
    <cellStyle name="0.00 2 3 3" xfId="1649"/>
    <cellStyle name="0.00 2 3 3 10" xfId="1650"/>
    <cellStyle name="0.00 2 3 3 10 2" xfId="1651"/>
    <cellStyle name="0.00 2 3 3 10 3" xfId="1652"/>
    <cellStyle name="0.00 2 3 3 10 4" xfId="1653"/>
    <cellStyle name="0.00 2 3 3 11" xfId="1654"/>
    <cellStyle name="0.00 2 3 3 12" xfId="1655"/>
    <cellStyle name="0.00 2 3 3 13" xfId="1656"/>
    <cellStyle name="0.00 2 3 3 2" xfId="1657"/>
    <cellStyle name="0.00 2 3 3 2 2" xfId="1658"/>
    <cellStyle name="0.00 2 3 3 2 3" xfId="1659"/>
    <cellStyle name="0.00 2 3 3 2 4" xfId="1660"/>
    <cellStyle name="0.00 2 3 3 3" xfId="1661"/>
    <cellStyle name="0.00 2 3 3 3 2" xfId="1662"/>
    <cellStyle name="0.00 2 3 3 3 3" xfId="1663"/>
    <cellStyle name="0.00 2 3 3 3 4" xfId="1664"/>
    <cellStyle name="0.00 2 3 3 4" xfId="1665"/>
    <cellStyle name="0.00 2 3 3 4 2" xfId="1666"/>
    <cellStyle name="0.00 2 3 3 4 3" xfId="1667"/>
    <cellStyle name="0.00 2 3 3 4 4" xfId="1668"/>
    <cellStyle name="0.00 2 3 3 5" xfId="1669"/>
    <cellStyle name="0.00 2 3 3 5 2" xfId="1670"/>
    <cellStyle name="0.00 2 3 3 5 3" xfId="1671"/>
    <cellStyle name="0.00 2 3 3 5 4" xfId="1672"/>
    <cellStyle name="0.00 2 3 3 6" xfId="1673"/>
    <cellStyle name="0.00 2 3 3 6 2" xfId="1674"/>
    <cellStyle name="0.00 2 3 3 6 3" xfId="1675"/>
    <cellStyle name="0.00 2 3 3 6 4" xfId="1676"/>
    <cellStyle name="0.00 2 3 3 7" xfId="1677"/>
    <cellStyle name="0.00 2 3 3 7 2" xfId="1678"/>
    <cellStyle name="0.00 2 3 3 7 3" xfId="1679"/>
    <cellStyle name="0.00 2 3 3 7 4" xfId="1680"/>
    <cellStyle name="0.00 2 3 3 8" xfId="1681"/>
    <cellStyle name="0.00 2 3 3 8 2" xfId="1682"/>
    <cellStyle name="0.00 2 3 3 8 3" xfId="1683"/>
    <cellStyle name="0.00 2 3 3 8 4" xfId="1684"/>
    <cellStyle name="0.00 2 3 3 9" xfId="1685"/>
    <cellStyle name="0.00 2 3 3 9 2" xfId="1686"/>
    <cellStyle name="0.00 2 3 3 9 3" xfId="1687"/>
    <cellStyle name="0.00 2 3 3 9 4" xfId="1688"/>
    <cellStyle name="0.00 2 3 4" xfId="1689"/>
    <cellStyle name="0.00 2 3 4 2" xfId="1690"/>
    <cellStyle name="0.00 2 3 4 3" xfId="1691"/>
    <cellStyle name="0.00 2 3 4 4" xfId="1692"/>
    <cellStyle name="0.00 2 3 5" xfId="1693"/>
    <cellStyle name="0.00 2 3 5 2" xfId="1694"/>
    <cellStyle name="0.00 2 3 5 3" xfId="1695"/>
    <cellStyle name="0.00 2 3 5 4" xfId="1696"/>
    <cellStyle name="0.00 2 3 6" xfId="1697"/>
    <cellStyle name="0.00 2 3 6 2" xfId="1698"/>
    <cellStyle name="0.00 2 3 6 3" xfId="1699"/>
    <cellStyle name="0.00 2 3 6 4" xfId="1700"/>
    <cellStyle name="0.00 2 3 7" xfId="1701"/>
    <cellStyle name="0.00 2 4" xfId="1702"/>
    <cellStyle name="0.00 2 4 2" xfId="1703"/>
    <cellStyle name="0.00 2 4 2 2" xfId="1704"/>
    <cellStyle name="0.00 2 4 2 3" xfId="1705"/>
    <cellStyle name="0.00 2 4 2 4" xfId="1706"/>
    <cellStyle name="0.00 2 4 3" xfId="1707"/>
    <cellStyle name="0.00 2 4 3 2" xfId="1708"/>
    <cellStyle name="0.00 2 4 3 3" xfId="1709"/>
    <cellStyle name="0.00 2 4 3 4" xfId="1710"/>
    <cellStyle name="0.00 2 4 4" xfId="1711"/>
    <cellStyle name="0.00 2 4 4 2" xfId="1712"/>
    <cellStyle name="0.00 2 4 4 3" xfId="1713"/>
    <cellStyle name="0.00 2 4 4 4" xfId="1714"/>
    <cellStyle name="0.00 2 4 5" xfId="1715"/>
    <cellStyle name="0.00 2 4 5 2" xfId="1716"/>
    <cellStyle name="0.00 2 4 5 3" xfId="1717"/>
    <cellStyle name="0.00 2 4 5 4" xfId="1718"/>
    <cellStyle name="0.00 2 4 6" xfId="1719"/>
    <cellStyle name="0.00 2 4 6 2" xfId="1720"/>
    <cellStyle name="0.00 2 4 6 3" xfId="1721"/>
    <cellStyle name="0.00 2 4 6 4" xfId="1722"/>
    <cellStyle name="0.00 2 4 7" xfId="1723"/>
    <cellStyle name="0.00 2 4 8" xfId="1724"/>
    <cellStyle name="0.00 2 5" xfId="1725"/>
    <cellStyle name="0.00 2 5 10" xfId="1726"/>
    <cellStyle name="0.00 2 5 10 2" xfId="1727"/>
    <cellStyle name="0.00 2 5 10 3" xfId="1728"/>
    <cellStyle name="0.00 2 5 10 4" xfId="1729"/>
    <cellStyle name="0.00 2 5 11" xfId="1730"/>
    <cellStyle name="0.00 2 5 12" xfId="1731"/>
    <cellStyle name="0.00 2 5 13" xfId="1732"/>
    <cellStyle name="0.00 2 5 2" xfId="1733"/>
    <cellStyle name="0.00 2 5 2 2" xfId="1734"/>
    <cellStyle name="0.00 2 5 2 3" xfId="1735"/>
    <cellStyle name="0.00 2 5 2 4" xfId="1736"/>
    <cellStyle name="0.00 2 5 3" xfId="1737"/>
    <cellStyle name="0.00 2 5 3 2" xfId="1738"/>
    <cellStyle name="0.00 2 5 3 3" xfId="1739"/>
    <cellStyle name="0.00 2 5 3 4" xfId="1740"/>
    <cellStyle name="0.00 2 5 4" xfId="1741"/>
    <cellStyle name="0.00 2 5 4 2" xfId="1742"/>
    <cellStyle name="0.00 2 5 4 3" xfId="1743"/>
    <cellStyle name="0.00 2 5 4 4" xfId="1744"/>
    <cellStyle name="0.00 2 5 5" xfId="1745"/>
    <cellStyle name="0.00 2 5 5 2" xfId="1746"/>
    <cellStyle name="0.00 2 5 5 3" xfId="1747"/>
    <cellStyle name="0.00 2 5 5 4" xfId="1748"/>
    <cellStyle name="0.00 2 5 6" xfId="1749"/>
    <cellStyle name="0.00 2 5 6 2" xfId="1750"/>
    <cellStyle name="0.00 2 5 6 3" xfId="1751"/>
    <cellStyle name="0.00 2 5 6 4" xfId="1752"/>
    <cellStyle name="0.00 2 5 7" xfId="1753"/>
    <cellStyle name="0.00 2 5 7 2" xfId="1754"/>
    <cellStyle name="0.00 2 5 7 3" xfId="1755"/>
    <cellStyle name="0.00 2 5 7 4" xfId="1756"/>
    <cellStyle name="0.00 2 5 8" xfId="1757"/>
    <cellStyle name="0.00 2 5 8 2" xfId="1758"/>
    <cellStyle name="0.00 2 5 8 3" xfId="1759"/>
    <cellStyle name="0.00 2 5 8 4" xfId="1760"/>
    <cellStyle name="0.00 2 5 9" xfId="1761"/>
    <cellStyle name="0.00 2 5 9 2" xfId="1762"/>
    <cellStyle name="0.00 2 5 9 3" xfId="1763"/>
    <cellStyle name="0.00 2 5 9 4" xfId="1764"/>
    <cellStyle name="0.00 2 6" xfId="1765"/>
    <cellStyle name="0.00 2 6 2" xfId="1766"/>
    <cellStyle name="0.00 2 6 3" xfId="1767"/>
    <cellStyle name="0.00 2 6 4" xfId="1768"/>
    <cellStyle name="0.00 2 7" xfId="1769"/>
    <cellStyle name="0.00 3" xfId="1770"/>
    <cellStyle name="0.00 3 10" xfId="1771"/>
    <cellStyle name="0.00 3 2" xfId="1772"/>
    <cellStyle name="0.00 3 2 2" xfId="1773"/>
    <cellStyle name="0.00 3 2 2 2" xfId="1774"/>
    <cellStyle name="0.00 3 2 2 3" xfId="1775"/>
    <cellStyle name="0.00 3 2 2 4" xfId="1776"/>
    <cellStyle name="0.00 3 2 3" xfId="1777"/>
    <cellStyle name="0.00 3 2 3 2" xfId="1778"/>
    <cellStyle name="0.00 3 2 3 3" xfId="1779"/>
    <cellStyle name="0.00 3 2 3 4" xfId="1780"/>
    <cellStyle name="0.00 3 2 4" xfId="1781"/>
    <cellStyle name="0.00 3 2 4 2" xfId="1782"/>
    <cellStyle name="0.00 3 2 4 3" xfId="1783"/>
    <cellStyle name="0.00 3 2 4 4" xfId="1784"/>
    <cellStyle name="0.00 3 2 5" xfId="1785"/>
    <cellStyle name="0.00 3 2 5 2" xfId="1786"/>
    <cellStyle name="0.00 3 2 5 3" xfId="1787"/>
    <cellStyle name="0.00 3 2 5 4" xfId="1788"/>
    <cellStyle name="0.00 3 2 6" xfId="1789"/>
    <cellStyle name="0.00 3 2 6 2" xfId="1790"/>
    <cellStyle name="0.00 3 2 6 3" xfId="1791"/>
    <cellStyle name="0.00 3 2 6 4" xfId="1792"/>
    <cellStyle name="0.00 3 2 7" xfId="1793"/>
    <cellStyle name="0.00 3 2 8" xfId="1794"/>
    <cellStyle name="0.00 3 3" xfId="1795"/>
    <cellStyle name="0.00 3 3 10" xfId="1796"/>
    <cellStyle name="0.00 3 3 10 2" xfId="1797"/>
    <cellStyle name="0.00 3 3 10 3" xfId="1798"/>
    <cellStyle name="0.00 3 3 10 4" xfId="1799"/>
    <cellStyle name="0.00 3 3 11" xfId="1800"/>
    <cellStyle name="0.00 3 3 12" xfId="1801"/>
    <cellStyle name="0.00 3 3 13" xfId="1802"/>
    <cellStyle name="0.00 3 3 2" xfId="1803"/>
    <cellStyle name="0.00 3 3 2 2" xfId="1804"/>
    <cellStyle name="0.00 3 3 2 3" xfId="1805"/>
    <cellStyle name="0.00 3 3 2 4" xfId="1806"/>
    <cellStyle name="0.00 3 3 3" xfId="1807"/>
    <cellStyle name="0.00 3 3 3 2" xfId="1808"/>
    <cellStyle name="0.00 3 3 3 3" xfId="1809"/>
    <cellStyle name="0.00 3 3 3 4" xfId="1810"/>
    <cellStyle name="0.00 3 3 4" xfId="1811"/>
    <cellStyle name="0.00 3 3 4 2" xfId="1812"/>
    <cellStyle name="0.00 3 3 4 3" xfId="1813"/>
    <cellStyle name="0.00 3 3 4 4" xfId="1814"/>
    <cellStyle name="0.00 3 3 5" xfId="1815"/>
    <cellStyle name="0.00 3 3 5 2" xfId="1816"/>
    <cellStyle name="0.00 3 3 5 3" xfId="1817"/>
    <cellStyle name="0.00 3 3 5 4" xfId="1818"/>
    <cellStyle name="0.00 3 3 6" xfId="1819"/>
    <cellStyle name="0.00 3 3 6 2" xfId="1820"/>
    <cellStyle name="0.00 3 3 6 3" xfId="1821"/>
    <cellStyle name="0.00 3 3 6 4" xfId="1822"/>
    <cellStyle name="0.00 3 3 7" xfId="1823"/>
    <cellStyle name="0.00 3 3 7 2" xfId="1824"/>
    <cellStyle name="0.00 3 3 7 3" xfId="1825"/>
    <cellStyle name="0.00 3 3 7 4" xfId="1826"/>
    <cellStyle name="0.00 3 3 8" xfId="1827"/>
    <cellStyle name="0.00 3 3 8 2" xfId="1828"/>
    <cellStyle name="0.00 3 3 8 3" xfId="1829"/>
    <cellStyle name="0.00 3 3 8 4" xfId="1830"/>
    <cellStyle name="0.00 3 3 9" xfId="1831"/>
    <cellStyle name="0.00 3 3 9 2" xfId="1832"/>
    <cellStyle name="0.00 3 3 9 3" xfId="1833"/>
    <cellStyle name="0.00 3 3 9 4" xfId="1834"/>
    <cellStyle name="0.00 3 4" xfId="1835"/>
    <cellStyle name="0.00 3 4 2" xfId="1836"/>
    <cellStyle name="0.00 3 4 3" xfId="1837"/>
    <cellStyle name="0.00 3 4 4" xfId="1838"/>
    <cellStyle name="0.00 3 5" xfId="1839"/>
    <cellStyle name="0.00 3 5 2" xfId="1840"/>
    <cellStyle name="0.00 3 5 3" xfId="1841"/>
    <cellStyle name="0.00 3 5 4" xfId="1842"/>
    <cellStyle name="0.00 3 6" xfId="1843"/>
    <cellStyle name="0.00 3 6 2" xfId="1844"/>
    <cellStyle name="0.00 3 6 3" xfId="1845"/>
    <cellStyle name="0.00 3 6 4" xfId="1846"/>
    <cellStyle name="0.00 3 7" xfId="1847"/>
    <cellStyle name="0.00 3 7 2" xfId="1848"/>
    <cellStyle name="0.00 3 7 3" xfId="1849"/>
    <cellStyle name="0.00 3 7 4" xfId="1850"/>
    <cellStyle name="0.00 3 8" xfId="1851"/>
    <cellStyle name="0.00 3 8 2" xfId="1852"/>
    <cellStyle name="0.00 3 8 3" xfId="1853"/>
    <cellStyle name="0.00 3 8 4" xfId="1854"/>
    <cellStyle name="0.00 3 9" xfId="1855"/>
    <cellStyle name="0.00 3 9 2" xfId="1856"/>
    <cellStyle name="0.00 3 9 3" xfId="1857"/>
    <cellStyle name="0.00 3 9 4" xfId="1858"/>
    <cellStyle name="0.00 4" xfId="1859"/>
    <cellStyle name="0.00 4 2" xfId="1860"/>
    <cellStyle name="0.00 4 2 2" xfId="1861"/>
    <cellStyle name="0.00 4 2 2 2" xfId="1862"/>
    <cellStyle name="0.00 4 2 2 3" xfId="1863"/>
    <cellStyle name="0.00 4 2 2 4" xfId="1864"/>
    <cellStyle name="0.00 4 2 3" xfId="1865"/>
    <cellStyle name="0.00 4 2 3 2" xfId="1866"/>
    <cellStyle name="0.00 4 2 3 3" xfId="1867"/>
    <cellStyle name="0.00 4 2 3 4" xfId="1868"/>
    <cellStyle name="0.00 4 2 4" xfId="1869"/>
    <cellStyle name="0.00 4 2 4 2" xfId="1870"/>
    <cellStyle name="0.00 4 2 4 3" xfId="1871"/>
    <cellStyle name="0.00 4 2 4 4" xfId="1872"/>
    <cellStyle name="0.00 4 2 5" xfId="1873"/>
    <cellStyle name="0.00 4 2 5 2" xfId="1874"/>
    <cellStyle name="0.00 4 2 5 3" xfId="1875"/>
    <cellStyle name="0.00 4 2 5 4" xfId="1876"/>
    <cellStyle name="0.00 4 2 6" xfId="1877"/>
    <cellStyle name="0.00 4 2 6 2" xfId="1878"/>
    <cellStyle name="0.00 4 2 6 3" xfId="1879"/>
    <cellStyle name="0.00 4 2 6 4" xfId="1880"/>
    <cellStyle name="0.00 4 2 7" xfId="1881"/>
    <cellStyle name="0.00 4 2 8" xfId="1882"/>
    <cellStyle name="0.00 4 3" xfId="1883"/>
    <cellStyle name="0.00 4 3 2" xfId="1884"/>
    <cellStyle name="0.00 4 3 3" xfId="1885"/>
    <cellStyle name="0.00 4 3 4" xfId="1886"/>
    <cellStyle name="0.00 4 4" xfId="1887"/>
    <cellStyle name="0.00 4 4 2" xfId="1888"/>
    <cellStyle name="0.00 4 4 3" xfId="1889"/>
    <cellStyle name="0.00 4 4 4" xfId="1890"/>
    <cellStyle name="0.00 4 5" xfId="1891"/>
    <cellStyle name="0.00 4 5 2" xfId="1892"/>
    <cellStyle name="0.00 4 5 3" xfId="1893"/>
    <cellStyle name="0.00 4 5 4" xfId="1894"/>
    <cellStyle name="0.00 4 6" xfId="1895"/>
    <cellStyle name="0.00 4 7" xfId="1896"/>
    <cellStyle name="0.00 5" xfId="1897"/>
    <cellStyle name="0.00 5 2" xfId="1898"/>
    <cellStyle name="0.00 5 2 2" xfId="1899"/>
    <cellStyle name="0.00 5 2 3" xfId="1900"/>
    <cellStyle name="0.00 5 2 4" xfId="1901"/>
    <cellStyle name="0.00 5 3" xfId="1902"/>
    <cellStyle name="0.00 5 3 2" xfId="1903"/>
    <cellStyle name="0.00 5 3 3" xfId="1904"/>
    <cellStyle name="0.00 5 3 4" xfId="1905"/>
    <cellStyle name="0.00 5 4" xfId="1906"/>
    <cellStyle name="0.00 5 4 2" xfId="1907"/>
    <cellStyle name="0.00 5 4 3" xfId="1908"/>
    <cellStyle name="0.00 5 4 4" xfId="1909"/>
    <cellStyle name="0.00 5 5" xfId="1910"/>
    <cellStyle name="0.00 5 5 2" xfId="1911"/>
    <cellStyle name="0.00 5 5 3" xfId="1912"/>
    <cellStyle name="0.00 5 5 4" xfId="1913"/>
    <cellStyle name="0.00 5 6" xfId="1914"/>
    <cellStyle name="0.00 5 6 2" xfId="1915"/>
    <cellStyle name="0.00 5 6 3" xfId="1916"/>
    <cellStyle name="0.00 5 6 4" xfId="1917"/>
    <cellStyle name="0.00 5 7" xfId="1918"/>
    <cellStyle name="0.00 5 8" xfId="1919"/>
    <cellStyle name="0.00 6" xfId="1920"/>
    <cellStyle name="0.00 6 2" xfId="1921"/>
    <cellStyle name="0.00 6 3" xfId="1922"/>
    <cellStyle name="0.00 6 4" xfId="1923"/>
    <cellStyle name="0.00 7" xfId="1924"/>
    <cellStyle name="1" xfId="2"/>
    <cellStyle name="120" xfId="5"/>
    <cellStyle name="¹éºðà²" xfId="1925"/>
    <cellStyle name="¹eºÐA²_±aA¸" xfId="1926"/>
    <cellStyle name="¹éºðà²_07년3분기현금흐름표" xfId="1927"/>
    <cellStyle name="-1실적" xfId="1928"/>
    <cellStyle name="1월당월 (2)_1월" xfId="1929"/>
    <cellStyle name="20% - 강조색1 2" xfId="1930"/>
    <cellStyle name="20% - 강조색1 3" xfId="1931"/>
    <cellStyle name="20% - 강조색1 4" xfId="1932"/>
    <cellStyle name="20% - 강조색1 5" xfId="1933"/>
    <cellStyle name="20% - 강조색2 2" xfId="1934"/>
    <cellStyle name="20% - 강조색2 3" xfId="1935"/>
    <cellStyle name="20% - 강조색2 4" xfId="1936"/>
    <cellStyle name="20% - 강조색2 5" xfId="1937"/>
    <cellStyle name="20% - 강조색3 2" xfId="1938"/>
    <cellStyle name="20% - 강조색3 3" xfId="1939"/>
    <cellStyle name="20% - 강조색3 4" xfId="1940"/>
    <cellStyle name="20% - 강조색3 5" xfId="1941"/>
    <cellStyle name="20% - 강조색4 2" xfId="1942"/>
    <cellStyle name="20% - 강조색4 3" xfId="1943"/>
    <cellStyle name="20% - 강조색4 4" xfId="1944"/>
    <cellStyle name="20% - 강조색4 5" xfId="1945"/>
    <cellStyle name="20% - 강조색5 2" xfId="1946"/>
    <cellStyle name="20% - 강조색5 3" xfId="1947"/>
    <cellStyle name="20% - 강조색5 4" xfId="1948"/>
    <cellStyle name="20% - 강조색5 5" xfId="1949"/>
    <cellStyle name="20% - 강조색6 2" xfId="1950"/>
    <cellStyle name="20% - 강조색6 3" xfId="1951"/>
    <cellStyle name="20% - 강조색6 4" xfId="1952"/>
    <cellStyle name="20% - 강조색6 5" xfId="1953"/>
    <cellStyle name="_x0004_3;_x0018_" xfId="1954"/>
    <cellStyle name="³?A￥" xfId="1955"/>
    <cellStyle name="40% - 강조색1 2" xfId="1956"/>
    <cellStyle name="40% - 강조색1 3" xfId="1957"/>
    <cellStyle name="40% - 강조색1 4" xfId="1958"/>
    <cellStyle name="40% - 강조색1 5" xfId="1959"/>
    <cellStyle name="40% - 강조색2 2" xfId="1960"/>
    <cellStyle name="40% - 강조색2 3" xfId="1961"/>
    <cellStyle name="40% - 강조색2 4" xfId="1962"/>
    <cellStyle name="40% - 강조색2 5" xfId="1963"/>
    <cellStyle name="40% - 강조색3 2" xfId="1964"/>
    <cellStyle name="40% - 강조색3 3" xfId="1965"/>
    <cellStyle name="40% - 강조색3 4" xfId="1966"/>
    <cellStyle name="40% - 강조색3 5" xfId="1967"/>
    <cellStyle name="40% - 강조색4 2" xfId="1968"/>
    <cellStyle name="40% - 강조색4 3" xfId="1969"/>
    <cellStyle name="40% - 강조색4 4" xfId="1970"/>
    <cellStyle name="40% - 강조색4 5" xfId="1971"/>
    <cellStyle name="40% - 강조색5 2" xfId="1972"/>
    <cellStyle name="40% - 강조색5 3" xfId="1973"/>
    <cellStyle name="40% - 강조색5 4" xfId="1974"/>
    <cellStyle name="40% - 강조색5 5" xfId="1975"/>
    <cellStyle name="40% - 강조색6 2" xfId="1976"/>
    <cellStyle name="40% - 강조색6 3" xfId="1977"/>
    <cellStyle name="40% - 강조색6 4" xfId="1978"/>
    <cellStyle name="40% - 강조색6 5" xfId="1979"/>
    <cellStyle name="60" xfId="3"/>
    <cellStyle name="60% - 강조색1 2" xfId="1980"/>
    <cellStyle name="60% - 강조색1 3" xfId="1981"/>
    <cellStyle name="60% - 강조색1 4" xfId="1982"/>
    <cellStyle name="60% - 강조색1 5" xfId="1983"/>
    <cellStyle name="60% - 강조색2 2" xfId="1984"/>
    <cellStyle name="60% - 강조색2 3" xfId="1985"/>
    <cellStyle name="60% - 강조색2 4" xfId="1986"/>
    <cellStyle name="60% - 강조색2 5" xfId="1987"/>
    <cellStyle name="60% - 강조색3 2" xfId="1988"/>
    <cellStyle name="60% - 강조색3 3" xfId="1989"/>
    <cellStyle name="60% - 강조색3 4" xfId="1990"/>
    <cellStyle name="60% - 강조색3 5" xfId="1991"/>
    <cellStyle name="60% - 강조색4 2" xfId="1992"/>
    <cellStyle name="60% - 강조색4 3" xfId="1993"/>
    <cellStyle name="60% - 강조색4 4" xfId="1994"/>
    <cellStyle name="60% - 강조색4 5" xfId="1995"/>
    <cellStyle name="60% - 강조색5 2" xfId="1996"/>
    <cellStyle name="60% - 강조색5 3" xfId="1997"/>
    <cellStyle name="60% - 강조색5 4" xfId="1998"/>
    <cellStyle name="60% - 강조색5 5" xfId="1999"/>
    <cellStyle name="60% - 강조색6 2" xfId="2000"/>
    <cellStyle name="60% - 강조색6 3" xfId="2001"/>
    <cellStyle name="60% - 강조색6 4" xfId="2002"/>
    <cellStyle name="60% - 강조색6 5" xfId="2003"/>
    <cellStyle name="7_매출" xfId="2004"/>
    <cellStyle name="82" xfId="4"/>
    <cellStyle name="A" xfId="2005"/>
    <cellStyle name="A_NOI-2002-update1107" xfId="2006"/>
    <cellStyle name="A_Sheet1" xfId="2007"/>
    <cellStyle name="A¡§¡©¡Ë¡þ¡ËO [0]_¨Ï©ª¢®i¡§¡þI¢®¨¡eE¨Ïo¡Ë¡Íe A¨Ï¡þA¡Ë¢¥A¢®AAI " xfId="2008"/>
    <cellStyle name="A¡§¡©¡Ë¡þ¡ËO_¨Ï©ª¢®i¡§¡þI¢®¨¡eE¨Ïo¡Ë¡Íe A¨Ï¡þA¡Ë¢¥A¢®AAI " xfId="2009"/>
    <cellStyle name="A¡§¡ⓒ¡E¡þ¡EO [0]_¡§￠Ri¡§u¡§¡þ¡§¡þI¡§u￠R¨I" xfId="2010"/>
    <cellStyle name="A¡§¡ⓒ¡E¡þ¡EO_¡§￠Ri¡§u¡§¡þ¡§¡þI¡§u￠R¨I" xfId="2011"/>
    <cellStyle name="A¨­￠￢￠O [0]_¡ÆA¡¤￠R￠￢i¨u¨uC¡I" xfId="2012"/>
    <cellStyle name="A¨­¢¬¢Ò [0]_¨öCAuA¡ÀAI " xfId="2013"/>
    <cellStyle name="A¨­￠￢￠O [0]_¨uoAa¨oCAu " xfId="2014"/>
    <cellStyle name="A¨­¢¬¢Ò [0]_©ø¡í¨¬I¡ÆeE©ö¢¥e A©¬A¢´A¡ÀAI " xfId="2015"/>
    <cellStyle name="A¨­￠￢￠O [0]_ⓒø¡i¨￢I¡ÆeEⓒo￠￥e Aⓒ￢A￠´A¡AAI " xfId="2016"/>
    <cellStyle name="A¨­¢¬¢Ò [0]_INQUIRY ¢¯¥ì¨ú¡ÀA©¬A©ª " xfId="2017"/>
    <cellStyle name="A¨­￠￢￠O_¡ÆA¡¤￠R￠￢i¨u¨uC¡I" xfId="2018"/>
    <cellStyle name="A¨­¢¬¢Ò_¨öCAuA¡ÀAI " xfId="2019"/>
    <cellStyle name="A¨­￠￢￠O_¨uoAa¨oCAu " xfId="2020"/>
    <cellStyle name="A¨­¢¬¢Ò_©ø¡í¨¬I¡ÆeE©ö¢¥e A©¬A¢´A¡ÀAI " xfId="2021"/>
    <cellStyle name="A¨­￠￢￠O_ⓒø¡i¨￢I¡ÆeEⓒo￠￥e Aⓒ￢A￠´A¡AAI " xfId="2022"/>
    <cellStyle name="A¨­¢¬¢Ò_INQUIRY ¢¯¥ì¨ú¡ÀA©¬A©ª " xfId="2023"/>
    <cellStyle name="aa" xfId="2024"/>
    <cellStyle name="Accent1 - 20%" xfId="2026"/>
    <cellStyle name="Accent1 - 40%" xfId="2027"/>
    <cellStyle name="Accent1 - 60%" xfId="2028"/>
    <cellStyle name="Accent2 - 20%" xfId="2030"/>
    <cellStyle name="Accent2 - 40%" xfId="2031"/>
    <cellStyle name="Accent2 - 60%" xfId="2032"/>
    <cellStyle name="Accent3 - 20%" xfId="2034"/>
    <cellStyle name="Accent3 - 40%" xfId="2035"/>
    <cellStyle name="Accent3 - 60%" xfId="2036"/>
    <cellStyle name="Accent4 - 20%" xfId="2038"/>
    <cellStyle name="Accent4 - 40%" xfId="2039"/>
    <cellStyle name="Accent4 - 60%" xfId="2040"/>
    <cellStyle name="Accent5 - 20%" xfId="2042"/>
    <cellStyle name="Accent5 - 40%" xfId="2043"/>
    <cellStyle name="Accent5 - 60%" xfId="2044"/>
    <cellStyle name="Accent6 - 20%" xfId="2046"/>
    <cellStyle name="Accent6 - 40%" xfId="2047"/>
    <cellStyle name="Accent6 - 60%" xfId="2048"/>
    <cellStyle name="Åëè­" xfId="2049"/>
    <cellStyle name="Åëè­ [0]" xfId="2050"/>
    <cellStyle name="AeE­ [0]_ ¸n A÷_V100 ºI¹I,³≫¼o 2.2 PILOT " xfId="2051"/>
    <cellStyle name="ÅëÈ­ [0]_ ºñ¸ñº° ¿ùº°±â¼ú " xfId="2052"/>
    <cellStyle name="AeE­ [0]_±aA¸" xfId="2053"/>
    <cellStyle name="ÅëÈ­ [0]_±âÅ¸" xfId="2054"/>
    <cellStyle name="AeE­ [0]_°eE¹_11¿a½A " xfId="2055"/>
    <cellStyle name="ÅëÈ­ [0]_¼öÃâ½ÇÀû " xfId="2056"/>
    <cellStyle name="AeE­ [0]_¼oAI¼º " xfId="2057"/>
    <cellStyle name="ÅëÈ­ [0]_½ÇÀûÇöÈ² " xfId="2058"/>
    <cellStyle name="AeE­ [0]_¾c½A " xfId="2059"/>
    <cellStyle name="ÅëÈ­ [0]_³»ºÎ°èÈ¹´ë ÃßÁ¤Â÷ÀÌ " xfId="2060"/>
    <cellStyle name="AeE­ [0]_³≫ºI°eE¹´e AßA¤A÷AI " xfId="2061"/>
    <cellStyle name="ÅëÈ­ [0]_³Ã¿¬ 4 " xfId="2062"/>
    <cellStyle name="AeE­ [0]_A¾CO½A¼³ " xfId="2063"/>
    <cellStyle name="ÅëÈ­ [0]_ÅðÁ÷º¸Çè±â±Ý¸í¼¼" xfId="2064"/>
    <cellStyle name="AeE­ [0]_AMT " xfId="2065"/>
    <cellStyle name="ÅëÈ­ [0]_AMT " xfId="2066"/>
    <cellStyle name="AeE­ [0]_AN°y(1.25) " xfId="2067"/>
    <cellStyle name="ÅëÈ­ [0]_ÃÑ°ýº¸°í-Ãß°¡Àý°¨ " xfId="2068"/>
    <cellStyle name="AeE­ [0]_AU¿ⓒ°øA¾2" xfId="2069"/>
    <cellStyle name="ÅëÈ­ [0]_COVER97" xfId="2070"/>
    <cellStyle name="AeE­ [0]_INQUIRY ¿μ¾÷AßAø " xfId="2071"/>
    <cellStyle name="ÅëÈ­ [0]_laroux" xfId="2072"/>
    <cellStyle name="AeE­ [0]_laroux_1" xfId="2073"/>
    <cellStyle name="ÅëÈ­ [0]_laroux_1" xfId="2074"/>
    <cellStyle name="AeE­ [0]_laroux_1_공장별차입금배부(01.1.31)_비교" xfId="2075"/>
    <cellStyle name="ÅëÈ­ [0]_laroux_1_공장별차입금배부(01.1.31)_비교" xfId="2076"/>
    <cellStyle name="AeE­ [0]_laroux_1_미지급 선급(021031)" xfId="2077"/>
    <cellStyle name="ÅëÈ­ [0]_laroux_1_미지급 선급(021031)" xfId="2078"/>
    <cellStyle name="AeE­ [0]_laroux_1_미지급 선급(021231)" xfId="2079"/>
    <cellStyle name="ÅëÈ­ [0]_laroux_1_미지급 선급(021231)" xfId="2080"/>
    <cellStyle name="AeE­ [0]_laroux_1_신용공여액 신고 대사자료" xfId="2081"/>
    <cellStyle name="ÅëÈ­ [0]_laroux_1_신용공여액 신고 대사자료" xfId="2082"/>
    <cellStyle name="AeE­ [0]_laroux_1_신용공여액 신고 대사자료_미지급 선급(021031)" xfId="2083"/>
    <cellStyle name="ÅëÈ­ [0]_laroux_1_신용공여액 신고 대사자료_미지급 선급(021031)" xfId="2084"/>
    <cellStyle name="AeE­ [0]_laroux_1_신용공여액 신고 대사자료_미지급 선급(021231)" xfId="2085"/>
    <cellStyle name="ÅëÈ­ [0]_laroux_1_신용공여액 신고 대사자료_미지급 선급(021231)" xfId="2086"/>
    <cellStyle name="AeE­ [0]_laroux_1_최종배분표(한빛은행)_020614" xfId="2087"/>
    <cellStyle name="ÅëÈ­ [0]_laroux_1_최종배분표(한빛은행)_020614" xfId="2088"/>
    <cellStyle name="AeE­ [0]_laroux_1_최종배분표(한빛은행)_020617" xfId="2089"/>
    <cellStyle name="ÅëÈ­ [0]_laroux_1_최종배분표(한빛은행)_020617" xfId="2090"/>
    <cellStyle name="AeE­ [0]_Sheet2" xfId="2091"/>
    <cellStyle name="ÅëÈ­ [0]_Sheet2" xfId="2092"/>
    <cellStyle name="AeE­ [0]_Sheet2_공장별차입금배부(01.1.31)_비교" xfId="2093"/>
    <cellStyle name="ÅëÈ­ [0]_Sheet2_공장별차입금배부(01.1.31)_비교" xfId="2094"/>
    <cellStyle name="AeE­ [0]_Sheet2_공장별차입금배부(01.1.31)_비교_미지급 선급(021031)" xfId="2095"/>
    <cellStyle name="ÅëÈ­ [0]_Sheet2_공장별차입금배부(01.1.31)_비교_미지급 선급(021031)" xfId="2096"/>
    <cellStyle name="AeE­ [0]_Sheet2_공장별차입금배부(01.1.31)_비교_미지급 선급(021231)" xfId="2097"/>
    <cellStyle name="ÅëÈ­ [0]_Sheet2_공장별차입금배부(01.1.31)_비교_미지급 선급(021231)" xfId="2098"/>
    <cellStyle name="AeE­ [0]_Sheet2_미지급 선급(021031)" xfId="2099"/>
    <cellStyle name="ÅëÈ­ [0]_Sheet2_미지급 선급(021031)" xfId="2100"/>
    <cellStyle name="AeE­ [0]_Sheet2_미지급 선급(021231)" xfId="2101"/>
    <cellStyle name="ÅëÈ­ [0]_Sheet2_미지급 선급(021231)" xfId="2102"/>
    <cellStyle name="AeE­ [0]_Sheet2_신용공여액 신고 대사자료" xfId="2103"/>
    <cellStyle name="ÅëÈ­ [0]_Sheet2_신용공여액 신고 대사자료" xfId="2104"/>
    <cellStyle name="AeE­ [0]_Sheet2_신용공여액 신고 대사자료_미지급 선급(021031)" xfId="2105"/>
    <cellStyle name="ÅëÈ­ [0]_Sheet2_신용공여액 신고 대사자료_미지급 선급(021031)" xfId="2106"/>
    <cellStyle name="AeE­ [0]_Sheet2_신용공여액 신고 대사자료_미지급 선급(021231)" xfId="2107"/>
    <cellStyle name="ÅëÈ­ [0]_Sheet2_신용공여액 신고 대사자료_미지급 선급(021231)" xfId="2108"/>
    <cellStyle name="AeE­ [0]_Sheet2_최종배분표(한빛은행)_020614" xfId="2109"/>
    <cellStyle name="ÅëÈ­ [0]_Sheet2_최종배분표(한빛은행)_020614" xfId="2110"/>
    <cellStyle name="AeE­ [0]_Sheet2_최종배분표(한빛은행)_020614_미지급 선급(021031)" xfId="2111"/>
    <cellStyle name="ÅëÈ­ [0]_Sheet2_최종배분표(한빛은행)_020614_미지급 선급(021031)" xfId="2112"/>
    <cellStyle name="AeE­ [0]_Sheet2_최종배분표(한빛은행)_020614_미지급 선급(021231)" xfId="2113"/>
    <cellStyle name="ÅëÈ­ [0]_Sheet2_최종배분표(한빛은행)_020614_미지급 선급(021231)" xfId="2114"/>
    <cellStyle name="AeE­ [0]_Sheet2_최종배분표(한빛은행)_020617" xfId="2115"/>
    <cellStyle name="ÅëÈ­ [0]_Sheet2_최종배분표(한빛은행)_020617" xfId="2116"/>
    <cellStyle name="AeE­ [0]_Sheet2_최종배분표(한빛은행)_020617_미지급 선급(021031)" xfId="2117"/>
    <cellStyle name="ÅëÈ­ [0]_Sheet2_최종배분표(한빛은행)_020617_미지급 선급(021031)" xfId="2118"/>
    <cellStyle name="AeE­ [0]_Sheet2_최종배분표(한빛은행)_020617_미지급 선급(021231)" xfId="2119"/>
    <cellStyle name="ÅëÈ­ [0]_Sheet2_최종배분표(한빛은행)_020617_미지급 선급(021231)" xfId="2120"/>
    <cellStyle name="AeE­_ ¸n A÷_V100 ºI¹I,³≫¼o 2.2 PILOT " xfId="2121"/>
    <cellStyle name="ÅëÈ­_ ºñ¸ñº° ¿ùº°±â¼ú " xfId="2122"/>
    <cellStyle name="AeE­_¿u¸≫≫y≫e°eE¹" xfId="2123"/>
    <cellStyle name="Åëè­_07년3분기현금흐름표" xfId="2124"/>
    <cellStyle name="AeE­_¼oAI¼º " xfId="2125"/>
    <cellStyle name="ÅëÈ­_½ÇÀûÇöÈ² " xfId="2126"/>
    <cellStyle name="AeE­_¾c½A " xfId="2127"/>
    <cellStyle name="ÅëÈ­_³»ºÎ°èÈ¹´ë ÃßÁ¤Â÷ÀÌ " xfId="2128"/>
    <cellStyle name="AeE­_³≫ºI°eE¹´e AßA¤A÷AI " xfId="2129"/>
    <cellStyle name="ÅëÈ­_³Ã¿¬ 4 " xfId="2130"/>
    <cellStyle name="AeE­_A¾CO½A¼³ " xfId="2131"/>
    <cellStyle name="ÅëÈ­_ÅðÁ÷º¸Çè±â±Ý¸í¼¼" xfId="2132"/>
    <cellStyle name="AeE­_AMT " xfId="2133"/>
    <cellStyle name="ÅëÈ­_AMT " xfId="2134"/>
    <cellStyle name="AeE­_AN°y(1.25) " xfId="2135"/>
    <cellStyle name="ÅëÈ­_ÃÑ°ýº¸°í-Ãß°¡Àý°¨ " xfId="2136"/>
    <cellStyle name="AeE­_AU¿ⓒ°øA¾2" xfId="2137"/>
    <cellStyle name="ÅëÈ­_COVER97" xfId="2138"/>
    <cellStyle name="AeE­_INQUIRY ¿μ¾÷AßAø " xfId="2139"/>
    <cellStyle name="ÅëÈ­_laroux" xfId="2140"/>
    <cellStyle name="AeE­_laroux_1" xfId="2141"/>
    <cellStyle name="ÅëÈ­_laroux_1" xfId="2142"/>
    <cellStyle name="AeE­_laroux_1_공장별차입금배부(01.1.31)_비교" xfId="2143"/>
    <cellStyle name="ÅëÈ­_laroux_1_공장별차입금배부(01.1.31)_비교" xfId="2144"/>
    <cellStyle name="AeE­_laroux_1_공장별차입금배부(01.1.31)_비교_미지급 선급(021031)" xfId="2145"/>
    <cellStyle name="ÅëÈ­_laroux_1_공장별차입금배부(01.1.31)_비교_미지급 선급(021031)" xfId="2146"/>
    <cellStyle name="AeE­_laroux_1_공장별차입금배부(01.1.31)_비교_미지급 선급(021231)" xfId="2147"/>
    <cellStyle name="ÅëÈ­_laroux_1_공장별차입금배부(01.1.31)_비교_미지급 선급(021231)" xfId="2148"/>
    <cellStyle name="AeE­_laroux_1_미지급 선급(021031)" xfId="2149"/>
    <cellStyle name="ÅëÈ­_laroux_1_미지급 선급(021031)" xfId="2150"/>
    <cellStyle name="AeE­_laroux_1_미지급 선급(021231)" xfId="2151"/>
    <cellStyle name="ÅëÈ­_laroux_1_미지급 선급(021231)" xfId="2152"/>
    <cellStyle name="AeE­_laroux_1_신용공여액 신고 대사자료" xfId="2153"/>
    <cellStyle name="ÅëÈ­_laroux_1_신용공여액 신고 대사자료" xfId="2154"/>
    <cellStyle name="AeE­_laroux_1_신용공여액 신고 대사자료_미지급 선급(021031)" xfId="2155"/>
    <cellStyle name="ÅëÈ­_laroux_1_신용공여액 신고 대사자료_미지급 선급(021031)" xfId="2156"/>
    <cellStyle name="AeE­_laroux_1_신용공여액 신고 대사자료_미지급 선급(021231)" xfId="2157"/>
    <cellStyle name="ÅëÈ­_laroux_1_신용공여액 신고 대사자료_미지급 선급(021231)" xfId="2158"/>
    <cellStyle name="AeE­_laroux_1_최종배분표(한빛은행)_020614" xfId="2159"/>
    <cellStyle name="ÅëÈ­_laroux_1_최종배분표(한빛은행)_020614" xfId="2160"/>
    <cellStyle name="AeE­_laroux_1_최종배분표(한빛은행)_020614_미지급 선급(021031)" xfId="2161"/>
    <cellStyle name="ÅëÈ­_laroux_1_최종배분표(한빛은행)_020614_미지급 선급(021031)" xfId="2162"/>
    <cellStyle name="AeE­_laroux_1_최종배분표(한빛은행)_020614_미지급 선급(021231)" xfId="2163"/>
    <cellStyle name="ÅëÈ­_laroux_1_최종배분표(한빛은행)_020614_미지급 선급(021231)" xfId="2164"/>
    <cellStyle name="AeE­_laroux_1_최종배분표(한빛은행)_020617" xfId="2165"/>
    <cellStyle name="ÅëÈ­_laroux_1_최종배분표(한빛은행)_020617" xfId="2166"/>
    <cellStyle name="AeE­_laroux_1_최종배분표(한빛은행)_020617_미지급 선급(021031)" xfId="2167"/>
    <cellStyle name="ÅëÈ­_laroux_1_최종배분표(한빛은행)_020617_미지급 선급(021031)" xfId="2168"/>
    <cellStyle name="AeE­_laroux_1_최종배분표(한빛은행)_020617_미지급 선급(021231)" xfId="2169"/>
    <cellStyle name="ÅëÈ­_laroux_1_최종배분표(한빛은행)_020617_미지급 선급(021231)" xfId="2170"/>
    <cellStyle name="AeE­_laroux_99.08 부채비율" xfId="2171"/>
    <cellStyle name="ÅëÈ­_laroux_99.08 부채비율" xfId="2172"/>
    <cellStyle name="AeE­_laroux_99.08 부채비율 10" xfId="2173"/>
    <cellStyle name="ÅëÈ­_laroux_99.08 부채비율 10" xfId="2174"/>
    <cellStyle name="AeE­_laroux_99.08 부채비율 11" xfId="2175"/>
    <cellStyle name="ÅëÈ­_laroux_99.08 부채비율 11" xfId="2176"/>
    <cellStyle name="AeE­_laroux_99.08 부채비율 12" xfId="2177"/>
    <cellStyle name="ÅëÈ­_laroux_99.08 부채비율 12" xfId="2178"/>
    <cellStyle name="AeE­_laroux_99.08 부채비율 13" xfId="2179"/>
    <cellStyle name="ÅëÈ­_laroux_99.08 부채비율 13" xfId="2180"/>
    <cellStyle name="AeE­_laroux_99.08 부채비율 14" xfId="2181"/>
    <cellStyle name="ÅëÈ­_laroux_99.08 부채비율 14" xfId="2182"/>
    <cellStyle name="AeE­_laroux_99.08 부채비율 15" xfId="2183"/>
    <cellStyle name="ÅëÈ­_laroux_99.08 부채비율 15" xfId="2184"/>
    <cellStyle name="AeE­_laroux_99.08 부채비율 16" xfId="2185"/>
    <cellStyle name="ÅëÈ­_laroux_99.08 부채비율 16" xfId="2186"/>
    <cellStyle name="AeE­_laroux_99.08 부채비율 17" xfId="2187"/>
    <cellStyle name="ÅëÈ­_laroux_99.08 부채비율 17" xfId="2188"/>
    <cellStyle name="AeE­_laroux_99.08 부채비율 18" xfId="2189"/>
    <cellStyle name="ÅëÈ­_laroux_99.08 부채비율 18" xfId="2190"/>
    <cellStyle name="AeE­_laroux_99.08 부채비율 19" xfId="2191"/>
    <cellStyle name="ÅëÈ­_laroux_99.08 부채비율 19" xfId="2192"/>
    <cellStyle name="AeE­_laroux_99.08 부채비율 2" xfId="2193"/>
    <cellStyle name="ÅëÈ­_laroux_99.08 부채비율 2" xfId="2194"/>
    <cellStyle name="AeE­_laroux_99.08 부채비율 20" xfId="2195"/>
    <cellStyle name="ÅëÈ­_laroux_99.08 부채비율 20" xfId="2196"/>
    <cellStyle name="AeE­_laroux_99.08 부채비율 21" xfId="2197"/>
    <cellStyle name="ÅëÈ­_laroux_99.08 부채비율 21" xfId="2198"/>
    <cellStyle name="AeE­_laroux_99.08 부채비율 22" xfId="2199"/>
    <cellStyle name="ÅëÈ­_laroux_99.08 부채비율 22" xfId="2200"/>
    <cellStyle name="AeE­_laroux_99.08 부채비율 23" xfId="2201"/>
    <cellStyle name="ÅëÈ­_laroux_99.08 부채비율 23" xfId="2202"/>
    <cellStyle name="AeE­_laroux_99.08 부채비율 24" xfId="2203"/>
    <cellStyle name="ÅëÈ­_laroux_99.08 부채비율 24" xfId="2204"/>
    <cellStyle name="AeE­_laroux_99.08 부채비율 25" xfId="2205"/>
    <cellStyle name="ÅëÈ­_laroux_99.08 부채비율 25" xfId="2206"/>
    <cellStyle name="AeE­_laroux_99.08 부채비율 26" xfId="2207"/>
    <cellStyle name="ÅëÈ­_laroux_99.08 부채비율 26" xfId="2208"/>
    <cellStyle name="AeE­_laroux_99.08 부채비율 27" xfId="2209"/>
    <cellStyle name="ÅëÈ­_laroux_99.08 부채비율 27" xfId="2210"/>
    <cellStyle name="AeE­_laroux_99.08 부채비율 28" xfId="2211"/>
    <cellStyle name="ÅëÈ­_laroux_99.08 부채비율 28" xfId="2212"/>
    <cellStyle name="AeE­_laroux_99.08 부채비율 29" xfId="2213"/>
    <cellStyle name="ÅëÈ­_laroux_99.08 부채비율 29" xfId="2214"/>
    <cellStyle name="AeE­_laroux_99.08 부채비율 3" xfId="2215"/>
    <cellStyle name="ÅëÈ­_laroux_99.08 부채비율 3" xfId="2216"/>
    <cellStyle name="AeE­_laroux_99.08 부채비율 30" xfId="2217"/>
    <cellStyle name="ÅëÈ­_laroux_99.08 부채비율 30" xfId="2218"/>
    <cellStyle name="AeE­_laroux_99.08 부채비율 31" xfId="2219"/>
    <cellStyle name="ÅëÈ­_laroux_99.08 부채비율 31" xfId="2220"/>
    <cellStyle name="AeE­_laroux_99.08 부채비율 32" xfId="2221"/>
    <cellStyle name="ÅëÈ­_laroux_99.08 부채비율 32" xfId="2222"/>
    <cellStyle name="AeE­_laroux_99.08 부채비율 33" xfId="2223"/>
    <cellStyle name="ÅëÈ­_laroux_99.08 부채비율 33" xfId="2224"/>
    <cellStyle name="AeE­_laroux_99.08 부채비율 34" xfId="2225"/>
    <cellStyle name="ÅëÈ­_laroux_99.08 부채비율 34" xfId="2226"/>
    <cellStyle name="AeE­_laroux_99.08 부채비율 35" xfId="2227"/>
    <cellStyle name="ÅëÈ­_laroux_99.08 부채비율 35" xfId="2228"/>
    <cellStyle name="AeE­_laroux_99.08 부채비율 36" xfId="2229"/>
    <cellStyle name="ÅëÈ­_laroux_99.08 부채비율 36" xfId="2230"/>
    <cellStyle name="AeE­_laroux_99.08 부채비율 37" xfId="2231"/>
    <cellStyle name="ÅëÈ­_laroux_99.08 부채비율 37" xfId="2232"/>
    <cellStyle name="AeE­_laroux_99.08 부채비율 38" xfId="2233"/>
    <cellStyle name="ÅëÈ­_laroux_99.08 부채비율 38" xfId="2234"/>
    <cellStyle name="AeE­_laroux_99.08 부채비율 39" xfId="2235"/>
    <cellStyle name="ÅëÈ­_laroux_99.08 부채비율 39" xfId="2236"/>
    <cellStyle name="AeE­_laroux_99.08 부채비율 4" xfId="2237"/>
    <cellStyle name="ÅëÈ­_laroux_99.08 부채비율 4" xfId="2238"/>
    <cellStyle name="AeE­_laroux_99.08 부채비율 40" xfId="2239"/>
    <cellStyle name="ÅëÈ­_laroux_99.08 부채비율 40" xfId="2240"/>
    <cellStyle name="AeE­_laroux_99.08 부채비율 41" xfId="2241"/>
    <cellStyle name="ÅëÈ­_laroux_99.08 부채비율 41" xfId="2242"/>
    <cellStyle name="AeE­_laroux_99.08 부채비율 42" xfId="2243"/>
    <cellStyle name="ÅëÈ­_laroux_99.08 부채비율 42" xfId="2244"/>
    <cellStyle name="AeE­_laroux_99.08 부채비율 43" xfId="2245"/>
    <cellStyle name="ÅëÈ­_laroux_99.08 부채비율 43" xfId="2246"/>
    <cellStyle name="AeE­_laroux_99.08 부채비율 44" xfId="2247"/>
    <cellStyle name="ÅëÈ­_laroux_99.08 부채비율 44" xfId="2248"/>
    <cellStyle name="AeE­_laroux_99.08 부채비율 45" xfId="2249"/>
    <cellStyle name="ÅëÈ­_laroux_99.08 부채비율 45" xfId="2250"/>
    <cellStyle name="AeE­_laroux_99.08 부채비율 46" xfId="2251"/>
    <cellStyle name="ÅëÈ­_laroux_99.08 부채비율 46" xfId="2252"/>
    <cellStyle name="AeE­_laroux_99.08 부채비율 47" xfId="2253"/>
    <cellStyle name="ÅëÈ­_laroux_99.08 부채비율 47" xfId="2254"/>
    <cellStyle name="AeE­_laroux_99.08 부채비율 48" xfId="2255"/>
    <cellStyle name="ÅëÈ­_laroux_99.08 부채비율 48" xfId="2256"/>
    <cellStyle name="AeE­_laroux_99.08 부채비율 49" xfId="2257"/>
    <cellStyle name="ÅëÈ­_laroux_99.08 부채비율 49" xfId="2258"/>
    <cellStyle name="AeE­_laroux_99.08 부채비율 5" xfId="2259"/>
    <cellStyle name="ÅëÈ­_laroux_99.08 부채비율 5" xfId="2260"/>
    <cellStyle name="AeE­_laroux_99.08 부채비율 50" xfId="2261"/>
    <cellStyle name="ÅëÈ­_laroux_99.08 부채비율 50" xfId="2262"/>
    <cellStyle name="AeE­_laroux_99.08 부채비율 51" xfId="2263"/>
    <cellStyle name="ÅëÈ­_laroux_99.08 부채비율 51" xfId="2264"/>
    <cellStyle name="AeE­_laroux_99.08 부채비율 52" xfId="2265"/>
    <cellStyle name="ÅëÈ­_laroux_99.08 부채비율 52" xfId="2266"/>
    <cellStyle name="AeE­_laroux_99.08 부채비율 53" xfId="2267"/>
    <cellStyle name="ÅëÈ­_laroux_99.08 부채비율 53" xfId="2268"/>
    <cellStyle name="AeE­_laroux_99.08 부채비율 54" xfId="2269"/>
    <cellStyle name="ÅëÈ­_laroux_99.08 부채비율 54" xfId="2270"/>
    <cellStyle name="AeE­_laroux_99.08 부채비율 55" xfId="2271"/>
    <cellStyle name="ÅëÈ­_laroux_99.08 부채비율 55" xfId="2272"/>
    <cellStyle name="AeE­_laroux_99.08 부채비율 56" xfId="2273"/>
    <cellStyle name="ÅëÈ­_laroux_99.08 부채비율 56" xfId="2274"/>
    <cellStyle name="AeE­_laroux_99.08 부채비율 57" xfId="2275"/>
    <cellStyle name="ÅëÈ­_laroux_99.08 부채비율 57" xfId="2276"/>
    <cellStyle name="AeE­_laroux_99.08 부채비율 58" xfId="2277"/>
    <cellStyle name="ÅëÈ­_laroux_99.08 부채비율 58" xfId="2278"/>
    <cellStyle name="AeE­_laroux_99.08 부채비율 59" xfId="2279"/>
    <cellStyle name="ÅëÈ­_laroux_99.08 부채비율 59" xfId="2280"/>
    <cellStyle name="AeE­_laroux_99.08 부채비율 6" xfId="2281"/>
    <cellStyle name="ÅëÈ­_laroux_99.08 부채비율 6" xfId="2282"/>
    <cellStyle name="AeE­_laroux_99.08 부채비율 60" xfId="2283"/>
    <cellStyle name="ÅëÈ­_laroux_99.08 부채비율 60" xfId="2284"/>
    <cellStyle name="AeE­_laroux_99.08 부채비율 61" xfId="2285"/>
    <cellStyle name="ÅëÈ­_laroux_99.08 부채비율 61" xfId="2286"/>
    <cellStyle name="AeE­_laroux_99.08 부채비율 62" xfId="2287"/>
    <cellStyle name="ÅëÈ­_laroux_99.08 부채비율 62" xfId="2288"/>
    <cellStyle name="AeE­_laroux_99.08 부채비율 63" xfId="2289"/>
    <cellStyle name="ÅëÈ­_laroux_99.08 부채비율 63" xfId="2290"/>
    <cellStyle name="AeE­_laroux_99.08 부채비율 64" xfId="2291"/>
    <cellStyle name="ÅëÈ­_laroux_99.08 부채비율 64" xfId="2292"/>
    <cellStyle name="AeE­_laroux_99.08 부채비율 65" xfId="2293"/>
    <cellStyle name="ÅëÈ­_laroux_99.08 부채비율 65" xfId="2294"/>
    <cellStyle name="AeE­_laroux_99.08 부채비율 66" xfId="2295"/>
    <cellStyle name="ÅëÈ­_laroux_99.08 부채비율 66" xfId="2296"/>
    <cellStyle name="AeE­_laroux_99.08 부채비율 67" xfId="2297"/>
    <cellStyle name="ÅëÈ­_laroux_99.08 부채비율 67" xfId="2298"/>
    <cellStyle name="AeE­_laroux_99.08 부채비율 68" xfId="2299"/>
    <cellStyle name="ÅëÈ­_laroux_99.08 부채비율 68" xfId="2300"/>
    <cellStyle name="AeE­_laroux_99.08 부채비율 69" xfId="2301"/>
    <cellStyle name="ÅëÈ­_laroux_99.08 부채비율 69" xfId="2302"/>
    <cellStyle name="AeE­_laroux_99.08 부채비율 7" xfId="2303"/>
    <cellStyle name="ÅëÈ­_laroux_99.08 부채비율 7" xfId="2304"/>
    <cellStyle name="AeE­_laroux_99.08 부채비율 70" xfId="2305"/>
    <cellStyle name="ÅëÈ­_laroux_99.08 부채비율 70" xfId="2306"/>
    <cellStyle name="AeE­_laroux_99.08 부채비율 71" xfId="2307"/>
    <cellStyle name="ÅëÈ­_laroux_99.08 부채비율 71" xfId="2308"/>
    <cellStyle name="AeE­_laroux_99.08 부채비율 72" xfId="2309"/>
    <cellStyle name="ÅëÈ­_laroux_99.08 부채비율 72" xfId="2310"/>
    <cellStyle name="AeE­_laroux_99.08 부채비율 73" xfId="2311"/>
    <cellStyle name="ÅëÈ­_laroux_99.08 부채비율 73" xfId="2312"/>
    <cellStyle name="AeE­_laroux_99.08 부채비율 8" xfId="2313"/>
    <cellStyle name="ÅëÈ­_laroux_99.08 부채비율 8" xfId="2314"/>
    <cellStyle name="AeE­_laroux_99.08 부채비율 9" xfId="2315"/>
    <cellStyle name="ÅëÈ­_laroux_99.08 부채비율 9" xfId="2316"/>
    <cellStyle name="AeE­_laroux_99.08 부채비율_공장별차입금배부(01.1.31)_비교" xfId="2317"/>
    <cellStyle name="ÅëÈ­_laroux_99.08 부채비율_공장별차입금배부(01.1.31)_비교" xfId="2318"/>
    <cellStyle name="AeE­_laroux_99.08 부채비율_공장별차입금배부(01.1.31)_비교_미지급 선급(021031)" xfId="2319"/>
    <cellStyle name="ÅëÈ­_laroux_99.08 부채비율_공장별차입금배부(01.1.31)_비교_미지급 선급(021031)" xfId="2320"/>
    <cellStyle name="AeE­_laroux_99.08 부채비율_공장별차입금배부(01.1.31)_비교_미지급 선급(021231)" xfId="2321"/>
    <cellStyle name="ÅëÈ­_laroux_99.08 부채비율_공장별차입금배부(01.1.31)_비교_미지급 선급(021231)" xfId="2322"/>
    <cellStyle name="AeE­_laroux_99.08 부채비율_미지급 선급(021031)" xfId="2323"/>
    <cellStyle name="ÅëÈ­_laroux_99.08 부채비율_미지급 선급(021031)" xfId="2324"/>
    <cellStyle name="AeE­_laroux_99.08 부채비율_미지급 선급(021031) 10" xfId="2325"/>
    <cellStyle name="ÅëÈ­_laroux_99.08 부채비율_미지급 선급(021031) 10" xfId="2326"/>
    <cellStyle name="AeE­_laroux_99.08 부채비율_미지급 선급(021031) 11" xfId="2327"/>
    <cellStyle name="ÅëÈ­_laroux_99.08 부채비율_미지급 선급(021031) 11" xfId="2328"/>
    <cellStyle name="AeE­_laroux_99.08 부채비율_미지급 선급(021031) 12" xfId="2329"/>
    <cellStyle name="ÅëÈ­_laroux_99.08 부채비율_미지급 선급(021031) 12" xfId="2330"/>
    <cellStyle name="AeE­_laroux_99.08 부채비율_미지급 선급(021031) 13" xfId="2331"/>
    <cellStyle name="ÅëÈ­_laroux_99.08 부채비율_미지급 선급(021031) 13" xfId="2332"/>
    <cellStyle name="AeE­_laroux_99.08 부채비율_미지급 선급(021031) 14" xfId="2333"/>
    <cellStyle name="ÅëÈ­_laroux_99.08 부채비율_미지급 선급(021031) 14" xfId="2334"/>
    <cellStyle name="AeE­_laroux_99.08 부채비율_미지급 선급(021031) 15" xfId="2335"/>
    <cellStyle name="ÅëÈ­_laroux_99.08 부채비율_미지급 선급(021031) 15" xfId="2336"/>
    <cellStyle name="AeE­_laroux_99.08 부채비율_미지급 선급(021031) 16" xfId="2337"/>
    <cellStyle name="ÅëÈ­_laroux_99.08 부채비율_미지급 선급(021031) 16" xfId="2338"/>
    <cellStyle name="AeE­_laroux_99.08 부채비율_미지급 선급(021031) 17" xfId="2339"/>
    <cellStyle name="ÅëÈ­_laroux_99.08 부채비율_미지급 선급(021031) 17" xfId="2340"/>
    <cellStyle name="AeE­_laroux_99.08 부채비율_미지급 선급(021031) 18" xfId="2341"/>
    <cellStyle name="ÅëÈ­_laroux_99.08 부채비율_미지급 선급(021031) 18" xfId="2342"/>
    <cellStyle name="AeE­_laroux_99.08 부채비율_미지급 선급(021031) 19" xfId="2343"/>
    <cellStyle name="ÅëÈ­_laroux_99.08 부채비율_미지급 선급(021031) 19" xfId="2344"/>
    <cellStyle name="AeE­_laroux_99.08 부채비율_미지급 선급(021031) 2" xfId="2345"/>
    <cellStyle name="ÅëÈ­_laroux_99.08 부채비율_미지급 선급(021031) 2" xfId="2346"/>
    <cellStyle name="AeE­_laroux_99.08 부채비율_미지급 선급(021031) 20" xfId="2347"/>
    <cellStyle name="ÅëÈ­_laroux_99.08 부채비율_미지급 선급(021031) 20" xfId="2348"/>
    <cellStyle name="AeE­_laroux_99.08 부채비율_미지급 선급(021031) 21" xfId="2349"/>
    <cellStyle name="ÅëÈ­_laroux_99.08 부채비율_미지급 선급(021031) 21" xfId="2350"/>
    <cellStyle name="AeE­_laroux_99.08 부채비율_미지급 선급(021031) 22" xfId="2351"/>
    <cellStyle name="ÅëÈ­_laroux_99.08 부채비율_미지급 선급(021031) 22" xfId="2352"/>
    <cellStyle name="AeE­_laroux_99.08 부채비율_미지급 선급(021031) 23" xfId="2353"/>
    <cellStyle name="ÅëÈ­_laroux_99.08 부채비율_미지급 선급(021031) 23" xfId="2354"/>
    <cellStyle name="AeE­_laroux_99.08 부채비율_미지급 선급(021031) 24" xfId="2355"/>
    <cellStyle name="ÅëÈ­_laroux_99.08 부채비율_미지급 선급(021031) 24" xfId="2356"/>
    <cellStyle name="AeE­_laroux_99.08 부채비율_미지급 선급(021031) 25" xfId="2357"/>
    <cellStyle name="ÅëÈ­_laroux_99.08 부채비율_미지급 선급(021031) 25" xfId="2358"/>
    <cellStyle name="AeE­_laroux_99.08 부채비율_미지급 선급(021031) 26" xfId="2359"/>
    <cellStyle name="ÅëÈ­_laroux_99.08 부채비율_미지급 선급(021031) 26" xfId="2360"/>
    <cellStyle name="AeE­_laroux_99.08 부채비율_미지급 선급(021031) 27" xfId="2361"/>
    <cellStyle name="ÅëÈ­_laroux_99.08 부채비율_미지급 선급(021031) 27" xfId="2362"/>
    <cellStyle name="AeE­_laroux_99.08 부채비율_미지급 선급(021031) 28" xfId="2363"/>
    <cellStyle name="ÅëÈ­_laroux_99.08 부채비율_미지급 선급(021031) 28" xfId="2364"/>
    <cellStyle name="AeE­_laroux_99.08 부채비율_미지급 선급(021031) 29" xfId="2365"/>
    <cellStyle name="ÅëÈ­_laroux_99.08 부채비율_미지급 선급(021031) 29" xfId="2366"/>
    <cellStyle name="AeE­_laroux_99.08 부채비율_미지급 선급(021031) 3" xfId="2367"/>
    <cellStyle name="ÅëÈ­_laroux_99.08 부채비율_미지급 선급(021031) 3" xfId="2368"/>
    <cellStyle name="AeE­_laroux_99.08 부채비율_미지급 선급(021031) 30" xfId="2369"/>
    <cellStyle name="ÅëÈ­_laroux_99.08 부채비율_미지급 선급(021031) 30" xfId="2370"/>
    <cellStyle name="AeE­_laroux_99.08 부채비율_미지급 선급(021031) 31" xfId="2371"/>
    <cellStyle name="ÅëÈ­_laroux_99.08 부채비율_미지급 선급(021031) 31" xfId="2372"/>
    <cellStyle name="AeE­_laroux_99.08 부채비율_미지급 선급(021031) 32" xfId="2373"/>
    <cellStyle name="ÅëÈ­_laroux_99.08 부채비율_미지급 선급(021031) 32" xfId="2374"/>
    <cellStyle name="AeE­_laroux_99.08 부채비율_미지급 선급(021031) 33" xfId="2375"/>
    <cellStyle name="ÅëÈ­_laroux_99.08 부채비율_미지급 선급(021031) 33" xfId="2376"/>
    <cellStyle name="AeE­_laroux_99.08 부채비율_미지급 선급(021031) 34" xfId="2377"/>
    <cellStyle name="ÅëÈ­_laroux_99.08 부채비율_미지급 선급(021031) 34" xfId="2378"/>
    <cellStyle name="AeE­_laroux_99.08 부채비율_미지급 선급(021031) 35" xfId="2379"/>
    <cellStyle name="ÅëÈ­_laroux_99.08 부채비율_미지급 선급(021031) 35" xfId="2380"/>
    <cellStyle name="AeE­_laroux_99.08 부채비율_미지급 선급(021031) 36" xfId="2381"/>
    <cellStyle name="ÅëÈ­_laroux_99.08 부채비율_미지급 선급(021031) 36" xfId="2382"/>
    <cellStyle name="AeE­_laroux_99.08 부채비율_미지급 선급(021031) 37" xfId="2383"/>
    <cellStyle name="ÅëÈ­_laroux_99.08 부채비율_미지급 선급(021031) 37" xfId="2384"/>
    <cellStyle name="AeE­_laroux_99.08 부채비율_미지급 선급(021031) 38" xfId="2385"/>
    <cellStyle name="ÅëÈ­_laroux_99.08 부채비율_미지급 선급(021031) 38" xfId="2386"/>
    <cellStyle name="AeE­_laroux_99.08 부채비율_미지급 선급(021031) 39" xfId="2387"/>
    <cellStyle name="ÅëÈ­_laroux_99.08 부채비율_미지급 선급(021031) 39" xfId="2388"/>
    <cellStyle name="AeE­_laroux_99.08 부채비율_미지급 선급(021031) 4" xfId="2389"/>
    <cellStyle name="ÅëÈ­_laroux_99.08 부채비율_미지급 선급(021031) 4" xfId="2390"/>
    <cellStyle name="AeE­_laroux_99.08 부채비율_미지급 선급(021031) 40" xfId="2391"/>
    <cellStyle name="ÅëÈ­_laroux_99.08 부채비율_미지급 선급(021031) 40" xfId="2392"/>
    <cellStyle name="AeE­_laroux_99.08 부채비율_미지급 선급(021031) 41" xfId="2393"/>
    <cellStyle name="ÅëÈ­_laroux_99.08 부채비율_미지급 선급(021031) 41" xfId="2394"/>
    <cellStyle name="AeE­_laroux_99.08 부채비율_미지급 선급(021031) 42" xfId="2395"/>
    <cellStyle name="ÅëÈ­_laroux_99.08 부채비율_미지급 선급(021031) 42" xfId="2396"/>
    <cellStyle name="AeE­_laroux_99.08 부채비율_미지급 선급(021031) 43" xfId="2397"/>
    <cellStyle name="ÅëÈ­_laroux_99.08 부채비율_미지급 선급(021031) 43" xfId="2398"/>
    <cellStyle name="AeE­_laroux_99.08 부채비율_미지급 선급(021031) 44" xfId="2399"/>
    <cellStyle name="ÅëÈ­_laroux_99.08 부채비율_미지급 선급(021031) 44" xfId="2400"/>
    <cellStyle name="AeE­_laroux_99.08 부채비율_미지급 선급(021031) 45" xfId="2401"/>
    <cellStyle name="ÅëÈ­_laroux_99.08 부채비율_미지급 선급(021031) 45" xfId="2402"/>
    <cellStyle name="AeE­_laroux_99.08 부채비율_미지급 선급(021031) 46" xfId="2403"/>
    <cellStyle name="ÅëÈ­_laroux_99.08 부채비율_미지급 선급(021031) 46" xfId="2404"/>
    <cellStyle name="AeE­_laroux_99.08 부채비율_미지급 선급(021031) 47" xfId="2405"/>
    <cellStyle name="ÅëÈ­_laroux_99.08 부채비율_미지급 선급(021031) 47" xfId="2406"/>
    <cellStyle name="AeE­_laroux_99.08 부채비율_미지급 선급(021031) 48" xfId="2407"/>
    <cellStyle name="ÅëÈ­_laroux_99.08 부채비율_미지급 선급(021031) 48" xfId="2408"/>
    <cellStyle name="AeE­_laroux_99.08 부채비율_미지급 선급(021031) 49" xfId="2409"/>
    <cellStyle name="ÅëÈ­_laroux_99.08 부채비율_미지급 선급(021031) 49" xfId="2410"/>
    <cellStyle name="AeE­_laroux_99.08 부채비율_미지급 선급(021031) 5" xfId="2411"/>
    <cellStyle name="ÅëÈ­_laroux_99.08 부채비율_미지급 선급(021031) 5" xfId="2412"/>
    <cellStyle name="AeE­_laroux_99.08 부채비율_미지급 선급(021031) 50" xfId="2413"/>
    <cellStyle name="ÅëÈ­_laroux_99.08 부채비율_미지급 선급(021031) 50" xfId="2414"/>
    <cellStyle name="AeE­_laroux_99.08 부채비율_미지급 선급(021031) 51" xfId="2415"/>
    <cellStyle name="ÅëÈ­_laroux_99.08 부채비율_미지급 선급(021031) 51" xfId="2416"/>
    <cellStyle name="AeE­_laroux_99.08 부채비율_미지급 선급(021031) 52" xfId="2417"/>
    <cellStyle name="ÅëÈ­_laroux_99.08 부채비율_미지급 선급(021031) 52" xfId="2418"/>
    <cellStyle name="AeE­_laroux_99.08 부채비율_미지급 선급(021031) 53" xfId="2419"/>
    <cellStyle name="ÅëÈ­_laroux_99.08 부채비율_미지급 선급(021031) 53" xfId="2420"/>
    <cellStyle name="AeE­_laroux_99.08 부채비율_미지급 선급(021031) 54" xfId="2421"/>
    <cellStyle name="ÅëÈ­_laroux_99.08 부채비율_미지급 선급(021031) 54" xfId="2422"/>
    <cellStyle name="AeE­_laroux_99.08 부채비율_미지급 선급(021031) 55" xfId="2423"/>
    <cellStyle name="ÅëÈ­_laroux_99.08 부채비율_미지급 선급(021031) 55" xfId="2424"/>
    <cellStyle name="AeE­_laroux_99.08 부채비율_미지급 선급(021031) 56" xfId="2425"/>
    <cellStyle name="ÅëÈ­_laroux_99.08 부채비율_미지급 선급(021031) 56" xfId="2426"/>
    <cellStyle name="AeE­_laroux_99.08 부채비율_미지급 선급(021031) 57" xfId="2427"/>
    <cellStyle name="ÅëÈ­_laroux_99.08 부채비율_미지급 선급(021031) 57" xfId="2428"/>
    <cellStyle name="AeE­_laroux_99.08 부채비율_미지급 선급(021031) 58" xfId="2429"/>
    <cellStyle name="ÅëÈ­_laroux_99.08 부채비율_미지급 선급(021031) 58" xfId="2430"/>
    <cellStyle name="AeE­_laroux_99.08 부채비율_미지급 선급(021031) 59" xfId="2431"/>
    <cellStyle name="ÅëÈ­_laroux_99.08 부채비율_미지급 선급(021031) 59" xfId="2432"/>
    <cellStyle name="AeE­_laroux_99.08 부채비율_미지급 선급(021031) 6" xfId="2433"/>
    <cellStyle name="ÅëÈ­_laroux_99.08 부채비율_미지급 선급(021031) 6" xfId="2434"/>
    <cellStyle name="AeE­_laroux_99.08 부채비율_미지급 선급(021031) 60" xfId="2435"/>
    <cellStyle name="ÅëÈ­_laroux_99.08 부채비율_미지급 선급(021031) 60" xfId="2436"/>
    <cellStyle name="AeE­_laroux_99.08 부채비율_미지급 선급(021031) 61" xfId="2437"/>
    <cellStyle name="ÅëÈ­_laroux_99.08 부채비율_미지급 선급(021031) 61" xfId="2438"/>
    <cellStyle name="AeE­_laroux_99.08 부채비율_미지급 선급(021031) 62" xfId="2439"/>
    <cellStyle name="ÅëÈ­_laroux_99.08 부채비율_미지급 선급(021031) 62" xfId="2440"/>
    <cellStyle name="AeE­_laroux_99.08 부채비율_미지급 선급(021031) 63" xfId="2441"/>
    <cellStyle name="ÅëÈ­_laroux_99.08 부채비율_미지급 선급(021031) 63" xfId="2442"/>
    <cellStyle name="AeE­_laroux_99.08 부채비율_미지급 선급(021031) 64" xfId="2443"/>
    <cellStyle name="ÅëÈ­_laroux_99.08 부채비율_미지급 선급(021031) 64" xfId="2444"/>
    <cellStyle name="AeE­_laroux_99.08 부채비율_미지급 선급(021031) 65" xfId="2445"/>
    <cellStyle name="ÅëÈ­_laroux_99.08 부채비율_미지급 선급(021031) 65" xfId="2446"/>
    <cellStyle name="AeE­_laroux_99.08 부채비율_미지급 선급(021031) 66" xfId="2447"/>
    <cellStyle name="ÅëÈ­_laroux_99.08 부채비율_미지급 선급(021031) 66" xfId="2448"/>
    <cellStyle name="AeE­_laroux_99.08 부채비율_미지급 선급(021031) 67" xfId="2449"/>
    <cellStyle name="ÅëÈ­_laroux_99.08 부채비율_미지급 선급(021031) 67" xfId="2450"/>
    <cellStyle name="AeE­_laroux_99.08 부채비율_미지급 선급(021031) 68" xfId="2451"/>
    <cellStyle name="ÅëÈ­_laroux_99.08 부채비율_미지급 선급(021031) 68" xfId="2452"/>
    <cellStyle name="AeE­_laroux_99.08 부채비율_미지급 선급(021031) 69" xfId="2453"/>
    <cellStyle name="ÅëÈ­_laroux_99.08 부채비율_미지급 선급(021031) 69" xfId="2454"/>
    <cellStyle name="AeE­_laroux_99.08 부채비율_미지급 선급(021031) 7" xfId="2455"/>
    <cellStyle name="ÅëÈ­_laroux_99.08 부채비율_미지급 선급(021031) 7" xfId="2456"/>
    <cellStyle name="AeE­_laroux_99.08 부채비율_미지급 선급(021031) 70" xfId="2457"/>
    <cellStyle name="ÅëÈ­_laroux_99.08 부채비율_미지급 선급(021031) 70" xfId="2458"/>
    <cellStyle name="AeE­_laroux_99.08 부채비율_미지급 선급(021031) 71" xfId="2459"/>
    <cellStyle name="ÅëÈ­_laroux_99.08 부채비율_미지급 선급(021031) 71" xfId="2460"/>
    <cellStyle name="AeE­_laroux_99.08 부채비율_미지급 선급(021031) 72" xfId="2461"/>
    <cellStyle name="ÅëÈ­_laroux_99.08 부채비율_미지급 선급(021031) 72" xfId="2462"/>
    <cellStyle name="AeE­_laroux_99.08 부채비율_미지급 선급(021031) 73" xfId="2463"/>
    <cellStyle name="ÅëÈ­_laroux_99.08 부채비율_미지급 선급(021031) 73" xfId="2464"/>
    <cellStyle name="AeE­_laroux_99.08 부채비율_미지급 선급(021031) 8" xfId="2465"/>
    <cellStyle name="ÅëÈ­_laroux_99.08 부채비율_미지급 선급(021031) 8" xfId="2466"/>
    <cellStyle name="AeE­_laroux_99.08 부채비율_미지급 선급(021031) 9" xfId="2467"/>
    <cellStyle name="ÅëÈ­_laroux_99.08 부채비율_미지급 선급(021031) 9" xfId="2468"/>
    <cellStyle name="AeE­_laroux_99.08 부채비율_미지급 선급(021231)" xfId="2469"/>
    <cellStyle name="ÅëÈ­_laroux_99.08 부채비율_미지급 선급(021231)" xfId="2470"/>
    <cellStyle name="AeE­_laroux_99.08 부채비율_미지급 선급(021231) 10" xfId="2471"/>
    <cellStyle name="ÅëÈ­_laroux_99.08 부채비율_미지급 선급(021231) 10" xfId="2472"/>
    <cellStyle name="AeE­_laroux_99.08 부채비율_미지급 선급(021231) 11" xfId="2473"/>
    <cellStyle name="ÅëÈ­_laroux_99.08 부채비율_미지급 선급(021231) 11" xfId="2474"/>
    <cellStyle name="AeE­_laroux_99.08 부채비율_미지급 선급(021231) 12" xfId="2475"/>
    <cellStyle name="ÅëÈ­_laroux_99.08 부채비율_미지급 선급(021231) 12" xfId="2476"/>
    <cellStyle name="AeE­_laroux_99.08 부채비율_미지급 선급(021231) 13" xfId="2477"/>
    <cellStyle name="ÅëÈ­_laroux_99.08 부채비율_미지급 선급(021231) 13" xfId="2478"/>
    <cellStyle name="AeE­_laroux_99.08 부채비율_미지급 선급(021231) 14" xfId="2479"/>
    <cellStyle name="ÅëÈ­_laroux_99.08 부채비율_미지급 선급(021231) 14" xfId="2480"/>
    <cellStyle name="AeE­_laroux_99.08 부채비율_미지급 선급(021231) 15" xfId="2481"/>
    <cellStyle name="ÅëÈ­_laroux_99.08 부채비율_미지급 선급(021231) 15" xfId="2482"/>
    <cellStyle name="AeE­_laroux_99.08 부채비율_미지급 선급(021231) 16" xfId="2483"/>
    <cellStyle name="ÅëÈ­_laroux_99.08 부채비율_미지급 선급(021231) 16" xfId="2484"/>
    <cellStyle name="AeE­_laroux_99.08 부채비율_미지급 선급(021231) 17" xfId="2485"/>
    <cellStyle name="ÅëÈ­_laroux_99.08 부채비율_미지급 선급(021231) 17" xfId="2486"/>
    <cellStyle name="AeE­_laroux_99.08 부채비율_미지급 선급(021231) 18" xfId="2487"/>
    <cellStyle name="ÅëÈ­_laroux_99.08 부채비율_미지급 선급(021231) 18" xfId="2488"/>
    <cellStyle name="AeE­_laroux_99.08 부채비율_미지급 선급(021231) 19" xfId="2489"/>
    <cellStyle name="ÅëÈ­_laroux_99.08 부채비율_미지급 선급(021231) 19" xfId="2490"/>
    <cellStyle name="AeE­_laroux_99.08 부채비율_미지급 선급(021231) 2" xfId="2491"/>
    <cellStyle name="ÅëÈ­_laroux_99.08 부채비율_미지급 선급(021231) 2" xfId="2492"/>
    <cellStyle name="AeE­_laroux_99.08 부채비율_미지급 선급(021231) 20" xfId="2493"/>
    <cellStyle name="ÅëÈ­_laroux_99.08 부채비율_미지급 선급(021231) 20" xfId="2494"/>
    <cellStyle name="AeE­_laroux_99.08 부채비율_미지급 선급(021231) 21" xfId="2495"/>
    <cellStyle name="ÅëÈ­_laroux_99.08 부채비율_미지급 선급(021231) 21" xfId="2496"/>
    <cellStyle name="AeE­_laroux_99.08 부채비율_미지급 선급(021231) 22" xfId="2497"/>
    <cellStyle name="ÅëÈ­_laroux_99.08 부채비율_미지급 선급(021231) 22" xfId="2498"/>
    <cellStyle name="AeE­_laroux_99.08 부채비율_미지급 선급(021231) 23" xfId="2499"/>
    <cellStyle name="ÅëÈ­_laroux_99.08 부채비율_미지급 선급(021231) 23" xfId="2500"/>
    <cellStyle name="AeE­_laroux_99.08 부채비율_미지급 선급(021231) 24" xfId="2501"/>
    <cellStyle name="ÅëÈ­_laroux_99.08 부채비율_미지급 선급(021231) 24" xfId="2502"/>
    <cellStyle name="AeE­_laroux_99.08 부채비율_미지급 선급(021231) 25" xfId="2503"/>
    <cellStyle name="ÅëÈ­_laroux_99.08 부채비율_미지급 선급(021231) 25" xfId="2504"/>
    <cellStyle name="AeE­_laroux_99.08 부채비율_미지급 선급(021231) 26" xfId="2505"/>
    <cellStyle name="ÅëÈ­_laroux_99.08 부채비율_미지급 선급(021231) 26" xfId="2506"/>
    <cellStyle name="AeE­_laroux_99.08 부채비율_미지급 선급(021231) 27" xfId="2507"/>
    <cellStyle name="ÅëÈ­_laroux_99.08 부채비율_미지급 선급(021231) 27" xfId="2508"/>
    <cellStyle name="AeE­_laroux_99.08 부채비율_미지급 선급(021231) 28" xfId="2509"/>
    <cellStyle name="ÅëÈ­_laroux_99.08 부채비율_미지급 선급(021231) 28" xfId="2510"/>
    <cellStyle name="AeE­_laroux_99.08 부채비율_미지급 선급(021231) 29" xfId="2511"/>
    <cellStyle name="ÅëÈ­_laroux_99.08 부채비율_미지급 선급(021231) 29" xfId="2512"/>
    <cellStyle name="AeE­_laroux_99.08 부채비율_미지급 선급(021231) 3" xfId="2513"/>
    <cellStyle name="ÅëÈ­_laroux_99.08 부채비율_미지급 선급(021231) 3" xfId="2514"/>
    <cellStyle name="AeE­_laroux_99.08 부채비율_미지급 선급(021231) 30" xfId="2515"/>
    <cellStyle name="ÅëÈ­_laroux_99.08 부채비율_미지급 선급(021231) 30" xfId="2516"/>
    <cellStyle name="AeE­_laroux_99.08 부채비율_미지급 선급(021231) 31" xfId="2517"/>
    <cellStyle name="ÅëÈ­_laroux_99.08 부채비율_미지급 선급(021231) 31" xfId="2518"/>
    <cellStyle name="AeE­_laroux_99.08 부채비율_미지급 선급(021231) 32" xfId="2519"/>
    <cellStyle name="ÅëÈ­_laroux_99.08 부채비율_미지급 선급(021231) 32" xfId="2520"/>
    <cellStyle name="AeE­_laroux_99.08 부채비율_미지급 선급(021231) 33" xfId="2521"/>
    <cellStyle name="ÅëÈ­_laroux_99.08 부채비율_미지급 선급(021231) 33" xfId="2522"/>
    <cellStyle name="AeE­_laroux_99.08 부채비율_미지급 선급(021231) 34" xfId="2523"/>
    <cellStyle name="ÅëÈ­_laroux_99.08 부채비율_미지급 선급(021231) 34" xfId="2524"/>
    <cellStyle name="AeE­_laroux_99.08 부채비율_미지급 선급(021231) 35" xfId="2525"/>
    <cellStyle name="ÅëÈ­_laroux_99.08 부채비율_미지급 선급(021231) 35" xfId="2526"/>
    <cellStyle name="AeE­_laroux_99.08 부채비율_미지급 선급(021231) 36" xfId="2527"/>
    <cellStyle name="ÅëÈ­_laroux_99.08 부채비율_미지급 선급(021231) 36" xfId="2528"/>
    <cellStyle name="AeE­_laroux_99.08 부채비율_미지급 선급(021231) 37" xfId="2529"/>
    <cellStyle name="ÅëÈ­_laroux_99.08 부채비율_미지급 선급(021231) 37" xfId="2530"/>
    <cellStyle name="AeE­_laroux_99.08 부채비율_미지급 선급(021231) 38" xfId="2531"/>
    <cellStyle name="ÅëÈ­_laroux_99.08 부채비율_미지급 선급(021231) 38" xfId="2532"/>
    <cellStyle name="AeE­_laroux_99.08 부채비율_미지급 선급(021231) 39" xfId="2533"/>
    <cellStyle name="ÅëÈ­_laroux_99.08 부채비율_미지급 선급(021231) 39" xfId="2534"/>
    <cellStyle name="AeE­_laroux_99.08 부채비율_미지급 선급(021231) 4" xfId="2535"/>
    <cellStyle name="ÅëÈ­_laroux_99.08 부채비율_미지급 선급(021231) 4" xfId="2536"/>
    <cellStyle name="AeE­_laroux_99.08 부채비율_미지급 선급(021231) 40" xfId="2537"/>
    <cellStyle name="ÅëÈ­_laroux_99.08 부채비율_미지급 선급(021231) 40" xfId="2538"/>
    <cellStyle name="AeE­_laroux_99.08 부채비율_미지급 선급(021231) 41" xfId="2539"/>
    <cellStyle name="ÅëÈ­_laroux_99.08 부채비율_미지급 선급(021231) 41" xfId="2540"/>
    <cellStyle name="AeE­_laroux_99.08 부채비율_미지급 선급(021231) 42" xfId="2541"/>
    <cellStyle name="ÅëÈ­_laroux_99.08 부채비율_미지급 선급(021231) 42" xfId="2542"/>
    <cellStyle name="AeE­_laroux_99.08 부채비율_미지급 선급(021231) 43" xfId="2543"/>
    <cellStyle name="ÅëÈ­_laroux_99.08 부채비율_미지급 선급(021231) 43" xfId="2544"/>
    <cellStyle name="AeE­_laroux_99.08 부채비율_미지급 선급(021231) 44" xfId="2545"/>
    <cellStyle name="ÅëÈ­_laroux_99.08 부채비율_미지급 선급(021231) 44" xfId="2546"/>
    <cellStyle name="AeE­_laroux_99.08 부채비율_미지급 선급(021231) 45" xfId="2547"/>
    <cellStyle name="ÅëÈ­_laroux_99.08 부채비율_미지급 선급(021231) 45" xfId="2548"/>
    <cellStyle name="AeE­_laroux_99.08 부채비율_미지급 선급(021231) 46" xfId="2549"/>
    <cellStyle name="ÅëÈ­_laroux_99.08 부채비율_미지급 선급(021231) 46" xfId="2550"/>
    <cellStyle name="AeE­_laroux_99.08 부채비율_미지급 선급(021231) 47" xfId="2551"/>
    <cellStyle name="ÅëÈ­_laroux_99.08 부채비율_미지급 선급(021231) 47" xfId="2552"/>
    <cellStyle name="AeE­_laroux_99.08 부채비율_미지급 선급(021231) 48" xfId="2553"/>
    <cellStyle name="ÅëÈ­_laroux_99.08 부채비율_미지급 선급(021231) 48" xfId="2554"/>
    <cellStyle name="AeE­_laroux_99.08 부채비율_미지급 선급(021231) 49" xfId="2555"/>
    <cellStyle name="ÅëÈ­_laroux_99.08 부채비율_미지급 선급(021231) 49" xfId="2556"/>
    <cellStyle name="AeE­_laroux_99.08 부채비율_미지급 선급(021231) 5" xfId="2557"/>
    <cellStyle name="ÅëÈ­_laroux_99.08 부채비율_미지급 선급(021231) 5" xfId="2558"/>
    <cellStyle name="AeE­_laroux_99.08 부채비율_미지급 선급(021231) 50" xfId="2559"/>
    <cellStyle name="ÅëÈ­_laroux_99.08 부채비율_미지급 선급(021231) 50" xfId="2560"/>
    <cellStyle name="AeE­_laroux_99.08 부채비율_미지급 선급(021231) 51" xfId="2561"/>
    <cellStyle name="ÅëÈ­_laroux_99.08 부채비율_미지급 선급(021231) 51" xfId="2562"/>
    <cellStyle name="AeE­_laroux_99.08 부채비율_미지급 선급(021231) 52" xfId="2563"/>
    <cellStyle name="ÅëÈ­_laroux_99.08 부채비율_미지급 선급(021231) 52" xfId="2564"/>
    <cellStyle name="AeE­_laroux_99.08 부채비율_미지급 선급(021231) 53" xfId="2565"/>
    <cellStyle name="ÅëÈ­_laroux_99.08 부채비율_미지급 선급(021231) 53" xfId="2566"/>
    <cellStyle name="AeE­_laroux_99.08 부채비율_미지급 선급(021231) 54" xfId="2567"/>
    <cellStyle name="ÅëÈ­_laroux_99.08 부채비율_미지급 선급(021231) 54" xfId="2568"/>
    <cellStyle name="AeE­_laroux_99.08 부채비율_미지급 선급(021231) 55" xfId="2569"/>
    <cellStyle name="ÅëÈ­_laroux_99.08 부채비율_미지급 선급(021231) 55" xfId="2570"/>
    <cellStyle name="AeE­_laroux_99.08 부채비율_미지급 선급(021231) 56" xfId="2571"/>
    <cellStyle name="ÅëÈ­_laroux_99.08 부채비율_미지급 선급(021231) 56" xfId="2572"/>
    <cellStyle name="AeE­_laroux_99.08 부채비율_미지급 선급(021231) 57" xfId="2573"/>
    <cellStyle name="ÅëÈ­_laroux_99.08 부채비율_미지급 선급(021231) 57" xfId="2574"/>
    <cellStyle name="AeE­_laroux_99.08 부채비율_미지급 선급(021231) 58" xfId="2575"/>
    <cellStyle name="ÅëÈ­_laroux_99.08 부채비율_미지급 선급(021231) 58" xfId="2576"/>
    <cellStyle name="AeE­_laroux_99.08 부채비율_미지급 선급(021231) 59" xfId="2577"/>
    <cellStyle name="ÅëÈ­_laroux_99.08 부채비율_미지급 선급(021231) 59" xfId="2578"/>
    <cellStyle name="AeE­_laroux_99.08 부채비율_미지급 선급(021231) 6" xfId="2579"/>
    <cellStyle name="ÅëÈ­_laroux_99.08 부채비율_미지급 선급(021231) 6" xfId="2580"/>
    <cellStyle name="AeE­_laroux_99.08 부채비율_미지급 선급(021231) 60" xfId="2581"/>
    <cellStyle name="ÅëÈ­_laroux_99.08 부채비율_미지급 선급(021231) 60" xfId="2582"/>
    <cellStyle name="AeE­_laroux_99.08 부채비율_미지급 선급(021231) 61" xfId="2583"/>
    <cellStyle name="ÅëÈ­_laroux_99.08 부채비율_미지급 선급(021231) 61" xfId="2584"/>
    <cellStyle name="AeE­_laroux_99.08 부채비율_미지급 선급(021231) 62" xfId="2585"/>
    <cellStyle name="ÅëÈ­_laroux_99.08 부채비율_미지급 선급(021231) 62" xfId="2586"/>
    <cellStyle name="AeE­_laroux_99.08 부채비율_미지급 선급(021231) 63" xfId="2587"/>
    <cellStyle name="ÅëÈ­_laroux_99.08 부채비율_미지급 선급(021231) 63" xfId="2588"/>
    <cellStyle name="AeE­_laroux_99.08 부채비율_미지급 선급(021231) 64" xfId="2589"/>
    <cellStyle name="ÅëÈ­_laroux_99.08 부채비율_미지급 선급(021231) 64" xfId="2590"/>
    <cellStyle name="AeE­_laroux_99.08 부채비율_미지급 선급(021231) 65" xfId="2591"/>
    <cellStyle name="ÅëÈ­_laroux_99.08 부채비율_미지급 선급(021231) 65" xfId="2592"/>
    <cellStyle name="AeE­_laroux_99.08 부채비율_미지급 선급(021231) 66" xfId="2593"/>
    <cellStyle name="ÅëÈ­_laroux_99.08 부채비율_미지급 선급(021231) 66" xfId="2594"/>
    <cellStyle name="AeE­_laroux_99.08 부채비율_미지급 선급(021231) 67" xfId="2595"/>
    <cellStyle name="ÅëÈ­_laroux_99.08 부채비율_미지급 선급(021231) 67" xfId="2596"/>
    <cellStyle name="AeE­_laroux_99.08 부채비율_미지급 선급(021231) 68" xfId="2597"/>
    <cellStyle name="ÅëÈ­_laroux_99.08 부채비율_미지급 선급(021231) 68" xfId="2598"/>
    <cellStyle name="AeE­_laroux_99.08 부채비율_미지급 선급(021231) 69" xfId="2599"/>
    <cellStyle name="ÅëÈ­_laroux_99.08 부채비율_미지급 선급(021231) 69" xfId="2600"/>
    <cellStyle name="AeE­_laroux_99.08 부채비율_미지급 선급(021231) 7" xfId="2601"/>
    <cellStyle name="ÅëÈ­_laroux_99.08 부채비율_미지급 선급(021231) 7" xfId="2602"/>
    <cellStyle name="AeE­_laroux_99.08 부채비율_미지급 선급(021231) 70" xfId="2603"/>
    <cellStyle name="ÅëÈ­_laroux_99.08 부채비율_미지급 선급(021231) 70" xfId="2604"/>
    <cellStyle name="AeE­_laroux_99.08 부채비율_미지급 선급(021231) 71" xfId="2605"/>
    <cellStyle name="ÅëÈ­_laroux_99.08 부채비율_미지급 선급(021231) 71" xfId="2606"/>
    <cellStyle name="AeE­_laroux_99.08 부채비율_미지급 선급(021231) 72" xfId="2607"/>
    <cellStyle name="ÅëÈ­_laroux_99.08 부채비율_미지급 선급(021231) 72" xfId="2608"/>
    <cellStyle name="AeE­_laroux_99.08 부채비율_미지급 선급(021231) 73" xfId="2609"/>
    <cellStyle name="ÅëÈ­_laroux_99.08 부채비율_미지급 선급(021231) 73" xfId="2610"/>
    <cellStyle name="AeE­_laroux_99.08 부채비율_미지급 선급(021231) 8" xfId="2611"/>
    <cellStyle name="ÅëÈ­_laroux_99.08 부채비율_미지급 선급(021231) 8" xfId="2612"/>
    <cellStyle name="AeE­_laroux_99.08 부채비율_미지급 선급(021231) 9" xfId="2613"/>
    <cellStyle name="ÅëÈ­_laroux_99.08 부채비율_미지급 선급(021231) 9" xfId="2614"/>
    <cellStyle name="AeE­_laroux_99.08 부채비율_신용공여액 신고 대사자료" xfId="2615"/>
    <cellStyle name="ÅëÈ­_laroux_99.08 부채비율_신용공여액 신고 대사자료" xfId="2616"/>
    <cellStyle name="AeE­_laroux_99.08 부채비율_신용공여액 신고 대사자료 10" xfId="2617"/>
    <cellStyle name="ÅëÈ­_laroux_99.08 부채비율_신용공여액 신고 대사자료 10" xfId="2618"/>
    <cellStyle name="AeE­_laroux_99.08 부채비율_신용공여액 신고 대사자료 11" xfId="2619"/>
    <cellStyle name="ÅëÈ­_laroux_99.08 부채비율_신용공여액 신고 대사자료 11" xfId="2620"/>
    <cellStyle name="AeE­_laroux_99.08 부채비율_신용공여액 신고 대사자료 12" xfId="2621"/>
    <cellStyle name="ÅëÈ­_laroux_99.08 부채비율_신용공여액 신고 대사자료 12" xfId="2622"/>
    <cellStyle name="AeE­_laroux_99.08 부채비율_신용공여액 신고 대사자료 13" xfId="2623"/>
    <cellStyle name="ÅëÈ­_laroux_99.08 부채비율_신용공여액 신고 대사자료 13" xfId="2624"/>
    <cellStyle name="AeE­_laroux_99.08 부채비율_신용공여액 신고 대사자료 14" xfId="2625"/>
    <cellStyle name="ÅëÈ­_laroux_99.08 부채비율_신용공여액 신고 대사자료 14" xfId="2626"/>
    <cellStyle name="AeE­_laroux_99.08 부채비율_신용공여액 신고 대사자료 15" xfId="2627"/>
    <cellStyle name="ÅëÈ­_laroux_99.08 부채비율_신용공여액 신고 대사자료 15" xfId="2628"/>
    <cellStyle name="AeE­_laroux_99.08 부채비율_신용공여액 신고 대사자료 16" xfId="2629"/>
    <cellStyle name="ÅëÈ­_laroux_99.08 부채비율_신용공여액 신고 대사자료 16" xfId="2630"/>
    <cellStyle name="AeE­_laroux_99.08 부채비율_신용공여액 신고 대사자료 17" xfId="2631"/>
    <cellStyle name="ÅëÈ­_laroux_99.08 부채비율_신용공여액 신고 대사자료 17" xfId="2632"/>
    <cellStyle name="AeE­_laroux_99.08 부채비율_신용공여액 신고 대사자료 18" xfId="2633"/>
    <cellStyle name="ÅëÈ­_laroux_99.08 부채비율_신용공여액 신고 대사자료 18" xfId="2634"/>
    <cellStyle name="AeE­_laroux_99.08 부채비율_신용공여액 신고 대사자료 19" xfId="2635"/>
    <cellStyle name="ÅëÈ­_laroux_99.08 부채비율_신용공여액 신고 대사자료 19" xfId="2636"/>
    <cellStyle name="AeE­_laroux_99.08 부채비율_신용공여액 신고 대사자료 2" xfId="2637"/>
    <cellStyle name="ÅëÈ­_laroux_99.08 부채비율_신용공여액 신고 대사자료 2" xfId="2638"/>
    <cellStyle name="AeE­_laroux_99.08 부채비율_신용공여액 신고 대사자료 20" xfId="2639"/>
    <cellStyle name="ÅëÈ­_laroux_99.08 부채비율_신용공여액 신고 대사자료 20" xfId="2640"/>
    <cellStyle name="AeE­_laroux_99.08 부채비율_신용공여액 신고 대사자료 21" xfId="2641"/>
    <cellStyle name="ÅëÈ­_laroux_99.08 부채비율_신용공여액 신고 대사자료 21" xfId="2642"/>
    <cellStyle name="AeE­_laroux_99.08 부채비율_신용공여액 신고 대사자료 22" xfId="2643"/>
    <cellStyle name="ÅëÈ­_laroux_99.08 부채비율_신용공여액 신고 대사자료 22" xfId="2644"/>
    <cellStyle name="AeE­_laroux_99.08 부채비율_신용공여액 신고 대사자료 23" xfId="2645"/>
    <cellStyle name="ÅëÈ­_laroux_99.08 부채비율_신용공여액 신고 대사자료 23" xfId="2646"/>
    <cellStyle name="AeE­_laroux_99.08 부채비율_신용공여액 신고 대사자료 24" xfId="2647"/>
    <cellStyle name="ÅëÈ­_laroux_99.08 부채비율_신용공여액 신고 대사자료 24" xfId="2648"/>
    <cellStyle name="AeE­_laroux_99.08 부채비율_신용공여액 신고 대사자료 25" xfId="2649"/>
    <cellStyle name="ÅëÈ­_laroux_99.08 부채비율_신용공여액 신고 대사자료 25" xfId="2650"/>
    <cellStyle name="AeE­_laroux_99.08 부채비율_신용공여액 신고 대사자료 26" xfId="2651"/>
    <cellStyle name="ÅëÈ­_laroux_99.08 부채비율_신용공여액 신고 대사자료 26" xfId="2652"/>
    <cellStyle name="AeE­_laroux_99.08 부채비율_신용공여액 신고 대사자료 27" xfId="2653"/>
    <cellStyle name="ÅëÈ­_laroux_99.08 부채비율_신용공여액 신고 대사자료 27" xfId="2654"/>
    <cellStyle name="AeE­_laroux_99.08 부채비율_신용공여액 신고 대사자료 28" xfId="2655"/>
    <cellStyle name="ÅëÈ­_laroux_99.08 부채비율_신용공여액 신고 대사자료 28" xfId="2656"/>
    <cellStyle name="AeE­_laroux_99.08 부채비율_신용공여액 신고 대사자료 29" xfId="2657"/>
    <cellStyle name="ÅëÈ­_laroux_99.08 부채비율_신용공여액 신고 대사자료 29" xfId="2658"/>
    <cellStyle name="AeE­_laroux_99.08 부채비율_신용공여액 신고 대사자료 3" xfId="2659"/>
    <cellStyle name="ÅëÈ­_laroux_99.08 부채비율_신용공여액 신고 대사자료 3" xfId="2660"/>
    <cellStyle name="AeE­_laroux_99.08 부채비율_신용공여액 신고 대사자료 30" xfId="2661"/>
    <cellStyle name="ÅëÈ­_laroux_99.08 부채비율_신용공여액 신고 대사자료 30" xfId="2662"/>
    <cellStyle name="AeE­_laroux_99.08 부채비율_신용공여액 신고 대사자료 31" xfId="2663"/>
    <cellStyle name="ÅëÈ­_laroux_99.08 부채비율_신용공여액 신고 대사자료 31" xfId="2664"/>
    <cellStyle name="AeE­_laroux_99.08 부채비율_신용공여액 신고 대사자료 32" xfId="2665"/>
    <cellStyle name="ÅëÈ­_laroux_99.08 부채비율_신용공여액 신고 대사자료 32" xfId="2666"/>
    <cellStyle name="AeE­_laroux_99.08 부채비율_신용공여액 신고 대사자료 33" xfId="2667"/>
    <cellStyle name="ÅëÈ­_laroux_99.08 부채비율_신용공여액 신고 대사자료 33" xfId="2668"/>
    <cellStyle name="AeE­_laroux_99.08 부채비율_신용공여액 신고 대사자료 34" xfId="2669"/>
    <cellStyle name="ÅëÈ­_laroux_99.08 부채비율_신용공여액 신고 대사자료 34" xfId="2670"/>
    <cellStyle name="AeE­_laroux_99.08 부채비율_신용공여액 신고 대사자료 35" xfId="2671"/>
    <cellStyle name="ÅëÈ­_laroux_99.08 부채비율_신용공여액 신고 대사자료 35" xfId="2672"/>
    <cellStyle name="AeE­_laroux_99.08 부채비율_신용공여액 신고 대사자료 36" xfId="2673"/>
    <cellStyle name="ÅëÈ­_laroux_99.08 부채비율_신용공여액 신고 대사자료 36" xfId="2674"/>
    <cellStyle name="AeE­_laroux_99.08 부채비율_신용공여액 신고 대사자료 37" xfId="2675"/>
    <cellStyle name="ÅëÈ­_laroux_99.08 부채비율_신용공여액 신고 대사자료 37" xfId="2676"/>
    <cellStyle name="AeE­_laroux_99.08 부채비율_신용공여액 신고 대사자료 38" xfId="2677"/>
    <cellStyle name="ÅëÈ­_laroux_99.08 부채비율_신용공여액 신고 대사자료 38" xfId="2678"/>
    <cellStyle name="AeE­_laroux_99.08 부채비율_신용공여액 신고 대사자료 39" xfId="2679"/>
    <cellStyle name="ÅëÈ­_laroux_99.08 부채비율_신용공여액 신고 대사자료 39" xfId="2680"/>
    <cellStyle name="AeE­_laroux_99.08 부채비율_신용공여액 신고 대사자료 4" xfId="2681"/>
    <cellStyle name="ÅëÈ­_laroux_99.08 부채비율_신용공여액 신고 대사자료 4" xfId="2682"/>
    <cellStyle name="AeE­_laroux_99.08 부채비율_신용공여액 신고 대사자료 40" xfId="2683"/>
    <cellStyle name="ÅëÈ­_laroux_99.08 부채비율_신용공여액 신고 대사자료 40" xfId="2684"/>
    <cellStyle name="AeE­_laroux_99.08 부채비율_신용공여액 신고 대사자료 41" xfId="2685"/>
    <cellStyle name="ÅëÈ­_laroux_99.08 부채비율_신용공여액 신고 대사자료 41" xfId="2686"/>
    <cellStyle name="AeE­_laroux_99.08 부채비율_신용공여액 신고 대사자료 42" xfId="2687"/>
    <cellStyle name="ÅëÈ­_laroux_99.08 부채비율_신용공여액 신고 대사자료 42" xfId="2688"/>
    <cellStyle name="AeE­_laroux_99.08 부채비율_신용공여액 신고 대사자료 43" xfId="2689"/>
    <cellStyle name="ÅëÈ­_laroux_99.08 부채비율_신용공여액 신고 대사자료 43" xfId="2690"/>
    <cellStyle name="AeE­_laroux_99.08 부채비율_신용공여액 신고 대사자료 44" xfId="2691"/>
    <cellStyle name="ÅëÈ­_laroux_99.08 부채비율_신용공여액 신고 대사자료 44" xfId="2692"/>
    <cellStyle name="AeE­_laroux_99.08 부채비율_신용공여액 신고 대사자료 45" xfId="2693"/>
    <cellStyle name="ÅëÈ­_laroux_99.08 부채비율_신용공여액 신고 대사자료 45" xfId="2694"/>
    <cellStyle name="AeE­_laroux_99.08 부채비율_신용공여액 신고 대사자료 46" xfId="2695"/>
    <cellStyle name="ÅëÈ­_laroux_99.08 부채비율_신용공여액 신고 대사자료 46" xfId="2696"/>
    <cellStyle name="AeE­_laroux_99.08 부채비율_신용공여액 신고 대사자료 47" xfId="2697"/>
    <cellStyle name="ÅëÈ­_laroux_99.08 부채비율_신용공여액 신고 대사자료 47" xfId="2698"/>
    <cellStyle name="AeE­_laroux_99.08 부채비율_신용공여액 신고 대사자료 48" xfId="2699"/>
    <cellStyle name="ÅëÈ­_laroux_99.08 부채비율_신용공여액 신고 대사자료 48" xfId="2700"/>
    <cellStyle name="AeE­_laroux_99.08 부채비율_신용공여액 신고 대사자료 49" xfId="2701"/>
    <cellStyle name="ÅëÈ­_laroux_99.08 부채비율_신용공여액 신고 대사자료 49" xfId="2702"/>
    <cellStyle name="AeE­_laroux_99.08 부채비율_신용공여액 신고 대사자료 5" xfId="2703"/>
    <cellStyle name="ÅëÈ­_laroux_99.08 부채비율_신용공여액 신고 대사자료 5" xfId="2704"/>
    <cellStyle name="AeE­_laroux_99.08 부채비율_신용공여액 신고 대사자료 50" xfId="2705"/>
    <cellStyle name="ÅëÈ­_laroux_99.08 부채비율_신용공여액 신고 대사자료 50" xfId="2706"/>
    <cellStyle name="AeE­_laroux_99.08 부채비율_신용공여액 신고 대사자료 51" xfId="2707"/>
    <cellStyle name="ÅëÈ­_laroux_99.08 부채비율_신용공여액 신고 대사자료 51" xfId="2708"/>
    <cellStyle name="AeE­_laroux_99.08 부채비율_신용공여액 신고 대사자료 52" xfId="2709"/>
    <cellStyle name="ÅëÈ­_laroux_99.08 부채비율_신용공여액 신고 대사자료 52" xfId="2710"/>
    <cellStyle name="AeE­_laroux_99.08 부채비율_신용공여액 신고 대사자료 53" xfId="2711"/>
    <cellStyle name="ÅëÈ­_laroux_99.08 부채비율_신용공여액 신고 대사자료 53" xfId="2712"/>
    <cellStyle name="AeE­_laroux_99.08 부채비율_신용공여액 신고 대사자료 54" xfId="2713"/>
    <cellStyle name="ÅëÈ­_laroux_99.08 부채비율_신용공여액 신고 대사자료 54" xfId="2714"/>
    <cellStyle name="AeE­_laroux_99.08 부채비율_신용공여액 신고 대사자료 55" xfId="2715"/>
    <cellStyle name="ÅëÈ­_laroux_99.08 부채비율_신용공여액 신고 대사자료 55" xfId="2716"/>
    <cellStyle name="AeE­_laroux_99.08 부채비율_신용공여액 신고 대사자료 56" xfId="2717"/>
    <cellStyle name="ÅëÈ­_laroux_99.08 부채비율_신용공여액 신고 대사자료 56" xfId="2718"/>
    <cellStyle name="AeE­_laroux_99.08 부채비율_신용공여액 신고 대사자료 57" xfId="2719"/>
    <cellStyle name="ÅëÈ­_laroux_99.08 부채비율_신용공여액 신고 대사자료 57" xfId="2720"/>
    <cellStyle name="AeE­_laroux_99.08 부채비율_신용공여액 신고 대사자료 58" xfId="2721"/>
    <cellStyle name="ÅëÈ­_laroux_99.08 부채비율_신용공여액 신고 대사자료 58" xfId="2722"/>
    <cellStyle name="AeE­_laroux_99.08 부채비율_신용공여액 신고 대사자료 59" xfId="2723"/>
    <cellStyle name="ÅëÈ­_laroux_99.08 부채비율_신용공여액 신고 대사자료 59" xfId="2724"/>
    <cellStyle name="AeE­_laroux_99.08 부채비율_신용공여액 신고 대사자료 6" xfId="2725"/>
    <cellStyle name="ÅëÈ­_laroux_99.08 부채비율_신용공여액 신고 대사자료 6" xfId="2726"/>
    <cellStyle name="AeE­_laroux_99.08 부채비율_신용공여액 신고 대사자료 60" xfId="2727"/>
    <cellStyle name="ÅëÈ­_laroux_99.08 부채비율_신용공여액 신고 대사자료 60" xfId="2728"/>
    <cellStyle name="AeE­_laroux_99.08 부채비율_신용공여액 신고 대사자료 61" xfId="2729"/>
    <cellStyle name="ÅëÈ­_laroux_99.08 부채비율_신용공여액 신고 대사자료 61" xfId="2730"/>
    <cellStyle name="AeE­_laroux_99.08 부채비율_신용공여액 신고 대사자료 62" xfId="2731"/>
    <cellStyle name="ÅëÈ­_laroux_99.08 부채비율_신용공여액 신고 대사자료 62" xfId="2732"/>
    <cellStyle name="AeE­_laroux_99.08 부채비율_신용공여액 신고 대사자료 63" xfId="2733"/>
    <cellStyle name="ÅëÈ­_laroux_99.08 부채비율_신용공여액 신고 대사자료 63" xfId="2734"/>
    <cellStyle name="AeE­_laroux_99.08 부채비율_신용공여액 신고 대사자료 64" xfId="2735"/>
    <cellStyle name="ÅëÈ­_laroux_99.08 부채비율_신용공여액 신고 대사자료 64" xfId="2736"/>
    <cellStyle name="AeE­_laroux_99.08 부채비율_신용공여액 신고 대사자료 65" xfId="2737"/>
    <cellStyle name="ÅëÈ­_laroux_99.08 부채비율_신용공여액 신고 대사자료 65" xfId="2738"/>
    <cellStyle name="AeE­_laroux_99.08 부채비율_신용공여액 신고 대사자료 66" xfId="2739"/>
    <cellStyle name="ÅëÈ­_laroux_99.08 부채비율_신용공여액 신고 대사자료 66" xfId="2740"/>
    <cellStyle name="AeE­_laroux_99.08 부채비율_신용공여액 신고 대사자료 67" xfId="2741"/>
    <cellStyle name="ÅëÈ­_laroux_99.08 부채비율_신용공여액 신고 대사자료 67" xfId="2742"/>
    <cellStyle name="AeE­_laroux_99.08 부채비율_신용공여액 신고 대사자료 68" xfId="2743"/>
    <cellStyle name="ÅëÈ­_laroux_99.08 부채비율_신용공여액 신고 대사자료 68" xfId="2744"/>
    <cellStyle name="AeE­_laroux_99.08 부채비율_신용공여액 신고 대사자료 69" xfId="2745"/>
    <cellStyle name="ÅëÈ­_laroux_99.08 부채비율_신용공여액 신고 대사자료 69" xfId="2746"/>
    <cellStyle name="AeE­_laroux_99.08 부채비율_신용공여액 신고 대사자료 7" xfId="2747"/>
    <cellStyle name="ÅëÈ­_laroux_99.08 부채비율_신용공여액 신고 대사자료 7" xfId="2748"/>
    <cellStyle name="AeE­_laroux_99.08 부채비율_신용공여액 신고 대사자료 70" xfId="2749"/>
    <cellStyle name="ÅëÈ­_laroux_99.08 부채비율_신용공여액 신고 대사자료 70" xfId="2750"/>
    <cellStyle name="AeE­_laroux_99.08 부채비율_신용공여액 신고 대사자료 71" xfId="2751"/>
    <cellStyle name="ÅëÈ­_laroux_99.08 부채비율_신용공여액 신고 대사자료 71" xfId="2752"/>
    <cellStyle name="AeE­_laroux_99.08 부채비율_신용공여액 신고 대사자료 72" xfId="2753"/>
    <cellStyle name="ÅëÈ­_laroux_99.08 부채비율_신용공여액 신고 대사자료 72" xfId="2754"/>
    <cellStyle name="AeE­_laroux_99.08 부채비율_신용공여액 신고 대사자료 73" xfId="2755"/>
    <cellStyle name="ÅëÈ­_laroux_99.08 부채비율_신용공여액 신고 대사자료 73" xfId="2756"/>
    <cellStyle name="AeE­_laroux_99.08 부채비율_신용공여액 신고 대사자료 8" xfId="2757"/>
    <cellStyle name="ÅëÈ­_laroux_99.08 부채비율_신용공여액 신고 대사자료 8" xfId="2758"/>
    <cellStyle name="AeE­_laroux_99.08 부채비율_신용공여액 신고 대사자료 9" xfId="2759"/>
    <cellStyle name="ÅëÈ­_laroux_99.08 부채비율_신용공여액 신고 대사자료 9" xfId="2760"/>
    <cellStyle name="AeE­_laroux_99.08 부채비율_신용공여액 신고 대사자료_미지급 선급(021031)" xfId="2761"/>
    <cellStyle name="ÅëÈ­_laroux_99.08 부채비율_신용공여액 신고 대사자료_미지급 선급(021031)" xfId="2762"/>
    <cellStyle name="AeE­_laroux_99.08 부채비율_신용공여액 신고 대사자료_미지급 선급(021031) 10" xfId="2763"/>
    <cellStyle name="ÅëÈ­_laroux_99.08 부채비율_신용공여액 신고 대사자료_미지급 선급(021031) 10" xfId="2764"/>
    <cellStyle name="AeE­_laroux_99.08 부채비율_신용공여액 신고 대사자료_미지급 선급(021031) 11" xfId="2765"/>
    <cellStyle name="ÅëÈ­_laroux_99.08 부채비율_신용공여액 신고 대사자료_미지급 선급(021031) 11" xfId="2766"/>
    <cellStyle name="AeE­_laroux_99.08 부채비율_신용공여액 신고 대사자료_미지급 선급(021031) 12" xfId="2767"/>
    <cellStyle name="ÅëÈ­_laroux_99.08 부채비율_신용공여액 신고 대사자료_미지급 선급(021031) 12" xfId="2768"/>
    <cellStyle name="AeE­_laroux_99.08 부채비율_신용공여액 신고 대사자료_미지급 선급(021031) 13" xfId="2769"/>
    <cellStyle name="ÅëÈ­_laroux_99.08 부채비율_신용공여액 신고 대사자료_미지급 선급(021031) 13" xfId="2770"/>
    <cellStyle name="AeE­_laroux_99.08 부채비율_신용공여액 신고 대사자료_미지급 선급(021031) 14" xfId="2771"/>
    <cellStyle name="ÅëÈ­_laroux_99.08 부채비율_신용공여액 신고 대사자료_미지급 선급(021031) 14" xfId="2772"/>
    <cellStyle name="AeE­_laroux_99.08 부채비율_신용공여액 신고 대사자료_미지급 선급(021031) 15" xfId="2773"/>
    <cellStyle name="ÅëÈ­_laroux_99.08 부채비율_신용공여액 신고 대사자료_미지급 선급(021031) 15" xfId="2774"/>
    <cellStyle name="AeE­_laroux_99.08 부채비율_신용공여액 신고 대사자료_미지급 선급(021031) 16" xfId="2775"/>
    <cellStyle name="ÅëÈ­_laroux_99.08 부채비율_신용공여액 신고 대사자료_미지급 선급(021031) 16" xfId="2776"/>
    <cellStyle name="AeE­_laroux_99.08 부채비율_신용공여액 신고 대사자료_미지급 선급(021031) 17" xfId="2777"/>
    <cellStyle name="ÅëÈ­_laroux_99.08 부채비율_신용공여액 신고 대사자료_미지급 선급(021031) 17" xfId="2778"/>
    <cellStyle name="AeE­_laroux_99.08 부채비율_신용공여액 신고 대사자료_미지급 선급(021031) 18" xfId="2779"/>
    <cellStyle name="ÅëÈ­_laroux_99.08 부채비율_신용공여액 신고 대사자료_미지급 선급(021031) 18" xfId="2780"/>
    <cellStyle name="AeE­_laroux_99.08 부채비율_신용공여액 신고 대사자료_미지급 선급(021031) 19" xfId="2781"/>
    <cellStyle name="ÅëÈ­_laroux_99.08 부채비율_신용공여액 신고 대사자료_미지급 선급(021031) 19" xfId="2782"/>
    <cellStyle name="AeE­_laroux_99.08 부채비율_신용공여액 신고 대사자료_미지급 선급(021031) 2" xfId="2783"/>
    <cellStyle name="ÅëÈ­_laroux_99.08 부채비율_신용공여액 신고 대사자료_미지급 선급(021031) 2" xfId="2784"/>
    <cellStyle name="AeE­_laroux_99.08 부채비율_신용공여액 신고 대사자료_미지급 선급(021031) 20" xfId="2785"/>
    <cellStyle name="ÅëÈ­_laroux_99.08 부채비율_신용공여액 신고 대사자료_미지급 선급(021031) 20" xfId="2786"/>
    <cellStyle name="AeE­_laroux_99.08 부채비율_신용공여액 신고 대사자료_미지급 선급(021031) 21" xfId="2787"/>
    <cellStyle name="ÅëÈ­_laroux_99.08 부채비율_신용공여액 신고 대사자료_미지급 선급(021031) 21" xfId="2788"/>
    <cellStyle name="AeE­_laroux_99.08 부채비율_신용공여액 신고 대사자료_미지급 선급(021031) 22" xfId="2789"/>
    <cellStyle name="ÅëÈ­_laroux_99.08 부채비율_신용공여액 신고 대사자료_미지급 선급(021031) 22" xfId="2790"/>
    <cellStyle name="AeE­_laroux_99.08 부채비율_신용공여액 신고 대사자료_미지급 선급(021031) 23" xfId="2791"/>
    <cellStyle name="ÅëÈ­_laroux_99.08 부채비율_신용공여액 신고 대사자료_미지급 선급(021031) 23" xfId="2792"/>
    <cellStyle name="AeE­_laroux_99.08 부채비율_신용공여액 신고 대사자료_미지급 선급(021031) 24" xfId="2793"/>
    <cellStyle name="ÅëÈ­_laroux_99.08 부채비율_신용공여액 신고 대사자료_미지급 선급(021031) 24" xfId="2794"/>
    <cellStyle name="AeE­_laroux_99.08 부채비율_신용공여액 신고 대사자료_미지급 선급(021031) 25" xfId="2795"/>
    <cellStyle name="ÅëÈ­_laroux_99.08 부채비율_신용공여액 신고 대사자료_미지급 선급(021031) 25" xfId="2796"/>
    <cellStyle name="AeE­_laroux_99.08 부채비율_신용공여액 신고 대사자료_미지급 선급(021031) 26" xfId="2797"/>
    <cellStyle name="ÅëÈ­_laroux_99.08 부채비율_신용공여액 신고 대사자료_미지급 선급(021031) 26" xfId="2798"/>
    <cellStyle name="AeE­_laroux_99.08 부채비율_신용공여액 신고 대사자료_미지급 선급(021031) 27" xfId="2799"/>
    <cellStyle name="ÅëÈ­_laroux_99.08 부채비율_신용공여액 신고 대사자료_미지급 선급(021031) 27" xfId="2800"/>
    <cellStyle name="AeE­_laroux_99.08 부채비율_신용공여액 신고 대사자료_미지급 선급(021031) 28" xfId="2801"/>
    <cellStyle name="ÅëÈ­_laroux_99.08 부채비율_신용공여액 신고 대사자료_미지급 선급(021031) 28" xfId="2802"/>
    <cellStyle name="AeE­_laroux_99.08 부채비율_신용공여액 신고 대사자료_미지급 선급(021031) 29" xfId="2803"/>
    <cellStyle name="ÅëÈ­_laroux_99.08 부채비율_신용공여액 신고 대사자료_미지급 선급(021031) 29" xfId="2804"/>
    <cellStyle name="AeE­_laroux_99.08 부채비율_신용공여액 신고 대사자료_미지급 선급(021031) 3" xfId="2805"/>
    <cellStyle name="ÅëÈ­_laroux_99.08 부채비율_신용공여액 신고 대사자료_미지급 선급(021031) 3" xfId="2806"/>
    <cellStyle name="AeE­_laroux_99.08 부채비율_신용공여액 신고 대사자료_미지급 선급(021031) 30" xfId="2807"/>
    <cellStyle name="ÅëÈ­_laroux_99.08 부채비율_신용공여액 신고 대사자료_미지급 선급(021031) 30" xfId="2808"/>
    <cellStyle name="AeE­_laroux_99.08 부채비율_신용공여액 신고 대사자료_미지급 선급(021031) 31" xfId="2809"/>
    <cellStyle name="ÅëÈ­_laroux_99.08 부채비율_신용공여액 신고 대사자료_미지급 선급(021031) 31" xfId="2810"/>
    <cellStyle name="AeE­_laroux_99.08 부채비율_신용공여액 신고 대사자료_미지급 선급(021031) 32" xfId="2811"/>
    <cellStyle name="ÅëÈ­_laroux_99.08 부채비율_신용공여액 신고 대사자료_미지급 선급(021031) 32" xfId="2812"/>
    <cellStyle name="AeE­_laroux_99.08 부채비율_신용공여액 신고 대사자료_미지급 선급(021031) 33" xfId="2813"/>
    <cellStyle name="ÅëÈ­_laroux_99.08 부채비율_신용공여액 신고 대사자료_미지급 선급(021031) 33" xfId="2814"/>
    <cellStyle name="AeE­_laroux_99.08 부채비율_신용공여액 신고 대사자료_미지급 선급(021031) 34" xfId="2815"/>
    <cellStyle name="ÅëÈ­_laroux_99.08 부채비율_신용공여액 신고 대사자료_미지급 선급(021031) 34" xfId="2816"/>
    <cellStyle name="AeE­_laroux_99.08 부채비율_신용공여액 신고 대사자료_미지급 선급(021031) 35" xfId="2817"/>
    <cellStyle name="ÅëÈ­_laroux_99.08 부채비율_신용공여액 신고 대사자료_미지급 선급(021031) 35" xfId="2818"/>
    <cellStyle name="AeE­_laroux_99.08 부채비율_신용공여액 신고 대사자료_미지급 선급(021031) 36" xfId="2819"/>
    <cellStyle name="ÅëÈ­_laroux_99.08 부채비율_신용공여액 신고 대사자료_미지급 선급(021031) 36" xfId="2820"/>
    <cellStyle name="AeE­_laroux_99.08 부채비율_신용공여액 신고 대사자료_미지급 선급(021031) 37" xfId="2821"/>
    <cellStyle name="ÅëÈ­_laroux_99.08 부채비율_신용공여액 신고 대사자료_미지급 선급(021031) 37" xfId="2822"/>
    <cellStyle name="AeE­_laroux_99.08 부채비율_신용공여액 신고 대사자료_미지급 선급(021031) 38" xfId="2823"/>
    <cellStyle name="ÅëÈ­_laroux_99.08 부채비율_신용공여액 신고 대사자료_미지급 선급(021031) 38" xfId="2824"/>
    <cellStyle name="AeE­_laroux_99.08 부채비율_신용공여액 신고 대사자료_미지급 선급(021031) 39" xfId="2825"/>
    <cellStyle name="ÅëÈ­_laroux_99.08 부채비율_신용공여액 신고 대사자료_미지급 선급(021031) 39" xfId="2826"/>
    <cellStyle name="AeE­_laroux_99.08 부채비율_신용공여액 신고 대사자료_미지급 선급(021031) 4" xfId="2827"/>
    <cellStyle name="ÅëÈ­_laroux_99.08 부채비율_신용공여액 신고 대사자료_미지급 선급(021031) 4" xfId="2828"/>
    <cellStyle name="AeE­_laroux_99.08 부채비율_신용공여액 신고 대사자료_미지급 선급(021031) 40" xfId="2829"/>
    <cellStyle name="ÅëÈ­_laroux_99.08 부채비율_신용공여액 신고 대사자료_미지급 선급(021031) 40" xfId="2830"/>
    <cellStyle name="AeE­_laroux_99.08 부채비율_신용공여액 신고 대사자료_미지급 선급(021031) 41" xfId="2831"/>
    <cellStyle name="ÅëÈ­_laroux_99.08 부채비율_신용공여액 신고 대사자료_미지급 선급(021031) 41" xfId="2832"/>
    <cellStyle name="AeE­_laroux_99.08 부채비율_신용공여액 신고 대사자료_미지급 선급(021031) 42" xfId="2833"/>
    <cellStyle name="ÅëÈ­_laroux_99.08 부채비율_신용공여액 신고 대사자료_미지급 선급(021031) 42" xfId="2834"/>
    <cellStyle name="AeE­_laroux_99.08 부채비율_신용공여액 신고 대사자료_미지급 선급(021031) 43" xfId="2835"/>
    <cellStyle name="ÅëÈ­_laroux_99.08 부채비율_신용공여액 신고 대사자료_미지급 선급(021031) 43" xfId="2836"/>
    <cellStyle name="AeE­_laroux_99.08 부채비율_신용공여액 신고 대사자료_미지급 선급(021031) 44" xfId="2837"/>
    <cellStyle name="ÅëÈ­_laroux_99.08 부채비율_신용공여액 신고 대사자료_미지급 선급(021031) 44" xfId="2838"/>
    <cellStyle name="AeE­_laroux_99.08 부채비율_신용공여액 신고 대사자료_미지급 선급(021031) 45" xfId="2839"/>
    <cellStyle name="ÅëÈ­_laroux_99.08 부채비율_신용공여액 신고 대사자료_미지급 선급(021031) 45" xfId="2840"/>
    <cellStyle name="AeE­_laroux_99.08 부채비율_신용공여액 신고 대사자료_미지급 선급(021031) 46" xfId="2841"/>
    <cellStyle name="ÅëÈ­_laroux_99.08 부채비율_신용공여액 신고 대사자료_미지급 선급(021031) 46" xfId="2842"/>
    <cellStyle name="AeE­_laroux_99.08 부채비율_신용공여액 신고 대사자료_미지급 선급(021031) 47" xfId="2843"/>
    <cellStyle name="ÅëÈ­_laroux_99.08 부채비율_신용공여액 신고 대사자료_미지급 선급(021031) 47" xfId="2844"/>
    <cellStyle name="AeE­_laroux_99.08 부채비율_신용공여액 신고 대사자료_미지급 선급(021031) 48" xfId="2845"/>
    <cellStyle name="ÅëÈ­_laroux_99.08 부채비율_신용공여액 신고 대사자료_미지급 선급(021031) 48" xfId="2846"/>
    <cellStyle name="AeE­_laroux_99.08 부채비율_신용공여액 신고 대사자료_미지급 선급(021031) 49" xfId="2847"/>
    <cellStyle name="ÅëÈ­_laroux_99.08 부채비율_신용공여액 신고 대사자료_미지급 선급(021031) 49" xfId="2848"/>
    <cellStyle name="AeE­_laroux_99.08 부채비율_신용공여액 신고 대사자료_미지급 선급(021031) 5" xfId="2849"/>
    <cellStyle name="ÅëÈ­_laroux_99.08 부채비율_신용공여액 신고 대사자료_미지급 선급(021031) 5" xfId="2850"/>
    <cellStyle name="AeE­_laroux_99.08 부채비율_신용공여액 신고 대사자료_미지급 선급(021031) 50" xfId="2851"/>
    <cellStyle name="ÅëÈ­_laroux_99.08 부채비율_신용공여액 신고 대사자료_미지급 선급(021031) 50" xfId="2852"/>
    <cellStyle name="AeE­_laroux_99.08 부채비율_신용공여액 신고 대사자료_미지급 선급(021031) 51" xfId="2853"/>
    <cellStyle name="ÅëÈ­_laroux_99.08 부채비율_신용공여액 신고 대사자료_미지급 선급(021031) 51" xfId="2854"/>
    <cellStyle name="AeE­_laroux_99.08 부채비율_신용공여액 신고 대사자료_미지급 선급(021031) 52" xfId="2855"/>
    <cellStyle name="ÅëÈ­_laroux_99.08 부채비율_신용공여액 신고 대사자료_미지급 선급(021031) 52" xfId="2856"/>
    <cellStyle name="AeE­_laroux_99.08 부채비율_신용공여액 신고 대사자료_미지급 선급(021031) 53" xfId="2857"/>
    <cellStyle name="ÅëÈ­_laroux_99.08 부채비율_신용공여액 신고 대사자료_미지급 선급(021031) 53" xfId="2858"/>
    <cellStyle name="AeE­_laroux_99.08 부채비율_신용공여액 신고 대사자료_미지급 선급(021031) 54" xfId="2859"/>
    <cellStyle name="ÅëÈ­_laroux_99.08 부채비율_신용공여액 신고 대사자료_미지급 선급(021031) 54" xfId="2860"/>
    <cellStyle name="AeE­_laroux_99.08 부채비율_신용공여액 신고 대사자료_미지급 선급(021031) 55" xfId="2861"/>
    <cellStyle name="ÅëÈ­_laroux_99.08 부채비율_신용공여액 신고 대사자료_미지급 선급(021031) 55" xfId="2862"/>
    <cellStyle name="AeE­_laroux_99.08 부채비율_신용공여액 신고 대사자료_미지급 선급(021031) 56" xfId="2863"/>
    <cellStyle name="ÅëÈ­_laroux_99.08 부채비율_신용공여액 신고 대사자료_미지급 선급(021031) 56" xfId="2864"/>
    <cellStyle name="AeE­_laroux_99.08 부채비율_신용공여액 신고 대사자료_미지급 선급(021031) 57" xfId="2865"/>
    <cellStyle name="ÅëÈ­_laroux_99.08 부채비율_신용공여액 신고 대사자료_미지급 선급(021031) 57" xfId="2866"/>
    <cellStyle name="AeE­_laroux_99.08 부채비율_신용공여액 신고 대사자료_미지급 선급(021031) 58" xfId="2867"/>
    <cellStyle name="ÅëÈ­_laroux_99.08 부채비율_신용공여액 신고 대사자료_미지급 선급(021031) 58" xfId="2868"/>
    <cellStyle name="AeE­_laroux_99.08 부채비율_신용공여액 신고 대사자료_미지급 선급(021031) 59" xfId="2869"/>
    <cellStyle name="ÅëÈ­_laroux_99.08 부채비율_신용공여액 신고 대사자료_미지급 선급(021031) 59" xfId="2870"/>
    <cellStyle name="AeE­_laroux_99.08 부채비율_신용공여액 신고 대사자료_미지급 선급(021031) 6" xfId="2871"/>
    <cellStyle name="ÅëÈ­_laroux_99.08 부채비율_신용공여액 신고 대사자료_미지급 선급(021031) 6" xfId="2872"/>
    <cellStyle name="AeE­_laroux_99.08 부채비율_신용공여액 신고 대사자료_미지급 선급(021031) 60" xfId="2873"/>
    <cellStyle name="ÅëÈ­_laroux_99.08 부채비율_신용공여액 신고 대사자료_미지급 선급(021031) 60" xfId="2874"/>
    <cellStyle name="AeE­_laroux_99.08 부채비율_신용공여액 신고 대사자료_미지급 선급(021031) 61" xfId="2875"/>
    <cellStyle name="ÅëÈ­_laroux_99.08 부채비율_신용공여액 신고 대사자료_미지급 선급(021031) 61" xfId="2876"/>
    <cellStyle name="AeE­_laroux_99.08 부채비율_신용공여액 신고 대사자료_미지급 선급(021031) 62" xfId="2877"/>
    <cellStyle name="ÅëÈ­_laroux_99.08 부채비율_신용공여액 신고 대사자료_미지급 선급(021031) 62" xfId="2878"/>
    <cellStyle name="AeE­_laroux_99.08 부채비율_신용공여액 신고 대사자료_미지급 선급(021031) 63" xfId="2879"/>
    <cellStyle name="ÅëÈ­_laroux_99.08 부채비율_신용공여액 신고 대사자료_미지급 선급(021031) 63" xfId="2880"/>
    <cellStyle name="AeE­_laroux_99.08 부채비율_신용공여액 신고 대사자료_미지급 선급(021031) 64" xfId="2881"/>
    <cellStyle name="ÅëÈ­_laroux_99.08 부채비율_신용공여액 신고 대사자료_미지급 선급(021031) 64" xfId="2882"/>
    <cellStyle name="AeE­_laroux_99.08 부채비율_신용공여액 신고 대사자료_미지급 선급(021031) 65" xfId="2883"/>
    <cellStyle name="ÅëÈ­_laroux_99.08 부채비율_신용공여액 신고 대사자료_미지급 선급(021031) 65" xfId="2884"/>
    <cellStyle name="AeE­_laroux_99.08 부채비율_신용공여액 신고 대사자료_미지급 선급(021031) 66" xfId="2885"/>
    <cellStyle name="ÅëÈ­_laroux_99.08 부채비율_신용공여액 신고 대사자료_미지급 선급(021031) 66" xfId="2886"/>
    <cellStyle name="AeE­_laroux_99.08 부채비율_신용공여액 신고 대사자료_미지급 선급(021031) 67" xfId="2887"/>
    <cellStyle name="ÅëÈ­_laroux_99.08 부채비율_신용공여액 신고 대사자료_미지급 선급(021031) 67" xfId="2888"/>
    <cellStyle name="AeE­_laroux_99.08 부채비율_신용공여액 신고 대사자료_미지급 선급(021031) 68" xfId="2889"/>
    <cellStyle name="ÅëÈ­_laroux_99.08 부채비율_신용공여액 신고 대사자료_미지급 선급(021031) 68" xfId="2890"/>
    <cellStyle name="AeE­_laroux_99.08 부채비율_신용공여액 신고 대사자료_미지급 선급(021031) 69" xfId="2891"/>
    <cellStyle name="ÅëÈ­_laroux_99.08 부채비율_신용공여액 신고 대사자료_미지급 선급(021031) 69" xfId="2892"/>
    <cellStyle name="AeE­_laroux_99.08 부채비율_신용공여액 신고 대사자료_미지급 선급(021031) 7" xfId="2893"/>
    <cellStyle name="ÅëÈ­_laroux_99.08 부채비율_신용공여액 신고 대사자료_미지급 선급(021031) 7" xfId="2894"/>
    <cellStyle name="AeE­_laroux_99.08 부채비율_신용공여액 신고 대사자료_미지급 선급(021031) 70" xfId="2895"/>
    <cellStyle name="ÅëÈ­_laroux_99.08 부채비율_신용공여액 신고 대사자료_미지급 선급(021031) 70" xfId="2896"/>
    <cellStyle name="AeE­_laroux_99.08 부채비율_신용공여액 신고 대사자료_미지급 선급(021031) 71" xfId="2897"/>
    <cellStyle name="ÅëÈ­_laroux_99.08 부채비율_신용공여액 신고 대사자료_미지급 선급(021031) 71" xfId="2898"/>
    <cellStyle name="AeE­_laroux_99.08 부채비율_신용공여액 신고 대사자료_미지급 선급(021031) 72" xfId="2899"/>
    <cellStyle name="ÅëÈ­_laroux_99.08 부채비율_신용공여액 신고 대사자료_미지급 선급(021031) 72" xfId="2900"/>
    <cellStyle name="AeE­_laroux_99.08 부채비율_신용공여액 신고 대사자료_미지급 선급(021031) 73" xfId="2901"/>
    <cellStyle name="ÅëÈ­_laroux_99.08 부채비율_신용공여액 신고 대사자료_미지급 선급(021031) 73" xfId="2902"/>
    <cellStyle name="AeE­_laroux_99.08 부채비율_신용공여액 신고 대사자료_미지급 선급(021031) 8" xfId="2903"/>
    <cellStyle name="ÅëÈ­_laroux_99.08 부채비율_신용공여액 신고 대사자료_미지급 선급(021031) 8" xfId="2904"/>
    <cellStyle name="AeE­_laroux_99.08 부채비율_신용공여액 신고 대사자료_미지급 선급(021031) 9" xfId="2905"/>
    <cellStyle name="ÅëÈ­_laroux_99.08 부채비율_신용공여액 신고 대사자료_미지급 선급(021031) 9" xfId="2906"/>
    <cellStyle name="AeE­_laroux_99.08 부채비율_신용공여액 신고 대사자료_미지급 선급(021231)" xfId="2907"/>
    <cellStyle name="ÅëÈ­_laroux_99.08 부채비율_신용공여액 신고 대사자료_미지급 선급(021231)" xfId="2908"/>
    <cellStyle name="AeE­_laroux_99.08 부채비율_신용공여액 신고 대사자료_미지급 선급(021231) 10" xfId="2909"/>
    <cellStyle name="ÅëÈ­_laroux_99.08 부채비율_신용공여액 신고 대사자료_미지급 선급(021231) 10" xfId="2910"/>
    <cellStyle name="AeE­_laroux_99.08 부채비율_신용공여액 신고 대사자료_미지급 선급(021231) 11" xfId="2911"/>
    <cellStyle name="ÅëÈ­_laroux_99.08 부채비율_신용공여액 신고 대사자료_미지급 선급(021231) 11" xfId="2912"/>
    <cellStyle name="AeE­_laroux_99.08 부채비율_신용공여액 신고 대사자료_미지급 선급(021231) 12" xfId="2913"/>
    <cellStyle name="ÅëÈ­_laroux_99.08 부채비율_신용공여액 신고 대사자료_미지급 선급(021231) 12" xfId="2914"/>
    <cellStyle name="AeE­_laroux_99.08 부채비율_신용공여액 신고 대사자료_미지급 선급(021231) 13" xfId="2915"/>
    <cellStyle name="ÅëÈ­_laroux_99.08 부채비율_신용공여액 신고 대사자료_미지급 선급(021231) 13" xfId="2916"/>
    <cellStyle name="AeE­_laroux_99.08 부채비율_신용공여액 신고 대사자료_미지급 선급(021231) 14" xfId="2917"/>
    <cellStyle name="ÅëÈ­_laroux_99.08 부채비율_신용공여액 신고 대사자료_미지급 선급(021231) 14" xfId="2918"/>
    <cellStyle name="AeE­_laroux_99.08 부채비율_신용공여액 신고 대사자료_미지급 선급(021231) 15" xfId="2919"/>
    <cellStyle name="ÅëÈ­_laroux_99.08 부채비율_신용공여액 신고 대사자료_미지급 선급(021231) 15" xfId="2920"/>
    <cellStyle name="AeE­_laroux_99.08 부채비율_신용공여액 신고 대사자료_미지급 선급(021231) 16" xfId="2921"/>
    <cellStyle name="ÅëÈ­_laroux_99.08 부채비율_신용공여액 신고 대사자료_미지급 선급(021231) 16" xfId="2922"/>
    <cellStyle name="AeE­_laroux_99.08 부채비율_신용공여액 신고 대사자료_미지급 선급(021231) 17" xfId="2923"/>
    <cellStyle name="ÅëÈ­_laroux_99.08 부채비율_신용공여액 신고 대사자료_미지급 선급(021231) 17" xfId="2924"/>
    <cellStyle name="AeE­_laroux_99.08 부채비율_신용공여액 신고 대사자료_미지급 선급(021231) 18" xfId="2925"/>
    <cellStyle name="ÅëÈ­_laroux_99.08 부채비율_신용공여액 신고 대사자료_미지급 선급(021231) 18" xfId="2926"/>
    <cellStyle name="AeE­_laroux_99.08 부채비율_신용공여액 신고 대사자료_미지급 선급(021231) 19" xfId="2927"/>
    <cellStyle name="ÅëÈ­_laroux_99.08 부채비율_신용공여액 신고 대사자료_미지급 선급(021231) 19" xfId="2928"/>
    <cellStyle name="AeE­_laroux_99.08 부채비율_신용공여액 신고 대사자료_미지급 선급(021231) 2" xfId="2929"/>
    <cellStyle name="ÅëÈ­_laroux_99.08 부채비율_신용공여액 신고 대사자료_미지급 선급(021231) 2" xfId="2930"/>
    <cellStyle name="AeE­_laroux_99.08 부채비율_신용공여액 신고 대사자료_미지급 선급(021231) 20" xfId="2931"/>
    <cellStyle name="ÅëÈ­_laroux_99.08 부채비율_신용공여액 신고 대사자료_미지급 선급(021231) 20" xfId="2932"/>
    <cellStyle name="AeE­_laroux_99.08 부채비율_신용공여액 신고 대사자료_미지급 선급(021231) 21" xfId="2933"/>
    <cellStyle name="ÅëÈ­_laroux_99.08 부채비율_신용공여액 신고 대사자료_미지급 선급(021231) 21" xfId="2934"/>
    <cellStyle name="AeE­_laroux_99.08 부채비율_신용공여액 신고 대사자료_미지급 선급(021231) 22" xfId="2935"/>
    <cellStyle name="ÅëÈ­_laroux_99.08 부채비율_신용공여액 신고 대사자료_미지급 선급(021231) 22" xfId="2936"/>
    <cellStyle name="AeE­_laroux_99.08 부채비율_신용공여액 신고 대사자료_미지급 선급(021231) 23" xfId="2937"/>
    <cellStyle name="ÅëÈ­_laroux_99.08 부채비율_신용공여액 신고 대사자료_미지급 선급(021231) 23" xfId="2938"/>
    <cellStyle name="AeE­_laroux_99.08 부채비율_신용공여액 신고 대사자료_미지급 선급(021231) 24" xfId="2939"/>
    <cellStyle name="ÅëÈ­_laroux_99.08 부채비율_신용공여액 신고 대사자료_미지급 선급(021231) 24" xfId="2940"/>
    <cellStyle name="AeE­_laroux_99.08 부채비율_신용공여액 신고 대사자료_미지급 선급(021231) 25" xfId="2941"/>
    <cellStyle name="ÅëÈ­_laroux_99.08 부채비율_신용공여액 신고 대사자료_미지급 선급(021231) 25" xfId="2942"/>
    <cellStyle name="AeE­_laroux_99.08 부채비율_신용공여액 신고 대사자료_미지급 선급(021231) 26" xfId="2943"/>
    <cellStyle name="ÅëÈ­_laroux_99.08 부채비율_신용공여액 신고 대사자료_미지급 선급(021231) 26" xfId="2944"/>
    <cellStyle name="AeE­_laroux_99.08 부채비율_신용공여액 신고 대사자료_미지급 선급(021231) 27" xfId="2945"/>
    <cellStyle name="ÅëÈ­_laroux_99.08 부채비율_신용공여액 신고 대사자료_미지급 선급(021231) 27" xfId="2946"/>
    <cellStyle name="AeE­_laroux_99.08 부채비율_신용공여액 신고 대사자료_미지급 선급(021231) 28" xfId="2947"/>
    <cellStyle name="ÅëÈ­_laroux_99.08 부채비율_신용공여액 신고 대사자료_미지급 선급(021231) 28" xfId="2948"/>
    <cellStyle name="AeE­_laroux_99.08 부채비율_신용공여액 신고 대사자료_미지급 선급(021231) 29" xfId="2949"/>
    <cellStyle name="ÅëÈ­_laroux_99.08 부채비율_신용공여액 신고 대사자료_미지급 선급(021231) 29" xfId="2950"/>
    <cellStyle name="AeE­_laroux_99.08 부채비율_신용공여액 신고 대사자료_미지급 선급(021231) 3" xfId="2951"/>
    <cellStyle name="ÅëÈ­_laroux_99.08 부채비율_신용공여액 신고 대사자료_미지급 선급(021231) 3" xfId="2952"/>
    <cellStyle name="AeE­_laroux_99.08 부채비율_신용공여액 신고 대사자료_미지급 선급(021231) 30" xfId="2953"/>
    <cellStyle name="ÅëÈ­_laroux_99.08 부채비율_신용공여액 신고 대사자료_미지급 선급(021231) 30" xfId="2954"/>
    <cellStyle name="AeE­_laroux_99.08 부채비율_신용공여액 신고 대사자료_미지급 선급(021231) 31" xfId="2955"/>
    <cellStyle name="ÅëÈ­_laroux_99.08 부채비율_신용공여액 신고 대사자료_미지급 선급(021231) 31" xfId="2956"/>
    <cellStyle name="AeE­_laroux_99.08 부채비율_신용공여액 신고 대사자료_미지급 선급(021231) 32" xfId="2957"/>
    <cellStyle name="ÅëÈ­_laroux_99.08 부채비율_신용공여액 신고 대사자료_미지급 선급(021231) 32" xfId="2958"/>
    <cellStyle name="AeE­_laroux_99.08 부채비율_신용공여액 신고 대사자료_미지급 선급(021231) 33" xfId="2959"/>
    <cellStyle name="ÅëÈ­_laroux_99.08 부채비율_신용공여액 신고 대사자료_미지급 선급(021231) 33" xfId="2960"/>
    <cellStyle name="AeE­_laroux_99.08 부채비율_신용공여액 신고 대사자료_미지급 선급(021231) 34" xfId="2961"/>
    <cellStyle name="ÅëÈ­_laroux_99.08 부채비율_신용공여액 신고 대사자료_미지급 선급(021231) 34" xfId="2962"/>
    <cellStyle name="AeE­_laroux_99.08 부채비율_신용공여액 신고 대사자료_미지급 선급(021231) 35" xfId="2963"/>
    <cellStyle name="ÅëÈ­_laroux_99.08 부채비율_신용공여액 신고 대사자료_미지급 선급(021231) 35" xfId="2964"/>
    <cellStyle name="AeE­_laroux_99.08 부채비율_신용공여액 신고 대사자료_미지급 선급(021231) 36" xfId="2965"/>
    <cellStyle name="ÅëÈ­_laroux_99.08 부채비율_신용공여액 신고 대사자료_미지급 선급(021231) 36" xfId="2966"/>
    <cellStyle name="AeE­_laroux_99.08 부채비율_신용공여액 신고 대사자료_미지급 선급(021231) 37" xfId="2967"/>
    <cellStyle name="ÅëÈ­_laroux_99.08 부채비율_신용공여액 신고 대사자료_미지급 선급(021231) 37" xfId="2968"/>
    <cellStyle name="AeE­_laroux_99.08 부채비율_신용공여액 신고 대사자료_미지급 선급(021231) 38" xfId="2969"/>
    <cellStyle name="ÅëÈ­_laroux_99.08 부채비율_신용공여액 신고 대사자료_미지급 선급(021231) 38" xfId="2970"/>
    <cellStyle name="AeE­_laroux_99.08 부채비율_신용공여액 신고 대사자료_미지급 선급(021231) 39" xfId="2971"/>
    <cellStyle name="ÅëÈ­_laroux_99.08 부채비율_신용공여액 신고 대사자료_미지급 선급(021231) 39" xfId="2972"/>
    <cellStyle name="AeE­_laroux_99.08 부채비율_신용공여액 신고 대사자료_미지급 선급(021231) 4" xfId="2973"/>
    <cellStyle name="ÅëÈ­_laroux_99.08 부채비율_신용공여액 신고 대사자료_미지급 선급(021231) 4" xfId="2974"/>
    <cellStyle name="AeE­_laroux_99.08 부채비율_신용공여액 신고 대사자료_미지급 선급(021231) 40" xfId="2975"/>
    <cellStyle name="ÅëÈ­_laroux_99.08 부채비율_신용공여액 신고 대사자료_미지급 선급(021231) 40" xfId="2976"/>
    <cellStyle name="AeE­_laroux_99.08 부채비율_신용공여액 신고 대사자료_미지급 선급(021231) 41" xfId="2977"/>
    <cellStyle name="ÅëÈ­_laroux_99.08 부채비율_신용공여액 신고 대사자료_미지급 선급(021231) 41" xfId="2978"/>
    <cellStyle name="AeE­_laroux_99.08 부채비율_신용공여액 신고 대사자료_미지급 선급(021231) 42" xfId="2979"/>
    <cellStyle name="ÅëÈ­_laroux_99.08 부채비율_신용공여액 신고 대사자료_미지급 선급(021231) 42" xfId="2980"/>
    <cellStyle name="AeE­_laroux_99.08 부채비율_신용공여액 신고 대사자료_미지급 선급(021231) 43" xfId="2981"/>
    <cellStyle name="ÅëÈ­_laroux_99.08 부채비율_신용공여액 신고 대사자료_미지급 선급(021231) 43" xfId="2982"/>
    <cellStyle name="AeE­_laroux_99.08 부채비율_신용공여액 신고 대사자료_미지급 선급(021231) 44" xfId="2983"/>
    <cellStyle name="ÅëÈ­_laroux_99.08 부채비율_신용공여액 신고 대사자료_미지급 선급(021231) 44" xfId="2984"/>
    <cellStyle name="AeE­_laroux_99.08 부채비율_신용공여액 신고 대사자료_미지급 선급(021231) 45" xfId="2985"/>
    <cellStyle name="ÅëÈ­_laroux_99.08 부채비율_신용공여액 신고 대사자료_미지급 선급(021231) 45" xfId="2986"/>
    <cellStyle name="AeE­_laroux_99.08 부채비율_신용공여액 신고 대사자료_미지급 선급(021231) 46" xfId="2987"/>
    <cellStyle name="ÅëÈ­_laroux_99.08 부채비율_신용공여액 신고 대사자료_미지급 선급(021231) 46" xfId="2988"/>
    <cellStyle name="AeE­_laroux_99.08 부채비율_신용공여액 신고 대사자료_미지급 선급(021231) 47" xfId="2989"/>
    <cellStyle name="ÅëÈ­_laroux_99.08 부채비율_신용공여액 신고 대사자료_미지급 선급(021231) 47" xfId="2990"/>
    <cellStyle name="AeE­_laroux_99.08 부채비율_신용공여액 신고 대사자료_미지급 선급(021231) 48" xfId="2991"/>
    <cellStyle name="ÅëÈ­_laroux_99.08 부채비율_신용공여액 신고 대사자료_미지급 선급(021231) 48" xfId="2992"/>
    <cellStyle name="AeE­_laroux_99.08 부채비율_신용공여액 신고 대사자료_미지급 선급(021231) 49" xfId="2993"/>
    <cellStyle name="ÅëÈ­_laroux_99.08 부채비율_신용공여액 신고 대사자료_미지급 선급(021231) 49" xfId="2994"/>
    <cellStyle name="AeE­_laroux_99.08 부채비율_신용공여액 신고 대사자료_미지급 선급(021231) 5" xfId="2995"/>
    <cellStyle name="ÅëÈ­_laroux_99.08 부채비율_신용공여액 신고 대사자료_미지급 선급(021231) 5" xfId="2996"/>
    <cellStyle name="AeE­_laroux_99.08 부채비율_신용공여액 신고 대사자료_미지급 선급(021231) 50" xfId="2997"/>
    <cellStyle name="ÅëÈ­_laroux_99.08 부채비율_신용공여액 신고 대사자료_미지급 선급(021231) 50" xfId="2998"/>
    <cellStyle name="AeE­_laroux_99.08 부채비율_신용공여액 신고 대사자료_미지급 선급(021231) 51" xfId="2999"/>
    <cellStyle name="ÅëÈ­_laroux_99.08 부채비율_신용공여액 신고 대사자료_미지급 선급(021231) 51" xfId="3000"/>
    <cellStyle name="AeE­_laroux_99.08 부채비율_신용공여액 신고 대사자료_미지급 선급(021231) 52" xfId="3001"/>
    <cellStyle name="ÅëÈ­_laroux_99.08 부채비율_신용공여액 신고 대사자료_미지급 선급(021231) 52" xfId="3002"/>
    <cellStyle name="AeE­_laroux_99.08 부채비율_신용공여액 신고 대사자료_미지급 선급(021231) 53" xfId="3003"/>
    <cellStyle name="ÅëÈ­_laroux_99.08 부채비율_신용공여액 신고 대사자료_미지급 선급(021231) 53" xfId="3004"/>
    <cellStyle name="AeE­_laroux_99.08 부채비율_신용공여액 신고 대사자료_미지급 선급(021231) 54" xfId="3005"/>
    <cellStyle name="ÅëÈ­_laroux_99.08 부채비율_신용공여액 신고 대사자료_미지급 선급(021231) 54" xfId="3006"/>
    <cellStyle name="AeE­_laroux_99.08 부채비율_신용공여액 신고 대사자료_미지급 선급(021231) 55" xfId="3007"/>
    <cellStyle name="ÅëÈ­_laroux_99.08 부채비율_신용공여액 신고 대사자료_미지급 선급(021231) 55" xfId="3008"/>
    <cellStyle name="AeE­_laroux_99.08 부채비율_신용공여액 신고 대사자료_미지급 선급(021231) 56" xfId="3009"/>
    <cellStyle name="ÅëÈ­_laroux_99.08 부채비율_신용공여액 신고 대사자료_미지급 선급(021231) 56" xfId="3010"/>
    <cellStyle name="AeE­_laroux_99.08 부채비율_신용공여액 신고 대사자료_미지급 선급(021231) 57" xfId="3011"/>
    <cellStyle name="ÅëÈ­_laroux_99.08 부채비율_신용공여액 신고 대사자료_미지급 선급(021231) 57" xfId="3012"/>
    <cellStyle name="AeE­_laroux_99.08 부채비율_신용공여액 신고 대사자료_미지급 선급(021231) 58" xfId="3013"/>
    <cellStyle name="ÅëÈ­_laroux_99.08 부채비율_신용공여액 신고 대사자료_미지급 선급(021231) 58" xfId="3014"/>
    <cellStyle name="AeE­_laroux_99.08 부채비율_신용공여액 신고 대사자료_미지급 선급(021231) 59" xfId="3015"/>
    <cellStyle name="ÅëÈ­_laroux_99.08 부채비율_신용공여액 신고 대사자료_미지급 선급(021231) 59" xfId="3016"/>
    <cellStyle name="AeE­_laroux_99.08 부채비율_신용공여액 신고 대사자료_미지급 선급(021231) 6" xfId="3017"/>
    <cellStyle name="ÅëÈ­_laroux_99.08 부채비율_신용공여액 신고 대사자료_미지급 선급(021231) 6" xfId="3018"/>
    <cellStyle name="AeE­_laroux_99.08 부채비율_신용공여액 신고 대사자료_미지급 선급(021231) 60" xfId="3019"/>
    <cellStyle name="ÅëÈ­_laroux_99.08 부채비율_신용공여액 신고 대사자료_미지급 선급(021231) 60" xfId="3020"/>
    <cellStyle name="AeE­_laroux_99.08 부채비율_신용공여액 신고 대사자료_미지급 선급(021231) 61" xfId="3021"/>
    <cellStyle name="ÅëÈ­_laroux_99.08 부채비율_신용공여액 신고 대사자료_미지급 선급(021231) 61" xfId="3022"/>
    <cellStyle name="AeE­_laroux_99.08 부채비율_신용공여액 신고 대사자료_미지급 선급(021231) 62" xfId="3023"/>
    <cellStyle name="ÅëÈ­_laroux_99.08 부채비율_신용공여액 신고 대사자료_미지급 선급(021231) 62" xfId="3024"/>
    <cellStyle name="AeE­_laroux_99.08 부채비율_신용공여액 신고 대사자료_미지급 선급(021231) 63" xfId="3025"/>
    <cellStyle name="ÅëÈ­_laroux_99.08 부채비율_신용공여액 신고 대사자료_미지급 선급(021231) 63" xfId="3026"/>
    <cellStyle name="AeE­_laroux_99.08 부채비율_신용공여액 신고 대사자료_미지급 선급(021231) 64" xfId="3027"/>
    <cellStyle name="ÅëÈ­_laroux_99.08 부채비율_신용공여액 신고 대사자료_미지급 선급(021231) 64" xfId="3028"/>
    <cellStyle name="AeE­_laroux_99.08 부채비율_신용공여액 신고 대사자료_미지급 선급(021231) 65" xfId="3029"/>
    <cellStyle name="ÅëÈ­_laroux_99.08 부채비율_신용공여액 신고 대사자료_미지급 선급(021231) 65" xfId="3030"/>
    <cellStyle name="AeE­_laroux_99.08 부채비율_신용공여액 신고 대사자료_미지급 선급(021231) 66" xfId="3031"/>
    <cellStyle name="ÅëÈ­_laroux_99.08 부채비율_신용공여액 신고 대사자료_미지급 선급(021231) 66" xfId="3032"/>
    <cellStyle name="AeE­_laroux_99.08 부채비율_신용공여액 신고 대사자료_미지급 선급(021231) 67" xfId="3033"/>
    <cellStyle name="ÅëÈ­_laroux_99.08 부채비율_신용공여액 신고 대사자료_미지급 선급(021231) 67" xfId="3034"/>
    <cellStyle name="AeE­_laroux_99.08 부채비율_신용공여액 신고 대사자료_미지급 선급(021231) 68" xfId="3035"/>
    <cellStyle name="ÅëÈ­_laroux_99.08 부채비율_신용공여액 신고 대사자료_미지급 선급(021231) 68" xfId="3036"/>
    <cellStyle name="AeE­_laroux_99.08 부채비율_신용공여액 신고 대사자료_미지급 선급(021231) 69" xfId="3037"/>
    <cellStyle name="ÅëÈ­_laroux_99.08 부채비율_신용공여액 신고 대사자료_미지급 선급(021231) 69" xfId="3038"/>
    <cellStyle name="AeE­_laroux_99.08 부채비율_신용공여액 신고 대사자료_미지급 선급(021231) 7" xfId="3039"/>
    <cellStyle name="ÅëÈ­_laroux_99.08 부채비율_신용공여액 신고 대사자료_미지급 선급(021231) 7" xfId="3040"/>
    <cellStyle name="AeE­_laroux_99.08 부채비율_신용공여액 신고 대사자료_미지급 선급(021231) 70" xfId="3041"/>
    <cellStyle name="ÅëÈ­_laroux_99.08 부채비율_신용공여액 신고 대사자료_미지급 선급(021231) 70" xfId="3042"/>
    <cellStyle name="AeE­_laroux_99.08 부채비율_신용공여액 신고 대사자료_미지급 선급(021231) 71" xfId="3043"/>
    <cellStyle name="ÅëÈ­_laroux_99.08 부채비율_신용공여액 신고 대사자료_미지급 선급(021231) 71" xfId="3044"/>
    <cellStyle name="AeE­_laroux_99.08 부채비율_신용공여액 신고 대사자료_미지급 선급(021231) 72" xfId="3045"/>
    <cellStyle name="ÅëÈ­_laroux_99.08 부채비율_신용공여액 신고 대사자료_미지급 선급(021231) 72" xfId="3046"/>
    <cellStyle name="AeE­_laroux_99.08 부채비율_신용공여액 신고 대사자료_미지급 선급(021231) 73" xfId="3047"/>
    <cellStyle name="ÅëÈ­_laroux_99.08 부채비율_신용공여액 신고 대사자료_미지급 선급(021231) 73" xfId="3048"/>
    <cellStyle name="AeE­_laroux_99.08 부채비율_신용공여액 신고 대사자료_미지급 선급(021231) 8" xfId="3049"/>
    <cellStyle name="ÅëÈ­_laroux_99.08 부채비율_신용공여액 신고 대사자료_미지급 선급(021231) 8" xfId="3050"/>
    <cellStyle name="AeE­_laroux_99.08 부채비율_신용공여액 신고 대사자료_미지급 선급(021231) 9" xfId="3051"/>
    <cellStyle name="ÅëÈ­_laroux_99.08 부채비율_신용공여액 신고 대사자료_미지급 선급(021231) 9" xfId="3052"/>
    <cellStyle name="AeE­_laroux_99.08 부채비율_최종배분표(한빛은행)_020614" xfId="3053"/>
    <cellStyle name="ÅëÈ­_laroux_99.08 부채비율_최종배분표(한빛은행)_020614" xfId="3054"/>
    <cellStyle name="AeE­_laroux_99.08 부채비율_최종배분표(한빛은행)_020614_미지급 선급(021031)" xfId="3055"/>
    <cellStyle name="ÅëÈ­_laroux_99.08 부채비율_최종배분표(한빛은행)_020614_미지급 선급(021031)" xfId="3056"/>
    <cellStyle name="AeE­_laroux_99.08 부채비율_최종배분표(한빛은행)_020614_미지급 선급(021231)" xfId="3057"/>
    <cellStyle name="ÅëÈ­_laroux_99.08 부채비율_최종배분표(한빛은행)_020614_미지급 선급(021231)" xfId="3058"/>
    <cellStyle name="AeE­_laroux_99.08 부채비율_최종배분표(한빛은행)_020617" xfId="3059"/>
    <cellStyle name="ÅëÈ­_laroux_99.08 부채비율_최종배분표(한빛은행)_020617" xfId="3060"/>
    <cellStyle name="AeE­_laroux_99.08 부채비율_최종배분표(한빛은행)_020617_미지급 선급(021031)" xfId="3061"/>
    <cellStyle name="ÅëÈ­_laroux_99.08 부채비율_최종배분표(한빛은행)_020617_미지급 선급(021031)" xfId="3062"/>
    <cellStyle name="AeE­_laroux_99.08 부채비율_최종배분표(한빛은행)_020617_미지급 선급(021231)" xfId="3063"/>
    <cellStyle name="ÅëÈ­_laroux_99.08 부채비율_최종배분표(한빛은행)_020617_미지급 선급(021231)" xfId="3064"/>
    <cellStyle name="AeE­_Sheet2" xfId="3065"/>
    <cellStyle name="ÅëÈ­_Sheet2" xfId="3066"/>
    <cellStyle name="AeE­_Sheet2_99.08 부채비율" xfId="3067"/>
    <cellStyle name="ÅëÈ­_Sheet2_99.08 부채비율" xfId="3068"/>
    <cellStyle name="AeE­_Sheet2_99.08 부채비율 10" xfId="3069"/>
    <cellStyle name="ÅëÈ­_Sheet2_99.08 부채비율 10" xfId="3070"/>
    <cellStyle name="AeE­_Sheet2_99.08 부채비율 11" xfId="3071"/>
    <cellStyle name="ÅëÈ­_Sheet2_99.08 부채비율 11" xfId="3072"/>
    <cellStyle name="AeE­_Sheet2_99.08 부채비율 12" xfId="3073"/>
    <cellStyle name="ÅëÈ­_Sheet2_99.08 부채비율 12" xfId="3074"/>
    <cellStyle name="AeE­_Sheet2_99.08 부채비율 13" xfId="3075"/>
    <cellStyle name="ÅëÈ­_Sheet2_99.08 부채비율 13" xfId="3076"/>
    <cellStyle name="AeE­_Sheet2_99.08 부채비율 14" xfId="3077"/>
    <cellStyle name="ÅëÈ­_Sheet2_99.08 부채비율 14" xfId="3078"/>
    <cellStyle name="AeE­_Sheet2_99.08 부채비율 15" xfId="3079"/>
    <cellStyle name="ÅëÈ­_Sheet2_99.08 부채비율 15" xfId="3080"/>
    <cellStyle name="AeE­_Sheet2_99.08 부채비율 16" xfId="3081"/>
    <cellStyle name="ÅëÈ­_Sheet2_99.08 부채비율 16" xfId="3082"/>
    <cellStyle name="AeE­_Sheet2_99.08 부채비율 17" xfId="3083"/>
    <cellStyle name="ÅëÈ­_Sheet2_99.08 부채비율 17" xfId="3084"/>
    <cellStyle name="AeE­_Sheet2_99.08 부채비율 18" xfId="3085"/>
    <cellStyle name="ÅëÈ­_Sheet2_99.08 부채비율 18" xfId="3086"/>
    <cellStyle name="AeE­_Sheet2_99.08 부채비율 19" xfId="3087"/>
    <cellStyle name="ÅëÈ­_Sheet2_99.08 부채비율 19" xfId="3088"/>
    <cellStyle name="AeE­_Sheet2_99.08 부채비율 2" xfId="3089"/>
    <cellStyle name="ÅëÈ­_Sheet2_99.08 부채비율 2" xfId="3090"/>
    <cellStyle name="AeE­_Sheet2_99.08 부채비율 20" xfId="3091"/>
    <cellStyle name="ÅëÈ­_Sheet2_99.08 부채비율 20" xfId="3092"/>
    <cellStyle name="AeE­_Sheet2_99.08 부채비율 21" xfId="3093"/>
    <cellStyle name="ÅëÈ­_Sheet2_99.08 부채비율 21" xfId="3094"/>
    <cellStyle name="AeE­_Sheet2_99.08 부채비율 22" xfId="3095"/>
    <cellStyle name="ÅëÈ­_Sheet2_99.08 부채비율 22" xfId="3096"/>
    <cellStyle name="AeE­_Sheet2_99.08 부채비율 23" xfId="3097"/>
    <cellStyle name="ÅëÈ­_Sheet2_99.08 부채비율 23" xfId="3098"/>
    <cellStyle name="AeE­_Sheet2_99.08 부채비율 24" xfId="3099"/>
    <cellStyle name="ÅëÈ­_Sheet2_99.08 부채비율 24" xfId="3100"/>
    <cellStyle name="AeE­_Sheet2_99.08 부채비율 25" xfId="3101"/>
    <cellStyle name="ÅëÈ­_Sheet2_99.08 부채비율 25" xfId="3102"/>
    <cellStyle name="AeE­_Sheet2_99.08 부채비율 26" xfId="3103"/>
    <cellStyle name="ÅëÈ­_Sheet2_99.08 부채비율 26" xfId="3104"/>
    <cellStyle name="AeE­_Sheet2_99.08 부채비율 27" xfId="3105"/>
    <cellStyle name="ÅëÈ­_Sheet2_99.08 부채비율 27" xfId="3106"/>
    <cellStyle name="AeE­_Sheet2_99.08 부채비율 28" xfId="3107"/>
    <cellStyle name="ÅëÈ­_Sheet2_99.08 부채비율 28" xfId="3108"/>
    <cellStyle name="AeE­_Sheet2_99.08 부채비율 29" xfId="3109"/>
    <cellStyle name="ÅëÈ­_Sheet2_99.08 부채비율 29" xfId="3110"/>
    <cellStyle name="AeE­_Sheet2_99.08 부채비율 3" xfId="3111"/>
    <cellStyle name="ÅëÈ­_Sheet2_99.08 부채비율 3" xfId="3112"/>
    <cellStyle name="AeE­_Sheet2_99.08 부채비율 30" xfId="3113"/>
    <cellStyle name="ÅëÈ­_Sheet2_99.08 부채비율 30" xfId="3114"/>
    <cellStyle name="AeE­_Sheet2_99.08 부채비율 31" xfId="3115"/>
    <cellStyle name="ÅëÈ­_Sheet2_99.08 부채비율 31" xfId="3116"/>
    <cellStyle name="AeE­_Sheet2_99.08 부채비율 32" xfId="3117"/>
    <cellStyle name="ÅëÈ­_Sheet2_99.08 부채비율 32" xfId="3118"/>
    <cellStyle name="AeE­_Sheet2_99.08 부채비율 33" xfId="3119"/>
    <cellStyle name="ÅëÈ­_Sheet2_99.08 부채비율 33" xfId="3120"/>
    <cellStyle name="AeE­_Sheet2_99.08 부채비율 34" xfId="3121"/>
    <cellStyle name="ÅëÈ­_Sheet2_99.08 부채비율 34" xfId="3122"/>
    <cellStyle name="AeE­_Sheet2_99.08 부채비율 35" xfId="3123"/>
    <cellStyle name="ÅëÈ­_Sheet2_99.08 부채비율 35" xfId="3124"/>
    <cellStyle name="AeE­_Sheet2_99.08 부채비율 36" xfId="3125"/>
    <cellStyle name="ÅëÈ­_Sheet2_99.08 부채비율 36" xfId="3126"/>
    <cellStyle name="AeE­_Sheet2_99.08 부채비율 37" xfId="3127"/>
    <cellStyle name="ÅëÈ­_Sheet2_99.08 부채비율 37" xfId="3128"/>
    <cellStyle name="AeE­_Sheet2_99.08 부채비율 38" xfId="3129"/>
    <cellStyle name="ÅëÈ­_Sheet2_99.08 부채비율 38" xfId="3130"/>
    <cellStyle name="AeE­_Sheet2_99.08 부채비율 39" xfId="3131"/>
    <cellStyle name="ÅëÈ­_Sheet2_99.08 부채비율 39" xfId="3132"/>
    <cellStyle name="AeE­_Sheet2_99.08 부채비율 4" xfId="3133"/>
    <cellStyle name="ÅëÈ­_Sheet2_99.08 부채비율 4" xfId="3134"/>
    <cellStyle name="AeE­_Sheet2_99.08 부채비율 40" xfId="3135"/>
    <cellStyle name="ÅëÈ­_Sheet2_99.08 부채비율 40" xfId="3136"/>
    <cellStyle name="AeE­_Sheet2_99.08 부채비율 41" xfId="3137"/>
    <cellStyle name="ÅëÈ­_Sheet2_99.08 부채비율 41" xfId="3138"/>
    <cellStyle name="AeE­_Sheet2_99.08 부채비율 42" xfId="3139"/>
    <cellStyle name="ÅëÈ­_Sheet2_99.08 부채비율 42" xfId="3140"/>
    <cellStyle name="AeE­_Sheet2_99.08 부채비율 43" xfId="3141"/>
    <cellStyle name="ÅëÈ­_Sheet2_99.08 부채비율 43" xfId="3142"/>
    <cellStyle name="AeE­_Sheet2_99.08 부채비율 44" xfId="3143"/>
    <cellStyle name="ÅëÈ­_Sheet2_99.08 부채비율 44" xfId="3144"/>
    <cellStyle name="AeE­_Sheet2_99.08 부채비율 45" xfId="3145"/>
    <cellStyle name="ÅëÈ­_Sheet2_99.08 부채비율 45" xfId="3146"/>
    <cellStyle name="AeE­_Sheet2_99.08 부채비율 46" xfId="3147"/>
    <cellStyle name="ÅëÈ­_Sheet2_99.08 부채비율 46" xfId="3148"/>
    <cellStyle name="AeE­_Sheet2_99.08 부채비율 47" xfId="3149"/>
    <cellStyle name="ÅëÈ­_Sheet2_99.08 부채비율 47" xfId="3150"/>
    <cellStyle name="AeE­_Sheet2_99.08 부채비율 48" xfId="3151"/>
    <cellStyle name="ÅëÈ­_Sheet2_99.08 부채비율 48" xfId="3152"/>
    <cellStyle name="AeE­_Sheet2_99.08 부채비율 49" xfId="3153"/>
    <cellStyle name="ÅëÈ­_Sheet2_99.08 부채비율 49" xfId="3154"/>
    <cellStyle name="AeE­_Sheet2_99.08 부채비율 5" xfId="3155"/>
    <cellStyle name="ÅëÈ­_Sheet2_99.08 부채비율 5" xfId="3156"/>
    <cellStyle name="AeE­_Sheet2_99.08 부채비율 50" xfId="3157"/>
    <cellStyle name="ÅëÈ­_Sheet2_99.08 부채비율 50" xfId="3158"/>
    <cellStyle name="AeE­_Sheet2_99.08 부채비율 51" xfId="3159"/>
    <cellStyle name="ÅëÈ­_Sheet2_99.08 부채비율 51" xfId="3160"/>
    <cellStyle name="AeE­_Sheet2_99.08 부채비율 52" xfId="3161"/>
    <cellStyle name="ÅëÈ­_Sheet2_99.08 부채비율 52" xfId="3162"/>
    <cellStyle name="AeE­_Sheet2_99.08 부채비율 53" xfId="3163"/>
    <cellStyle name="ÅëÈ­_Sheet2_99.08 부채비율 53" xfId="3164"/>
    <cellStyle name="AeE­_Sheet2_99.08 부채비율 54" xfId="3165"/>
    <cellStyle name="ÅëÈ­_Sheet2_99.08 부채비율 54" xfId="3166"/>
    <cellStyle name="AeE­_Sheet2_99.08 부채비율 55" xfId="3167"/>
    <cellStyle name="ÅëÈ­_Sheet2_99.08 부채비율 55" xfId="3168"/>
    <cellStyle name="AeE­_Sheet2_99.08 부채비율 56" xfId="3169"/>
    <cellStyle name="ÅëÈ­_Sheet2_99.08 부채비율 56" xfId="3170"/>
    <cellStyle name="AeE­_Sheet2_99.08 부채비율 57" xfId="3171"/>
    <cellStyle name="ÅëÈ­_Sheet2_99.08 부채비율 57" xfId="3172"/>
    <cellStyle name="AeE­_Sheet2_99.08 부채비율 58" xfId="3173"/>
    <cellStyle name="ÅëÈ­_Sheet2_99.08 부채비율 58" xfId="3174"/>
    <cellStyle name="AeE­_Sheet2_99.08 부채비율 59" xfId="3175"/>
    <cellStyle name="ÅëÈ­_Sheet2_99.08 부채비율 59" xfId="3176"/>
    <cellStyle name="AeE­_Sheet2_99.08 부채비율 6" xfId="3177"/>
    <cellStyle name="ÅëÈ­_Sheet2_99.08 부채비율 6" xfId="3178"/>
    <cellStyle name="AeE­_Sheet2_99.08 부채비율 60" xfId="3179"/>
    <cellStyle name="ÅëÈ­_Sheet2_99.08 부채비율 60" xfId="3180"/>
    <cellStyle name="AeE­_Sheet2_99.08 부채비율 61" xfId="3181"/>
    <cellStyle name="ÅëÈ­_Sheet2_99.08 부채비율 61" xfId="3182"/>
    <cellStyle name="AeE­_Sheet2_99.08 부채비율 62" xfId="3183"/>
    <cellStyle name="ÅëÈ­_Sheet2_99.08 부채비율 62" xfId="3184"/>
    <cellStyle name="AeE­_Sheet2_99.08 부채비율 63" xfId="3185"/>
    <cellStyle name="ÅëÈ­_Sheet2_99.08 부채비율 63" xfId="3186"/>
    <cellStyle name="AeE­_Sheet2_99.08 부채비율 64" xfId="3187"/>
    <cellStyle name="ÅëÈ­_Sheet2_99.08 부채비율 64" xfId="3188"/>
    <cellStyle name="AeE­_Sheet2_99.08 부채비율 65" xfId="3189"/>
    <cellStyle name="ÅëÈ­_Sheet2_99.08 부채비율 65" xfId="3190"/>
    <cellStyle name="AeE­_Sheet2_99.08 부채비율 66" xfId="3191"/>
    <cellStyle name="ÅëÈ­_Sheet2_99.08 부채비율 66" xfId="3192"/>
    <cellStyle name="AeE­_Sheet2_99.08 부채비율 67" xfId="3193"/>
    <cellStyle name="ÅëÈ­_Sheet2_99.08 부채비율 67" xfId="3194"/>
    <cellStyle name="AeE­_Sheet2_99.08 부채비율 68" xfId="3195"/>
    <cellStyle name="ÅëÈ­_Sheet2_99.08 부채비율 68" xfId="3196"/>
    <cellStyle name="AeE­_Sheet2_99.08 부채비율 69" xfId="3197"/>
    <cellStyle name="ÅëÈ­_Sheet2_99.08 부채비율 69" xfId="3198"/>
    <cellStyle name="AeE­_Sheet2_99.08 부채비율 7" xfId="3199"/>
    <cellStyle name="ÅëÈ­_Sheet2_99.08 부채비율 7" xfId="3200"/>
    <cellStyle name="AeE­_Sheet2_99.08 부채비율 70" xfId="3201"/>
    <cellStyle name="ÅëÈ­_Sheet2_99.08 부채비율 70" xfId="3202"/>
    <cellStyle name="AeE­_Sheet2_99.08 부채비율 71" xfId="3203"/>
    <cellStyle name="ÅëÈ­_Sheet2_99.08 부채비율 71" xfId="3204"/>
    <cellStyle name="AeE­_Sheet2_99.08 부채비율 72" xfId="3205"/>
    <cellStyle name="ÅëÈ­_Sheet2_99.08 부채비율 72" xfId="3206"/>
    <cellStyle name="AeE­_Sheet2_99.08 부채비율 73" xfId="3207"/>
    <cellStyle name="ÅëÈ­_Sheet2_99.08 부채비율 73" xfId="3208"/>
    <cellStyle name="AeE­_Sheet2_99.08 부채비율 8" xfId="3209"/>
    <cellStyle name="ÅëÈ­_Sheet2_99.08 부채비율 8" xfId="3210"/>
    <cellStyle name="AeE­_Sheet2_99.08 부채비율 9" xfId="3211"/>
    <cellStyle name="ÅëÈ­_Sheet2_99.08 부채비율 9" xfId="3212"/>
    <cellStyle name="AeE­_Sheet2_99.08 부채비율_공장별차입금배부(01.1.31)_비교" xfId="3213"/>
    <cellStyle name="ÅëÈ­_Sheet2_99.08 부채비율_공장별차입금배부(01.1.31)_비교" xfId="3214"/>
    <cellStyle name="AeE­_Sheet2_99.08 부채비율_공장별차입금배부(01.1.31)_비교_미지급 선급(021031)" xfId="3215"/>
    <cellStyle name="ÅëÈ­_Sheet2_99.08 부채비율_공장별차입금배부(01.1.31)_비교_미지급 선급(021031)" xfId="3216"/>
    <cellStyle name="AeE­_Sheet2_99.08 부채비율_공장별차입금배부(01.1.31)_비교_미지급 선급(021231)" xfId="3217"/>
    <cellStyle name="ÅëÈ­_Sheet2_99.08 부채비율_공장별차입금배부(01.1.31)_비교_미지급 선급(021231)" xfId="3218"/>
    <cellStyle name="AeE­_Sheet2_99.08 부채비율_미지급 선급(021031)" xfId="3219"/>
    <cellStyle name="ÅëÈ­_Sheet2_99.08 부채비율_미지급 선급(021031)" xfId="3220"/>
    <cellStyle name="AeE­_Sheet2_99.08 부채비율_미지급 선급(021031) 10" xfId="3221"/>
    <cellStyle name="ÅëÈ­_Sheet2_99.08 부채비율_미지급 선급(021031) 10" xfId="3222"/>
    <cellStyle name="AeE­_Sheet2_99.08 부채비율_미지급 선급(021031) 11" xfId="3223"/>
    <cellStyle name="ÅëÈ­_Sheet2_99.08 부채비율_미지급 선급(021031) 11" xfId="3224"/>
    <cellStyle name="AeE­_Sheet2_99.08 부채비율_미지급 선급(021031) 12" xfId="3225"/>
    <cellStyle name="ÅëÈ­_Sheet2_99.08 부채비율_미지급 선급(021031) 12" xfId="3226"/>
    <cellStyle name="AeE­_Sheet2_99.08 부채비율_미지급 선급(021031) 13" xfId="3227"/>
    <cellStyle name="ÅëÈ­_Sheet2_99.08 부채비율_미지급 선급(021031) 13" xfId="3228"/>
    <cellStyle name="AeE­_Sheet2_99.08 부채비율_미지급 선급(021031) 14" xfId="3229"/>
    <cellStyle name="ÅëÈ­_Sheet2_99.08 부채비율_미지급 선급(021031) 14" xfId="3230"/>
    <cellStyle name="AeE­_Sheet2_99.08 부채비율_미지급 선급(021031) 15" xfId="3231"/>
    <cellStyle name="ÅëÈ­_Sheet2_99.08 부채비율_미지급 선급(021031) 15" xfId="3232"/>
    <cellStyle name="AeE­_Sheet2_99.08 부채비율_미지급 선급(021031) 16" xfId="3233"/>
    <cellStyle name="ÅëÈ­_Sheet2_99.08 부채비율_미지급 선급(021031) 16" xfId="3234"/>
    <cellStyle name="AeE­_Sheet2_99.08 부채비율_미지급 선급(021031) 17" xfId="3235"/>
    <cellStyle name="ÅëÈ­_Sheet2_99.08 부채비율_미지급 선급(021031) 17" xfId="3236"/>
    <cellStyle name="AeE­_Sheet2_99.08 부채비율_미지급 선급(021031) 18" xfId="3237"/>
    <cellStyle name="ÅëÈ­_Sheet2_99.08 부채비율_미지급 선급(021031) 18" xfId="3238"/>
    <cellStyle name="AeE­_Sheet2_99.08 부채비율_미지급 선급(021031) 19" xfId="3239"/>
    <cellStyle name="ÅëÈ­_Sheet2_99.08 부채비율_미지급 선급(021031) 19" xfId="3240"/>
    <cellStyle name="AeE­_Sheet2_99.08 부채비율_미지급 선급(021031) 2" xfId="3241"/>
    <cellStyle name="ÅëÈ­_Sheet2_99.08 부채비율_미지급 선급(021031) 2" xfId="3242"/>
    <cellStyle name="AeE­_Sheet2_99.08 부채비율_미지급 선급(021031) 20" xfId="3243"/>
    <cellStyle name="ÅëÈ­_Sheet2_99.08 부채비율_미지급 선급(021031) 20" xfId="3244"/>
    <cellStyle name="AeE­_Sheet2_99.08 부채비율_미지급 선급(021031) 21" xfId="3245"/>
    <cellStyle name="ÅëÈ­_Sheet2_99.08 부채비율_미지급 선급(021031) 21" xfId="3246"/>
    <cellStyle name="AeE­_Sheet2_99.08 부채비율_미지급 선급(021031) 22" xfId="3247"/>
    <cellStyle name="ÅëÈ­_Sheet2_99.08 부채비율_미지급 선급(021031) 22" xfId="3248"/>
    <cellStyle name="AeE­_Sheet2_99.08 부채비율_미지급 선급(021031) 23" xfId="3249"/>
    <cellStyle name="ÅëÈ­_Sheet2_99.08 부채비율_미지급 선급(021031) 23" xfId="3250"/>
    <cellStyle name="AeE­_Sheet2_99.08 부채비율_미지급 선급(021031) 24" xfId="3251"/>
    <cellStyle name="ÅëÈ­_Sheet2_99.08 부채비율_미지급 선급(021031) 24" xfId="3252"/>
    <cellStyle name="AeE­_Sheet2_99.08 부채비율_미지급 선급(021031) 25" xfId="3253"/>
    <cellStyle name="ÅëÈ­_Sheet2_99.08 부채비율_미지급 선급(021031) 25" xfId="3254"/>
    <cellStyle name="AeE­_Sheet2_99.08 부채비율_미지급 선급(021031) 26" xfId="3255"/>
    <cellStyle name="ÅëÈ­_Sheet2_99.08 부채비율_미지급 선급(021031) 26" xfId="3256"/>
    <cellStyle name="AeE­_Sheet2_99.08 부채비율_미지급 선급(021031) 27" xfId="3257"/>
    <cellStyle name="ÅëÈ­_Sheet2_99.08 부채비율_미지급 선급(021031) 27" xfId="3258"/>
    <cellStyle name="AeE­_Sheet2_99.08 부채비율_미지급 선급(021031) 28" xfId="3259"/>
    <cellStyle name="ÅëÈ­_Sheet2_99.08 부채비율_미지급 선급(021031) 28" xfId="3260"/>
    <cellStyle name="AeE­_Sheet2_99.08 부채비율_미지급 선급(021031) 29" xfId="3261"/>
    <cellStyle name="ÅëÈ­_Sheet2_99.08 부채비율_미지급 선급(021031) 29" xfId="3262"/>
    <cellStyle name="AeE­_Sheet2_99.08 부채비율_미지급 선급(021031) 3" xfId="3263"/>
    <cellStyle name="ÅëÈ­_Sheet2_99.08 부채비율_미지급 선급(021031) 3" xfId="3264"/>
    <cellStyle name="AeE­_Sheet2_99.08 부채비율_미지급 선급(021031) 30" xfId="3265"/>
    <cellStyle name="ÅëÈ­_Sheet2_99.08 부채비율_미지급 선급(021031) 30" xfId="3266"/>
    <cellStyle name="AeE­_Sheet2_99.08 부채비율_미지급 선급(021031) 31" xfId="3267"/>
    <cellStyle name="ÅëÈ­_Sheet2_99.08 부채비율_미지급 선급(021031) 31" xfId="3268"/>
    <cellStyle name="AeE­_Sheet2_99.08 부채비율_미지급 선급(021031) 32" xfId="3269"/>
    <cellStyle name="ÅëÈ­_Sheet2_99.08 부채비율_미지급 선급(021031) 32" xfId="3270"/>
    <cellStyle name="AeE­_Sheet2_99.08 부채비율_미지급 선급(021031) 33" xfId="3271"/>
    <cellStyle name="ÅëÈ­_Sheet2_99.08 부채비율_미지급 선급(021031) 33" xfId="3272"/>
    <cellStyle name="AeE­_Sheet2_99.08 부채비율_미지급 선급(021031) 34" xfId="3273"/>
    <cellStyle name="ÅëÈ­_Sheet2_99.08 부채비율_미지급 선급(021031) 34" xfId="3274"/>
    <cellStyle name="AeE­_Sheet2_99.08 부채비율_미지급 선급(021031) 35" xfId="3275"/>
    <cellStyle name="ÅëÈ­_Sheet2_99.08 부채비율_미지급 선급(021031) 35" xfId="3276"/>
    <cellStyle name="AeE­_Sheet2_99.08 부채비율_미지급 선급(021031) 36" xfId="3277"/>
    <cellStyle name="ÅëÈ­_Sheet2_99.08 부채비율_미지급 선급(021031) 36" xfId="3278"/>
    <cellStyle name="AeE­_Sheet2_99.08 부채비율_미지급 선급(021031) 37" xfId="3279"/>
    <cellStyle name="ÅëÈ­_Sheet2_99.08 부채비율_미지급 선급(021031) 37" xfId="3280"/>
    <cellStyle name="AeE­_Sheet2_99.08 부채비율_미지급 선급(021031) 38" xfId="3281"/>
    <cellStyle name="ÅëÈ­_Sheet2_99.08 부채비율_미지급 선급(021031) 38" xfId="3282"/>
    <cellStyle name="AeE­_Sheet2_99.08 부채비율_미지급 선급(021031) 39" xfId="3283"/>
    <cellStyle name="ÅëÈ­_Sheet2_99.08 부채비율_미지급 선급(021031) 39" xfId="3284"/>
    <cellStyle name="AeE­_Sheet2_99.08 부채비율_미지급 선급(021031) 4" xfId="3285"/>
    <cellStyle name="ÅëÈ­_Sheet2_99.08 부채비율_미지급 선급(021031) 4" xfId="3286"/>
    <cellStyle name="AeE­_Sheet2_99.08 부채비율_미지급 선급(021031) 40" xfId="3287"/>
    <cellStyle name="ÅëÈ­_Sheet2_99.08 부채비율_미지급 선급(021031) 40" xfId="3288"/>
    <cellStyle name="AeE­_Sheet2_99.08 부채비율_미지급 선급(021031) 41" xfId="3289"/>
    <cellStyle name="ÅëÈ­_Sheet2_99.08 부채비율_미지급 선급(021031) 41" xfId="3290"/>
    <cellStyle name="AeE­_Sheet2_99.08 부채비율_미지급 선급(021031) 42" xfId="3291"/>
    <cellStyle name="ÅëÈ­_Sheet2_99.08 부채비율_미지급 선급(021031) 42" xfId="3292"/>
    <cellStyle name="AeE­_Sheet2_99.08 부채비율_미지급 선급(021031) 43" xfId="3293"/>
    <cellStyle name="ÅëÈ­_Sheet2_99.08 부채비율_미지급 선급(021031) 43" xfId="3294"/>
    <cellStyle name="AeE­_Sheet2_99.08 부채비율_미지급 선급(021031) 44" xfId="3295"/>
    <cellStyle name="ÅëÈ­_Sheet2_99.08 부채비율_미지급 선급(021031) 44" xfId="3296"/>
    <cellStyle name="AeE­_Sheet2_99.08 부채비율_미지급 선급(021031) 45" xfId="3297"/>
    <cellStyle name="ÅëÈ­_Sheet2_99.08 부채비율_미지급 선급(021031) 45" xfId="3298"/>
    <cellStyle name="AeE­_Sheet2_99.08 부채비율_미지급 선급(021031) 46" xfId="3299"/>
    <cellStyle name="ÅëÈ­_Sheet2_99.08 부채비율_미지급 선급(021031) 46" xfId="3300"/>
    <cellStyle name="AeE­_Sheet2_99.08 부채비율_미지급 선급(021031) 47" xfId="3301"/>
    <cellStyle name="ÅëÈ­_Sheet2_99.08 부채비율_미지급 선급(021031) 47" xfId="3302"/>
    <cellStyle name="AeE­_Sheet2_99.08 부채비율_미지급 선급(021031) 48" xfId="3303"/>
    <cellStyle name="ÅëÈ­_Sheet2_99.08 부채비율_미지급 선급(021031) 48" xfId="3304"/>
    <cellStyle name="AeE­_Sheet2_99.08 부채비율_미지급 선급(021031) 49" xfId="3305"/>
    <cellStyle name="ÅëÈ­_Sheet2_99.08 부채비율_미지급 선급(021031) 49" xfId="3306"/>
    <cellStyle name="AeE­_Sheet2_99.08 부채비율_미지급 선급(021031) 5" xfId="3307"/>
    <cellStyle name="ÅëÈ­_Sheet2_99.08 부채비율_미지급 선급(021031) 5" xfId="3308"/>
    <cellStyle name="AeE­_Sheet2_99.08 부채비율_미지급 선급(021031) 50" xfId="3309"/>
    <cellStyle name="ÅëÈ­_Sheet2_99.08 부채비율_미지급 선급(021031) 50" xfId="3310"/>
    <cellStyle name="AeE­_Sheet2_99.08 부채비율_미지급 선급(021031) 51" xfId="3311"/>
    <cellStyle name="ÅëÈ­_Sheet2_99.08 부채비율_미지급 선급(021031) 51" xfId="3312"/>
    <cellStyle name="AeE­_Sheet2_99.08 부채비율_미지급 선급(021031) 52" xfId="3313"/>
    <cellStyle name="ÅëÈ­_Sheet2_99.08 부채비율_미지급 선급(021031) 52" xfId="3314"/>
    <cellStyle name="AeE­_Sheet2_99.08 부채비율_미지급 선급(021031) 53" xfId="3315"/>
    <cellStyle name="ÅëÈ­_Sheet2_99.08 부채비율_미지급 선급(021031) 53" xfId="3316"/>
    <cellStyle name="AeE­_Sheet2_99.08 부채비율_미지급 선급(021031) 54" xfId="3317"/>
    <cellStyle name="ÅëÈ­_Sheet2_99.08 부채비율_미지급 선급(021031) 54" xfId="3318"/>
    <cellStyle name="AeE­_Sheet2_99.08 부채비율_미지급 선급(021031) 55" xfId="3319"/>
    <cellStyle name="ÅëÈ­_Sheet2_99.08 부채비율_미지급 선급(021031) 55" xfId="3320"/>
    <cellStyle name="AeE­_Sheet2_99.08 부채비율_미지급 선급(021031) 56" xfId="3321"/>
    <cellStyle name="ÅëÈ­_Sheet2_99.08 부채비율_미지급 선급(021031) 56" xfId="3322"/>
    <cellStyle name="AeE­_Sheet2_99.08 부채비율_미지급 선급(021031) 57" xfId="3323"/>
    <cellStyle name="ÅëÈ­_Sheet2_99.08 부채비율_미지급 선급(021031) 57" xfId="3324"/>
    <cellStyle name="AeE­_Sheet2_99.08 부채비율_미지급 선급(021031) 58" xfId="3325"/>
    <cellStyle name="ÅëÈ­_Sheet2_99.08 부채비율_미지급 선급(021031) 58" xfId="3326"/>
    <cellStyle name="AeE­_Sheet2_99.08 부채비율_미지급 선급(021031) 59" xfId="3327"/>
    <cellStyle name="ÅëÈ­_Sheet2_99.08 부채비율_미지급 선급(021031) 59" xfId="3328"/>
    <cellStyle name="AeE­_Sheet2_99.08 부채비율_미지급 선급(021031) 6" xfId="3329"/>
    <cellStyle name="ÅëÈ­_Sheet2_99.08 부채비율_미지급 선급(021031) 6" xfId="3330"/>
    <cellStyle name="AeE­_Sheet2_99.08 부채비율_미지급 선급(021031) 60" xfId="3331"/>
    <cellStyle name="ÅëÈ­_Sheet2_99.08 부채비율_미지급 선급(021031) 60" xfId="3332"/>
    <cellStyle name="AeE­_Sheet2_99.08 부채비율_미지급 선급(021031) 61" xfId="3333"/>
    <cellStyle name="ÅëÈ­_Sheet2_99.08 부채비율_미지급 선급(021031) 61" xfId="3334"/>
    <cellStyle name="AeE­_Sheet2_99.08 부채비율_미지급 선급(021031) 62" xfId="3335"/>
    <cellStyle name="ÅëÈ­_Sheet2_99.08 부채비율_미지급 선급(021031) 62" xfId="3336"/>
    <cellStyle name="AeE­_Sheet2_99.08 부채비율_미지급 선급(021031) 63" xfId="3337"/>
    <cellStyle name="ÅëÈ­_Sheet2_99.08 부채비율_미지급 선급(021031) 63" xfId="3338"/>
    <cellStyle name="AeE­_Sheet2_99.08 부채비율_미지급 선급(021031) 64" xfId="3339"/>
    <cellStyle name="ÅëÈ­_Sheet2_99.08 부채비율_미지급 선급(021031) 64" xfId="3340"/>
    <cellStyle name="AeE­_Sheet2_99.08 부채비율_미지급 선급(021031) 65" xfId="3341"/>
    <cellStyle name="ÅëÈ­_Sheet2_99.08 부채비율_미지급 선급(021031) 65" xfId="3342"/>
    <cellStyle name="AeE­_Sheet2_99.08 부채비율_미지급 선급(021031) 66" xfId="3343"/>
    <cellStyle name="ÅëÈ­_Sheet2_99.08 부채비율_미지급 선급(021031) 66" xfId="3344"/>
    <cellStyle name="AeE­_Sheet2_99.08 부채비율_미지급 선급(021031) 67" xfId="3345"/>
    <cellStyle name="ÅëÈ­_Sheet2_99.08 부채비율_미지급 선급(021031) 67" xfId="3346"/>
    <cellStyle name="AeE­_Sheet2_99.08 부채비율_미지급 선급(021031) 68" xfId="3347"/>
    <cellStyle name="ÅëÈ­_Sheet2_99.08 부채비율_미지급 선급(021031) 68" xfId="3348"/>
    <cellStyle name="AeE­_Sheet2_99.08 부채비율_미지급 선급(021031) 69" xfId="3349"/>
    <cellStyle name="ÅëÈ­_Sheet2_99.08 부채비율_미지급 선급(021031) 69" xfId="3350"/>
    <cellStyle name="AeE­_Sheet2_99.08 부채비율_미지급 선급(021031) 7" xfId="3351"/>
    <cellStyle name="ÅëÈ­_Sheet2_99.08 부채비율_미지급 선급(021031) 7" xfId="3352"/>
    <cellStyle name="AeE­_Sheet2_99.08 부채비율_미지급 선급(021031) 70" xfId="3353"/>
    <cellStyle name="ÅëÈ­_Sheet2_99.08 부채비율_미지급 선급(021031) 70" xfId="3354"/>
    <cellStyle name="AeE­_Sheet2_99.08 부채비율_미지급 선급(021031) 71" xfId="3355"/>
    <cellStyle name="ÅëÈ­_Sheet2_99.08 부채비율_미지급 선급(021031) 71" xfId="3356"/>
    <cellStyle name="AeE­_Sheet2_99.08 부채비율_미지급 선급(021031) 72" xfId="3357"/>
    <cellStyle name="ÅëÈ­_Sheet2_99.08 부채비율_미지급 선급(021031) 72" xfId="3358"/>
    <cellStyle name="AeE­_Sheet2_99.08 부채비율_미지급 선급(021031) 73" xfId="3359"/>
    <cellStyle name="ÅëÈ­_Sheet2_99.08 부채비율_미지급 선급(021031) 73" xfId="3360"/>
    <cellStyle name="AeE­_Sheet2_99.08 부채비율_미지급 선급(021031) 8" xfId="3361"/>
    <cellStyle name="ÅëÈ­_Sheet2_99.08 부채비율_미지급 선급(021031) 8" xfId="3362"/>
    <cellStyle name="AeE­_Sheet2_99.08 부채비율_미지급 선급(021031) 9" xfId="3363"/>
    <cellStyle name="ÅëÈ­_Sheet2_99.08 부채비율_미지급 선급(021031) 9" xfId="3364"/>
    <cellStyle name="AeE­_Sheet2_99.08 부채비율_미지급 선급(021231)" xfId="3365"/>
    <cellStyle name="ÅëÈ­_Sheet2_99.08 부채비율_미지급 선급(021231)" xfId="3366"/>
    <cellStyle name="AeE­_Sheet2_99.08 부채비율_미지급 선급(021231) 10" xfId="3367"/>
    <cellStyle name="ÅëÈ­_Sheet2_99.08 부채비율_미지급 선급(021231) 10" xfId="3368"/>
    <cellStyle name="AeE­_Sheet2_99.08 부채비율_미지급 선급(021231) 11" xfId="3369"/>
    <cellStyle name="ÅëÈ­_Sheet2_99.08 부채비율_미지급 선급(021231) 11" xfId="3370"/>
    <cellStyle name="AeE­_Sheet2_99.08 부채비율_미지급 선급(021231) 12" xfId="3371"/>
    <cellStyle name="ÅëÈ­_Sheet2_99.08 부채비율_미지급 선급(021231) 12" xfId="3372"/>
    <cellStyle name="AeE­_Sheet2_99.08 부채비율_미지급 선급(021231) 13" xfId="3373"/>
    <cellStyle name="ÅëÈ­_Sheet2_99.08 부채비율_미지급 선급(021231) 13" xfId="3374"/>
    <cellStyle name="AeE­_Sheet2_99.08 부채비율_미지급 선급(021231) 14" xfId="3375"/>
    <cellStyle name="ÅëÈ­_Sheet2_99.08 부채비율_미지급 선급(021231) 14" xfId="3376"/>
    <cellStyle name="AeE­_Sheet2_99.08 부채비율_미지급 선급(021231) 15" xfId="3377"/>
    <cellStyle name="ÅëÈ­_Sheet2_99.08 부채비율_미지급 선급(021231) 15" xfId="3378"/>
    <cellStyle name="AeE­_Sheet2_99.08 부채비율_미지급 선급(021231) 16" xfId="3379"/>
    <cellStyle name="ÅëÈ­_Sheet2_99.08 부채비율_미지급 선급(021231) 16" xfId="3380"/>
    <cellStyle name="AeE­_Sheet2_99.08 부채비율_미지급 선급(021231) 17" xfId="3381"/>
    <cellStyle name="ÅëÈ­_Sheet2_99.08 부채비율_미지급 선급(021231) 17" xfId="3382"/>
    <cellStyle name="AeE­_Sheet2_99.08 부채비율_미지급 선급(021231) 18" xfId="3383"/>
    <cellStyle name="ÅëÈ­_Sheet2_99.08 부채비율_미지급 선급(021231) 18" xfId="3384"/>
    <cellStyle name="AeE­_Sheet2_99.08 부채비율_미지급 선급(021231) 19" xfId="3385"/>
    <cellStyle name="ÅëÈ­_Sheet2_99.08 부채비율_미지급 선급(021231) 19" xfId="3386"/>
    <cellStyle name="AeE­_Sheet2_99.08 부채비율_미지급 선급(021231) 2" xfId="3387"/>
    <cellStyle name="ÅëÈ­_Sheet2_99.08 부채비율_미지급 선급(021231) 2" xfId="3388"/>
    <cellStyle name="AeE­_Sheet2_99.08 부채비율_미지급 선급(021231) 20" xfId="3389"/>
    <cellStyle name="ÅëÈ­_Sheet2_99.08 부채비율_미지급 선급(021231) 20" xfId="3390"/>
    <cellStyle name="AeE­_Sheet2_99.08 부채비율_미지급 선급(021231) 21" xfId="3391"/>
    <cellStyle name="ÅëÈ­_Sheet2_99.08 부채비율_미지급 선급(021231) 21" xfId="3392"/>
    <cellStyle name="AeE­_Sheet2_99.08 부채비율_미지급 선급(021231) 22" xfId="3393"/>
    <cellStyle name="ÅëÈ­_Sheet2_99.08 부채비율_미지급 선급(021231) 22" xfId="3394"/>
    <cellStyle name="AeE­_Sheet2_99.08 부채비율_미지급 선급(021231) 23" xfId="3395"/>
    <cellStyle name="ÅëÈ­_Sheet2_99.08 부채비율_미지급 선급(021231) 23" xfId="3396"/>
    <cellStyle name="AeE­_Sheet2_99.08 부채비율_미지급 선급(021231) 24" xfId="3397"/>
    <cellStyle name="ÅëÈ­_Sheet2_99.08 부채비율_미지급 선급(021231) 24" xfId="3398"/>
    <cellStyle name="AeE­_Sheet2_99.08 부채비율_미지급 선급(021231) 25" xfId="3399"/>
    <cellStyle name="ÅëÈ­_Sheet2_99.08 부채비율_미지급 선급(021231) 25" xfId="3400"/>
    <cellStyle name="AeE­_Sheet2_99.08 부채비율_미지급 선급(021231) 26" xfId="3401"/>
    <cellStyle name="ÅëÈ­_Sheet2_99.08 부채비율_미지급 선급(021231) 26" xfId="3402"/>
    <cellStyle name="AeE­_Sheet2_99.08 부채비율_미지급 선급(021231) 27" xfId="3403"/>
    <cellStyle name="ÅëÈ­_Sheet2_99.08 부채비율_미지급 선급(021231) 27" xfId="3404"/>
    <cellStyle name="AeE­_Sheet2_99.08 부채비율_미지급 선급(021231) 28" xfId="3405"/>
    <cellStyle name="ÅëÈ­_Sheet2_99.08 부채비율_미지급 선급(021231) 28" xfId="3406"/>
    <cellStyle name="AeE­_Sheet2_99.08 부채비율_미지급 선급(021231) 29" xfId="3407"/>
    <cellStyle name="ÅëÈ­_Sheet2_99.08 부채비율_미지급 선급(021231) 29" xfId="3408"/>
    <cellStyle name="AeE­_Sheet2_99.08 부채비율_미지급 선급(021231) 3" xfId="3409"/>
    <cellStyle name="ÅëÈ­_Sheet2_99.08 부채비율_미지급 선급(021231) 3" xfId="3410"/>
    <cellStyle name="AeE­_Sheet2_99.08 부채비율_미지급 선급(021231) 30" xfId="3411"/>
    <cellStyle name="ÅëÈ­_Sheet2_99.08 부채비율_미지급 선급(021231) 30" xfId="3412"/>
    <cellStyle name="AeE­_Sheet2_99.08 부채비율_미지급 선급(021231) 31" xfId="3413"/>
    <cellStyle name="ÅëÈ­_Sheet2_99.08 부채비율_미지급 선급(021231) 31" xfId="3414"/>
    <cellStyle name="AeE­_Sheet2_99.08 부채비율_미지급 선급(021231) 32" xfId="3415"/>
    <cellStyle name="ÅëÈ­_Sheet2_99.08 부채비율_미지급 선급(021231) 32" xfId="3416"/>
    <cellStyle name="AeE­_Sheet2_99.08 부채비율_미지급 선급(021231) 33" xfId="3417"/>
    <cellStyle name="ÅëÈ­_Sheet2_99.08 부채비율_미지급 선급(021231) 33" xfId="3418"/>
    <cellStyle name="AeE­_Sheet2_99.08 부채비율_미지급 선급(021231) 34" xfId="3419"/>
    <cellStyle name="ÅëÈ­_Sheet2_99.08 부채비율_미지급 선급(021231) 34" xfId="3420"/>
    <cellStyle name="AeE­_Sheet2_99.08 부채비율_미지급 선급(021231) 35" xfId="3421"/>
    <cellStyle name="ÅëÈ­_Sheet2_99.08 부채비율_미지급 선급(021231) 35" xfId="3422"/>
    <cellStyle name="AeE­_Sheet2_99.08 부채비율_미지급 선급(021231) 36" xfId="3423"/>
    <cellStyle name="ÅëÈ­_Sheet2_99.08 부채비율_미지급 선급(021231) 36" xfId="3424"/>
    <cellStyle name="AeE­_Sheet2_99.08 부채비율_미지급 선급(021231) 37" xfId="3425"/>
    <cellStyle name="ÅëÈ­_Sheet2_99.08 부채비율_미지급 선급(021231) 37" xfId="3426"/>
    <cellStyle name="AeE­_Sheet2_99.08 부채비율_미지급 선급(021231) 38" xfId="3427"/>
    <cellStyle name="ÅëÈ­_Sheet2_99.08 부채비율_미지급 선급(021231) 38" xfId="3428"/>
    <cellStyle name="AeE­_Sheet2_99.08 부채비율_미지급 선급(021231) 39" xfId="3429"/>
    <cellStyle name="ÅëÈ­_Sheet2_99.08 부채비율_미지급 선급(021231) 39" xfId="3430"/>
    <cellStyle name="AeE­_Sheet2_99.08 부채비율_미지급 선급(021231) 4" xfId="3431"/>
    <cellStyle name="ÅëÈ­_Sheet2_99.08 부채비율_미지급 선급(021231) 4" xfId="3432"/>
    <cellStyle name="AeE­_Sheet2_99.08 부채비율_미지급 선급(021231) 40" xfId="3433"/>
    <cellStyle name="ÅëÈ­_Sheet2_99.08 부채비율_미지급 선급(021231) 40" xfId="3434"/>
    <cellStyle name="AeE­_Sheet2_99.08 부채비율_미지급 선급(021231) 41" xfId="3435"/>
    <cellStyle name="ÅëÈ­_Sheet2_99.08 부채비율_미지급 선급(021231) 41" xfId="3436"/>
    <cellStyle name="AeE­_Sheet2_99.08 부채비율_미지급 선급(021231) 42" xfId="3437"/>
    <cellStyle name="ÅëÈ­_Sheet2_99.08 부채비율_미지급 선급(021231) 42" xfId="3438"/>
    <cellStyle name="AeE­_Sheet2_99.08 부채비율_미지급 선급(021231) 43" xfId="3439"/>
    <cellStyle name="ÅëÈ­_Sheet2_99.08 부채비율_미지급 선급(021231) 43" xfId="3440"/>
    <cellStyle name="AeE­_Sheet2_99.08 부채비율_미지급 선급(021231) 44" xfId="3441"/>
    <cellStyle name="ÅëÈ­_Sheet2_99.08 부채비율_미지급 선급(021231) 44" xfId="3442"/>
    <cellStyle name="AeE­_Sheet2_99.08 부채비율_미지급 선급(021231) 45" xfId="3443"/>
    <cellStyle name="ÅëÈ­_Sheet2_99.08 부채비율_미지급 선급(021231) 45" xfId="3444"/>
    <cellStyle name="AeE­_Sheet2_99.08 부채비율_미지급 선급(021231) 46" xfId="3445"/>
    <cellStyle name="ÅëÈ­_Sheet2_99.08 부채비율_미지급 선급(021231) 46" xfId="3446"/>
    <cellStyle name="AeE­_Sheet2_99.08 부채비율_미지급 선급(021231) 47" xfId="3447"/>
    <cellStyle name="ÅëÈ­_Sheet2_99.08 부채비율_미지급 선급(021231) 47" xfId="3448"/>
    <cellStyle name="AeE­_Sheet2_99.08 부채비율_미지급 선급(021231) 48" xfId="3449"/>
    <cellStyle name="ÅëÈ­_Sheet2_99.08 부채비율_미지급 선급(021231) 48" xfId="3450"/>
    <cellStyle name="AeE­_Sheet2_99.08 부채비율_미지급 선급(021231) 49" xfId="3451"/>
    <cellStyle name="ÅëÈ­_Sheet2_99.08 부채비율_미지급 선급(021231) 49" xfId="3452"/>
    <cellStyle name="AeE­_Sheet2_99.08 부채비율_미지급 선급(021231) 5" xfId="3453"/>
    <cellStyle name="ÅëÈ­_Sheet2_99.08 부채비율_미지급 선급(021231) 5" xfId="3454"/>
    <cellStyle name="AeE­_Sheet2_99.08 부채비율_미지급 선급(021231) 50" xfId="3455"/>
    <cellStyle name="ÅëÈ­_Sheet2_99.08 부채비율_미지급 선급(021231) 50" xfId="3456"/>
    <cellStyle name="AeE­_Sheet2_99.08 부채비율_미지급 선급(021231) 51" xfId="3457"/>
    <cellStyle name="ÅëÈ­_Sheet2_99.08 부채비율_미지급 선급(021231) 51" xfId="3458"/>
    <cellStyle name="AeE­_Sheet2_99.08 부채비율_미지급 선급(021231) 52" xfId="3459"/>
    <cellStyle name="ÅëÈ­_Sheet2_99.08 부채비율_미지급 선급(021231) 52" xfId="3460"/>
    <cellStyle name="AeE­_Sheet2_99.08 부채비율_미지급 선급(021231) 53" xfId="3461"/>
    <cellStyle name="ÅëÈ­_Sheet2_99.08 부채비율_미지급 선급(021231) 53" xfId="3462"/>
    <cellStyle name="AeE­_Sheet2_99.08 부채비율_미지급 선급(021231) 54" xfId="3463"/>
    <cellStyle name="ÅëÈ­_Sheet2_99.08 부채비율_미지급 선급(021231) 54" xfId="3464"/>
    <cellStyle name="AeE­_Sheet2_99.08 부채비율_미지급 선급(021231) 55" xfId="3465"/>
    <cellStyle name="ÅëÈ­_Sheet2_99.08 부채비율_미지급 선급(021231) 55" xfId="3466"/>
    <cellStyle name="AeE­_Sheet2_99.08 부채비율_미지급 선급(021231) 56" xfId="3467"/>
    <cellStyle name="ÅëÈ­_Sheet2_99.08 부채비율_미지급 선급(021231) 56" xfId="3468"/>
    <cellStyle name="AeE­_Sheet2_99.08 부채비율_미지급 선급(021231) 57" xfId="3469"/>
    <cellStyle name="ÅëÈ­_Sheet2_99.08 부채비율_미지급 선급(021231) 57" xfId="3470"/>
    <cellStyle name="AeE­_Sheet2_99.08 부채비율_미지급 선급(021231) 58" xfId="3471"/>
    <cellStyle name="ÅëÈ­_Sheet2_99.08 부채비율_미지급 선급(021231) 58" xfId="3472"/>
    <cellStyle name="AeE­_Sheet2_99.08 부채비율_미지급 선급(021231) 59" xfId="3473"/>
    <cellStyle name="ÅëÈ­_Sheet2_99.08 부채비율_미지급 선급(021231) 59" xfId="3474"/>
    <cellStyle name="AeE­_Sheet2_99.08 부채비율_미지급 선급(021231) 6" xfId="3475"/>
    <cellStyle name="ÅëÈ­_Sheet2_99.08 부채비율_미지급 선급(021231) 6" xfId="3476"/>
    <cellStyle name="AeE­_Sheet2_99.08 부채비율_미지급 선급(021231) 60" xfId="3477"/>
    <cellStyle name="ÅëÈ­_Sheet2_99.08 부채비율_미지급 선급(021231) 60" xfId="3478"/>
    <cellStyle name="AeE­_Sheet2_99.08 부채비율_미지급 선급(021231) 61" xfId="3479"/>
    <cellStyle name="ÅëÈ­_Sheet2_99.08 부채비율_미지급 선급(021231) 61" xfId="3480"/>
    <cellStyle name="AeE­_Sheet2_99.08 부채비율_미지급 선급(021231) 62" xfId="3481"/>
    <cellStyle name="ÅëÈ­_Sheet2_99.08 부채비율_미지급 선급(021231) 62" xfId="3482"/>
    <cellStyle name="AeE­_Sheet2_99.08 부채비율_미지급 선급(021231) 63" xfId="3483"/>
    <cellStyle name="ÅëÈ­_Sheet2_99.08 부채비율_미지급 선급(021231) 63" xfId="3484"/>
    <cellStyle name="AeE­_Sheet2_99.08 부채비율_미지급 선급(021231) 64" xfId="3485"/>
    <cellStyle name="ÅëÈ­_Sheet2_99.08 부채비율_미지급 선급(021231) 64" xfId="3486"/>
    <cellStyle name="AeE­_Sheet2_99.08 부채비율_미지급 선급(021231) 65" xfId="3487"/>
    <cellStyle name="ÅëÈ­_Sheet2_99.08 부채비율_미지급 선급(021231) 65" xfId="3488"/>
    <cellStyle name="AeE­_Sheet2_99.08 부채비율_미지급 선급(021231) 66" xfId="3489"/>
    <cellStyle name="ÅëÈ­_Sheet2_99.08 부채비율_미지급 선급(021231) 66" xfId="3490"/>
    <cellStyle name="AeE­_Sheet2_99.08 부채비율_미지급 선급(021231) 67" xfId="3491"/>
    <cellStyle name="ÅëÈ­_Sheet2_99.08 부채비율_미지급 선급(021231) 67" xfId="3492"/>
    <cellStyle name="AeE­_Sheet2_99.08 부채비율_미지급 선급(021231) 68" xfId="3493"/>
    <cellStyle name="ÅëÈ­_Sheet2_99.08 부채비율_미지급 선급(021231) 68" xfId="3494"/>
    <cellStyle name="AeE­_Sheet2_99.08 부채비율_미지급 선급(021231) 69" xfId="3495"/>
    <cellStyle name="ÅëÈ­_Sheet2_99.08 부채비율_미지급 선급(021231) 69" xfId="3496"/>
    <cellStyle name="AeE­_Sheet2_99.08 부채비율_미지급 선급(021231) 7" xfId="3497"/>
    <cellStyle name="ÅëÈ­_Sheet2_99.08 부채비율_미지급 선급(021231) 7" xfId="3498"/>
    <cellStyle name="AeE­_Sheet2_99.08 부채비율_미지급 선급(021231) 70" xfId="3499"/>
    <cellStyle name="ÅëÈ­_Sheet2_99.08 부채비율_미지급 선급(021231) 70" xfId="3500"/>
    <cellStyle name="AeE­_Sheet2_99.08 부채비율_미지급 선급(021231) 71" xfId="3501"/>
    <cellStyle name="ÅëÈ­_Sheet2_99.08 부채비율_미지급 선급(021231) 71" xfId="3502"/>
    <cellStyle name="AeE­_Sheet2_99.08 부채비율_미지급 선급(021231) 72" xfId="3503"/>
    <cellStyle name="ÅëÈ­_Sheet2_99.08 부채비율_미지급 선급(021231) 72" xfId="3504"/>
    <cellStyle name="AeE­_Sheet2_99.08 부채비율_미지급 선급(021231) 73" xfId="3505"/>
    <cellStyle name="ÅëÈ­_Sheet2_99.08 부채비율_미지급 선급(021231) 73" xfId="3506"/>
    <cellStyle name="AeE­_Sheet2_99.08 부채비율_미지급 선급(021231) 8" xfId="3507"/>
    <cellStyle name="ÅëÈ­_Sheet2_99.08 부채비율_미지급 선급(021231) 8" xfId="3508"/>
    <cellStyle name="AeE­_Sheet2_99.08 부채비율_미지급 선급(021231) 9" xfId="3509"/>
    <cellStyle name="ÅëÈ­_Sheet2_99.08 부채비율_미지급 선급(021231) 9" xfId="3510"/>
    <cellStyle name="AeE­_Sheet2_99.08 부채비율_신용공여액 신고 대사자료" xfId="3511"/>
    <cellStyle name="ÅëÈ­_Sheet2_99.08 부채비율_신용공여액 신고 대사자료" xfId="3512"/>
    <cellStyle name="AeE­_Sheet2_99.08 부채비율_신용공여액 신고 대사자료 10" xfId="3513"/>
    <cellStyle name="ÅëÈ­_Sheet2_99.08 부채비율_신용공여액 신고 대사자료 10" xfId="3514"/>
    <cellStyle name="AeE­_Sheet2_99.08 부채비율_신용공여액 신고 대사자료 11" xfId="3515"/>
    <cellStyle name="ÅëÈ­_Sheet2_99.08 부채비율_신용공여액 신고 대사자료 11" xfId="3516"/>
    <cellStyle name="AeE­_Sheet2_99.08 부채비율_신용공여액 신고 대사자료 12" xfId="3517"/>
    <cellStyle name="ÅëÈ­_Sheet2_99.08 부채비율_신용공여액 신고 대사자료 12" xfId="3518"/>
    <cellStyle name="AeE­_Sheet2_99.08 부채비율_신용공여액 신고 대사자료 13" xfId="3519"/>
    <cellStyle name="ÅëÈ­_Sheet2_99.08 부채비율_신용공여액 신고 대사자료 13" xfId="3520"/>
    <cellStyle name="AeE­_Sheet2_99.08 부채비율_신용공여액 신고 대사자료 14" xfId="3521"/>
    <cellStyle name="ÅëÈ­_Sheet2_99.08 부채비율_신용공여액 신고 대사자료 14" xfId="3522"/>
    <cellStyle name="AeE­_Sheet2_99.08 부채비율_신용공여액 신고 대사자료 15" xfId="3523"/>
    <cellStyle name="ÅëÈ­_Sheet2_99.08 부채비율_신용공여액 신고 대사자료 15" xfId="3524"/>
    <cellStyle name="AeE­_Sheet2_99.08 부채비율_신용공여액 신고 대사자료 16" xfId="3525"/>
    <cellStyle name="ÅëÈ­_Sheet2_99.08 부채비율_신용공여액 신고 대사자료 16" xfId="3526"/>
    <cellStyle name="AeE­_Sheet2_99.08 부채비율_신용공여액 신고 대사자료 17" xfId="3527"/>
    <cellStyle name="ÅëÈ­_Sheet2_99.08 부채비율_신용공여액 신고 대사자료 17" xfId="3528"/>
    <cellStyle name="AeE­_Sheet2_99.08 부채비율_신용공여액 신고 대사자료 18" xfId="3529"/>
    <cellStyle name="ÅëÈ­_Sheet2_99.08 부채비율_신용공여액 신고 대사자료 18" xfId="3530"/>
    <cellStyle name="AeE­_Sheet2_99.08 부채비율_신용공여액 신고 대사자료 19" xfId="3531"/>
    <cellStyle name="ÅëÈ­_Sheet2_99.08 부채비율_신용공여액 신고 대사자료 19" xfId="3532"/>
    <cellStyle name="AeE­_Sheet2_99.08 부채비율_신용공여액 신고 대사자료 2" xfId="3533"/>
    <cellStyle name="ÅëÈ­_Sheet2_99.08 부채비율_신용공여액 신고 대사자료 2" xfId="3534"/>
    <cellStyle name="AeE­_Sheet2_99.08 부채비율_신용공여액 신고 대사자료 20" xfId="3535"/>
    <cellStyle name="ÅëÈ­_Sheet2_99.08 부채비율_신용공여액 신고 대사자료 20" xfId="3536"/>
    <cellStyle name="AeE­_Sheet2_99.08 부채비율_신용공여액 신고 대사자료 21" xfId="3537"/>
    <cellStyle name="ÅëÈ­_Sheet2_99.08 부채비율_신용공여액 신고 대사자료 21" xfId="3538"/>
    <cellStyle name="AeE­_Sheet2_99.08 부채비율_신용공여액 신고 대사자료 22" xfId="3539"/>
    <cellStyle name="ÅëÈ­_Sheet2_99.08 부채비율_신용공여액 신고 대사자료 22" xfId="3540"/>
    <cellStyle name="AeE­_Sheet2_99.08 부채비율_신용공여액 신고 대사자료 23" xfId="3541"/>
    <cellStyle name="ÅëÈ­_Sheet2_99.08 부채비율_신용공여액 신고 대사자료 23" xfId="3542"/>
    <cellStyle name="AeE­_Sheet2_99.08 부채비율_신용공여액 신고 대사자료 24" xfId="3543"/>
    <cellStyle name="ÅëÈ­_Sheet2_99.08 부채비율_신용공여액 신고 대사자료 24" xfId="3544"/>
    <cellStyle name="AeE­_Sheet2_99.08 부채비율_신용공여액 신고 대사자료 25" xfId="3545"/>
    <cellStyle name="ÅëÈ­_Sheet2_99.08 부채비율_신용공여액 신고 대사자료 25" xfId="3546"/>
    <cellStyle name="AeE­_Sheet2_99.08 부채비율_신용공여액 신고 대사자료 26" xfId="3547"/>
    <cellStyle name="ÅëÈ­_Sheet2_99.08 부채비율_신용공여액 신고 대사자료 26" xfId="3548"/>
    <cellStyle name="AeE­_Sheet2_99.08 부채비율_신용공여액 신고 대사자료 27" xfId="3549"/>
    <cellStyle name="ÅëÈ­_Sheet2_99.08 부채비율_신용공여액 신고 대사자료 27" xfId="3550"/>
    <cellStyle name="AeE­_Sheet2_99.08 부채비율_신용공여액 신고 대사자료 28" xfId="3551"/>
    <cellStyle name="ÅëÈ­_Sheet2_99.08 부채비율_신용공여액 신고 대사자료 28" xfId="3552"/>
    <cellStyle name="AeE­_Sheet2_99.08 부채비율_신용공여액 신고 대사자료 29" xfId="3553"/>
    <cellStyle name="ÅëÈ­_Sheet2_99.08 부채비율_신용공여액 신고 대사자료 29" xfId="3554"/>
    <cellStyle name="AeE­_Sheet2_99.08 부채비율_신용공여액 신고 대사자료 3" xfId="3555"/>
    <cellStyle name="ÅëÈ­_Sheet2_99.08 부채비율_신용공여액 신고 대사자료 3" xfId="3556"/>
    <cellStyle name="AeE­_Sheet2_99.08 부채비율_신용공여액 신고 대사자료 30" xfId="3557"/>
    <cellStyle name="ÅëÈ­_Sheet2_99.08 부채비율_신용공여액 신고 대사자료 30" xfId="3558"/>
    <cellStyle name="AeE­_Sheet2_99.08 부채비율_신용공여액 신고 대사자료 31" xfId="3559"/>
    <cellStyle name="ÅëÈ­_Sheet2_99.08 부채비율_신용공여액 신고 대사자료 31" xfId="3560"/>
    <cellStyle name="AeE­_Sheet2_99.08 부채비율_신용공여액 신고 대사자료 32" xfId="3561"/>
    <cellStyle name="ÅëÈ­_Sheet2_99.08 부채비율_신용공여액 신고 대사자료 32" xfId="3562"/>
    <cellStyle name="AeE­_Sheet2_99.08 부채비율_신용공여액 신고 대사자료 33" xfId="3563"/>
    <cellStyle name="ÅëÈ­_Sheet2_99.08 부채비율_신용공여액 신고 대사자료 33" xfId="3564"/>
    <cellStyle name="AeE­_Sheet2_99.08 부채비율_신용공여액 신고 대사자료 34" xfId="3565"/>
    <cellStyle name="ÅëÈ­_Sheet2_99.08 부채비율_신용공여액 신고 대사자료 34" xfId="3566"/>
    <cellStyle name="AeE­_Sheet2_99.08 부채비율_신용공여액 신고 대사자료 35" xfId="3567"/>
    <cellStyle name="ÅëÈ­_Sheet2_99.08 부채비율_신용공여액 신고 대사자료 35" xfId="3568"/>
    <cellStyle name="AeE­_Sheet2_99.08 부채비율_신용공여액 신고 대사자료 36" xfId="3569"/>
    <cellStyle name="ÅëÈ­_Sheet2_99.08 부채비율_신용공여액 신고 대사자료 36" xfId="3570"/>
    <cellStyle name="AeE­_Sheet2_99.08 부채비율_신용공여액 신고 대사자료 37" xfId="3571"/>
    <cellStyle name="ÅëÈ­_Sheet2_99.08 부채비율_신용공여액 신고 대사자료 37" xfId="3572"/>
    <cellStyle name="AeE­_Sheet2_99.08 부채비율_신용공여액 신고 대사자료 38" xfId="3573"/>
    <cellStyle name="ÅëÈ­_Sheet2_99.08 부채비율_신용공여액 신고 대사자료 38" xfId="3574"/>
    <cellStyle name="AeE­_Sheet2_99.08 부채비율_신용공여액 신고 대사자료 39" xfId="3575"/>
    <cellStyle name="ÅëÈ­_Sheet2_99.08 부채비율_신용공여액 신고 대사자료 39" xfId="3576"/>
    <cellStyle name="AeE­_Sheet2_99.08 부채비율_신용공여액 신고 대사자료 4" xfId="3577"/>
    <cellStyle name="ÅëÈ­_Sheet2_99.08 부채비율_신용공여액 신고 대사자료 4" xfId="3578"/>
    <cellStyle name="AeE­_Sheet2_99.08 부채비율_신용공여액 신고 대사자료 40" xfId="3579"/>
    <cellStyle name="ÅëÈ­_Sheet2_99.08 부채비율_신용공여액 신고 대사자료 40" xfId="3580"/>
    <cellStyle name="AeE­_Sheet2_99.08 부채비율_신용공여액 신고 대사자료 41" xfId="3581"/>
    <cellStyle name="ÅëÈ­_Sheet2_99.08 부채비율_신용공여액 신고 대사자료 41" xfId="3582"/>
    <cellStyle name="AeE­_Sheet2_99.08 부채비율_신용공여액 신고 대사자료 42" xfId="3583"/>
    <cellStyle name="ÅëÈ­_Sheet2_99.08 부채비율_신용공여액 신고 대사자료 42" xfId="3584"/>
    <cellStyle name="AeE­_Sheet2_99.08 부채비율_신용공여액 신고 대사자료 43" xfId="3585"/>
    <cellStyle name="ÅëÈ­_Sheet2_99.08 부채비율_신용공여액 신고 대사자료 43" xfId="3586"/>
    <cellStyle name="AeE­_Sheet2_99.08 부채비율_신용공여액 신고 대사자료 44" xfId="3587"/>
    <cellStyle name="ÅëÈ­_Sheet2_99.08 부채비율_신용공여액 신고 대사자료 44" xfId="3588"/>
    <cellStyle name="AeE­_Sheet2_99.08 부채비율_신용공여액 신고 대사자료 45" xfId="3589"/>
    <cellStyle name="ÅëÈ­_Sheet2_99.08 부채비율_신용공여액 신고 대사자료 45" xfId="3590"/>
    <cellStyle name="AeE­_Sheet2_99.08 부채비율_신용공여액 신고 대사자료 46" xfId="3591"/>
    <cellStyle name="ÅëÈ­_Sheet2_99.08 부채비율_신용공여액 신고 대사자료 46" xfId="3592"/>
    <cellStyle name="AeE­_Sheet2_99.08 부채비율_신용공여액 신고 대사자료 47" xfId="3593"/>
    <cellStyle name="ÅëÈ­_Sheet2_99.08 부채비율_신용공여액 신고 대사자료 47" xfId="3594"/>
    <cellStyle name="AeE­_Sheet2_99.08 부채비율_신용공여액 신고 대사자료 48" xfId="3595"/>
    <cellStyle name="ÅëÈ­_Sheet2_99.08 부채비율_신용공여액 신고 대사자료 48" xfId="3596"/>
    <cellStyle name="AeE­_Sheet2_99.08 부채비율_신용공여액 신고 대사자료 49" xfId="3597"/>
    <cellStyle name="ÅëÈ­_Sheet2_99.08 부채비율_신용공여액 신고 대사자료 49" xfId="3598"/>
    <cellStyle name="AeE­_Sheet2_99.08 부채비율_신용공여액 신고 대사자료 5" xfId="3599"/>
    <cellStyle name="ÅëÈ­_Sheet2_99.08 부채비율_신용공여액 신고 대사자료 5" xfId="3600"/>
    <cellStyle name="AeE­_Sheet2_99.08 부채비율_신용공여액 신고 대사자료 50" xfId="3601"/>
    <cellStyle name="ÅëÈ­_Sheet2_99.08 부채비율_신용공여액 신고 대사자료 50" xfId="3602"/>
    <cellStyle name="AeE­_Sheet2_99.08 부채비율_신용공여액 신고 대사자료 51" xfId="3603"/>
    <cellStyle name="ÅëÈ­_Sheet2_99.08 부채비율_신용공여액 신고 대사자료 51" xfId="3604"/>
    <cellStyle name="AeE­_Sheet2_99.08 부채비율_신용공여액 신고 대사자료 52" xfId="3605"/>
    <cellStyle name="ÅëÈ­_Sheet2_99.08 부채비율_신용공여액 신고 대사자료 52" xfId="3606"/>
    <cellStyle name="AeE­_Sheet2_99.08 부채비율_신용공여액 신고 대사자료 53" xfId="3607"/>
    <cellStyle name="ÅëÈ­_Sheet2_99.08 부채비율_신용공여액 신고 대사자료 53" xfId="3608"/>
    <cellStyle name="AeE­_Sheet2_99.08 부채비율_신용공여액 신고 대사자료 54" xfId="3609"/>
    <cellStyle name="ÅëÈ­_Sheet2_99.08 부채비율_신용공여액 신고 대사자료 54" xfId="3610"/>
    <cellStyle name="AeE­_Sheet2_99.08 부채비율_신용공여액 신고 대사자료 55" xfId="3611"/>
    <cellStyle name="ÅëÈ­_Sheet2_99.08 부채비율_신용공여액 신고 대사자료 55" xfId="3612"/>
    <cellStyle name="AeE­_Sheet2_99.08 부채비율_신용공여액 신고 대사자료 56" xfId="3613"/>
    <cellStyle name="ÅëÈ­_Sheet2_99.08 부채비율_신용공여액 신고 대사자료 56" xfId="3614"/>
    <cellStyle name="AeE­_Sheet2_99.08 부채비율_신용공여액 신고 대사자료 57" xfId="3615"/>
    <cellStyle name="ÅëÈ­_Sheet2_99.08 부채비율_신용공여액 신고 대사자료 57" xfId="3616"/>
    <cellStyle name="AeE­_Sheet2_99.08 부채비율_신용공여액 신고 대사자료 58" xfId="3617"/>
    <cellStyle name="ÅëÈ­_Sheet2_99.08 부채비율_신용공여액 신고 대사자료 58" xfId="3618"/>
    <cellStyle name="AeE­_Sheet2_99.08 부채비율_신용공여액 신고 대사자료 59" xfId="3619"/>
    <cellStyle name="ÅëÈ­_Sheet2_99.08 부채비율_신용공여액 신고 대사자료 59" xfId="3620"/>
    <cellStyle name="AeE­_Sheet2_99.08 부채비율_신용공여액 신고 대사자료 6" xfId="3621"/>
    <cellStyle name="ÅëÈ­_Sheet2_99.08 부채비율_신용공여액 신고 대사자료 6" xfId="3622"/>
    <cellStyle name="AeE­_Sheet2_99.08 부채비율_신용공여액 신고 대사자료 60" xfId="3623"/>
    <cellStyle name="ÅëÈ­_Sheet2_99.08 부채비율_신용공여액 신고 대사자료 60" xfId="3624"/>
    <cellStyle name="AeE­_Sheet2_99.08 부채비율_신용공여액 신고 대사자료 61" xfId="3625"/>
    <cellStyle name="ÅëÈ­_Sheet2_99.08 부채비율_신용공여액 신고 대사자료 61" xfId="3626"/>
    <cellStyle name="AeE­_Sheet2_99.08 부채비율_신용공여액 신고 대사자료 62" xfId="3627"/>
    <cellStyle name="ÅëÈ­_Sheet2_99.08 부채비율_신용공여액 신고 대사자료 62" xfId="3628"/>
    <cellStyle name="AeE­_Sheet2_99.08 부채비율_신용공여액 신고 대사자료 63" xfId="3629"/>
    <cellStyle name="ÅëÈ­_Sheet2_99.08 부채비율_신용공여액 신고 대사자료 63" xfId="3630"/>
    <cellStyle name="AeE­_Sheet2_99.08 부채비율_신용공여액 신고 대사자료 64" xfId="3631"/>
    <cellStyle name="ÅëÈ­_Sheet2_99.08 부채비율_신용공여액 신고 대사자료 64" xfId="3632"/>
    <cellStyle name="AeE­_Sheet2_99.08 부채비율_신용공여액 신고 대사자료 65" xfId="3633"/>
    <cellStyle name="ÅëÈ­_Sheet2_99.08 부채비율_신용공여액 신고 대사자료 65" xfId="3634"/>
    <cellStyle name="AeE­_Sheet2_99.08 부채비율_신용공여액 신고 대사자료 66" xfId="3635"/>
    <cellStyle name="ÅëÈ­_Sheet2_99.08 부채비율_신용공여액 신고 대사자료 66" xfId="3636"/>
    <cellStyle name="AeE­_Sheet2_99.08 부채비율_신용공여액 신고 대사자료 67" xfId="3637"/>
    <cellStyle name="ÅëÈ­_Sheet2_99.08 부채비율_신용공여액 신고 대사자료 67" xfId="3638"/>
    <cellStyle name="AeE­_Sheet2_99.08 부채비율_신용공여액 신고 대사자료 68" xfId="3639"/>
    <cellStyle name="ÅëÈ­_Sheet2_99.08 부채비율_신용공여액 신고 대사자료 68" xfId="3640"/>
    <cellStyle name="AeE­_Sheet2_99.08 부채비율_신용공여액 신고 대사자료 69" xfId="3641"/>
    <cellStyle name="ÅëÈ­_Sheet2_99.08 부채비율_신용공여액 신고 대사자료 69" xfId="3642"/>
    <cellStyle name="AeE­_Sheet2_99.08 부채비율_신용공여액 신고 대사자료 7" xfId="3643"/>
    <cellStyle name="ÅëÈ­_Sheet2_99.08 부채비율_신용공여액 신고 대사자료 7" xfId="3644"/>
    <cellStyle name="AeE­_Sheet2_99.08 부채비율_신용공여액 신고 대사자료 70" xfId="3645"/>
    <cellStyle name="ÅëÈ­_Sheet2_99.08 부채비율_신용공여액 신고 대사자료 70" xfId="3646"/>
    <cellStyle name="AeE­_Sheet2_99.08 부채비율_신용공여액 신고 대사자료 71" xfId="3647"/>
    <cellStyle name="ÅëÈ­_Sheet2_99.08 부채비율_신용공여액 신고 대사자료 71" xfId="3648"/>
    <cellStyle name="AeE­_Sheet2_99.08 부채비율_신용공여액 신고 대사자료 72" xfId="3649"/>
    <cellStyle name="ÅëÈ­_Sheet2_99.08 부채비율_신용공여액 신고 대사자료 72" xfId="3650"/>
    <cellStyle name="AeE­_Sheet2_99.08 부채비율_신용공여액 신고 대사자료 73" xfId="3651"/>
    <cellStyle name="ÅëÈ­_Sheet2_99.08 부채비율_신용공여액 신고 대사자료 73" xfId="3652"/>
    <cellStyle name="AeE­_Sheet2_99.08 부채비율_신용공여액 신고 대사자료 8" xfId="3653"/>
    <cellStyle name="ÅëÈ­_Sheet2_99.08 부채비율_신용공여액 신고 대사자료 8" xfId="3654"/>
    <cellStyle name="AeE­_Sheet2_99.08 부채비율_신용공여액 신고 대사자료 9" xfId="3655"/>
    <cellStyle name="ÅëÈ­_Sheet2_99.08 부채비율_신용공여액 신고 대사자료 9" xfId="3656"/>
    <cellStyle name="AeE­_Sheet2_99.08 부채비율_신용공여액 신고 대사자료_미지급 선급(021031)" xfId="3657"/>
    <cellStyle name="ÅëÈ­_Sheet2_99.08 부채비율_신용공여액 신고 대사자료_미지급 선급(021031)" xfId="3658"/>
    <cellStyle name="AeE­_Sheet2_99.08 부채비율_신용공여액 신고 대사자료_미지급 선급(021031) 10" xfId="3659"/>
    <cellStyle name="ÅëÈ­_Sheet2_99.08 부채비율_신용공여액 신고 대사자료_미지급 선급(021031) 10" xfId="3660"/>
    <cellStyle name="AeE­_Sheet2_99.08 부채비율_신용공여액 신고 대사자료_미지급 선급(021031) 11" xfId="3661"/>
    <cellStyle name="ÅëÈ­_Sheet2_99.08 부채비율_신용공여액 신고 대사자료_미지급 선급(021031) 11" xfId="3662"/>
    <cellStyle name="AeE­_Sheet2_99.08 부채비율_신용공여액 신고 대사자료_미지급 선급(021031) 12" xfId="3663"/>
    <cellStyle name="ÅëÈ­_Sheet2_99.08 부채비율_신용공여액 신고 대사자료_미지급 선급(021031) 12" xfId="3664"/>
    <cellStyle name="AeE­_Sheet2_99.08 부채비율_신용공여액 신고 대사자료_미지급 선급(021031) 13" xfId="3665"/>
    <cellStyle name="ÅëÈ­_Sheet2_99.08 부채비율_신용공여액 신고 대사자료_미지급 선급(021031) 13" xfId="3666"/>
    <cellStyle name="AeE­_Sheet2_99.08 부채비율_신용공여액 신고 대사자료_미지급 선급(021031) 14" xfId="3667"/>
    <cellStyle name="ÅëÈ­_Sheet2_99.08 부채비율_신용공여액 신고 대사자료_미지급 선급(021031) 14" xfId="3668"/>
    <cellStyle name="AeE­_Sheet2_99.08 부채비율_신용공여액 신고 대사자료_미지급 선급(021031) 15" xfId="3669"/>
    <cellStyle name="ÅëÈ­_Sheet2_99.08 부채비율_신용공여액 신고 대사자료_미지급 선급(021031) 15" xfId="3670"/>
    <cellStyle name="AeE­_Sheet2_99.08 부채비율_신용공여액 신고 대사자료_미지급 선급(021031) 16" xfId="3671"/>
    <cellStyle name="ÅëÈ­_Sheet2_99.08 부채비율_신용공여액 신고 대사자료_미지급 선급(021031) 16" xfId="3672"/>
    <cellStyle name="AeE­_Sheet2_99.08 부채비율_신용공여액 신고 대사자료_미지급 선급(021031) 17" xfId="3673"/>
    <cellStyle name="ÅëÈ­_Sheet2_99.08 부채비율_신용공여액 신고 대사자료_미지급 선급(021031) 17" xfId="3674"/>
    <cellStyle name="AeE­_Sheet2_99.08 부채비율_신용공여액 신고 대사자료_미지급 선급(021031) 18" xfId="3675"/>
    <cellStyle name="ÅëÈ­_Sheet2_99.08 부채비율_신용공여액 신고 대사자료_미지급 선급(021031) 18" xfId="3676"/>
    <cellStyle name="AeE­_Sheet2_99.08 부채비율_신용공여액 신고 대사자료_미지급 선급(021031) 19" xfId="3677"/>
    <cellStyle name="ÅëÈ­_Sheet2_99.08 부채비율_신용공여액 신고 대사자료_미지급 선급(021031) 19" xfId="3678"/>
    <cellStyle name="AeE­_Sheet2_99.08 부채비율_신용공여액 신고 대사자료_미지급 선급(021031) 2" xfId="3679"/>
    <cellStyle name="ÅëÈ­_Sheet2_99.08 부채비율_신용공여액 신고 대사자료_미지급 선급(021031) 2" xfId="3680"/>
    <cellStyle name="AeE­_Sheet2_99.08 부채비율_신용공여액 신고 대사자료_미지급 선급(021031) 20" xfId="3681"/>
    <cellStyle name="ÅëÈ­_Sheet2_99.08 부채비율_신용공여액 신고 대사자료_미지급 선급(021031) 20" xfId="3682"/>
    <cellStyle name="AeE­_Sheet2_99.08 부채비율_신용공여액 신고 대사자료_미지급 선급(021031) 21" xfId="3683"/>
    <cellStyle name="ÅëÈ­_Sheet2_99.08 부채비율_신용공여액 신고 대사자료_미지급 선급(021031) 21" xfId="3684"/>
    <cellStyle name="AeE­_Sheet2_99.08 부채비율_신용공여액 신고 대사자료_미지급 선급(021031) 22" xfId="3685"/>
    <cellStyle name="ÅëÈ­_Sheet2_99.08 부채비율_신용공여액 신고 대사자료_미지급 선급(021031) 22" xfId="3686"/>
    <cellStyle name="AeE­_Sheet2_99.08 부채비율_신용공여액 신고 대사자료_미지급 선급(021031) 23" xfId="3687"/>
    <cellStyle name="ÅëÈ­_Sheet2_99.08 부채비율_신용공여액 신고 대사자료_미지급 선급(021031) 23" xfId="3688"/>
    <cellStyle name="AeE­_Sheet2_99.08 부채비율_신용공여액 신고 대사자료_미지급 선급(021031) 24" xfId="3689"/>
    <cellStyle name="ÅëÈ­_Sheet2_99.08 부채비율_신용공여액 신고 대사자료_미지급 선급(021031) 24" xfId="3690"/>
    <cellStyle name="AeE­_Sheet2_99.08 부채비율_신용공여액 신고 대사자료_미지급 선급(021031) 25" xfId="3691"/>
    <cellStyle name="ÅëÈ­_Sheet2_99.08 부채비율_신용공여액 신고 대사자료_미지급 선급(021031) 25" xfId="3692"/>
    <cellStyle name="AeE­_Sheet2_99.08 부채비율_신용공여액 신고 대사자료_미지급 선급(021031) 26" xfId="3693"/>
    <cellStyle name="ÅëÈ­_Sheet2_99.08 부채비율_신용공여액 신고 대사자료_미지급 선급(021031) 26" xfId="3694"/>
    <cellStyle name="AeE­_Sheet2_99.08 부채비율_신용공여액 신고 대사자료_미지급 선급(021031) 27" xfId="3695"/>
    <cellStyle name="ÅëÈ­_Sheet2_99.08 부채비율_신용공여액 신고 대사자료_미지급 선급(021031) 27" xfId="3696"/>
    <cellStyle name="AeE­_Sheet2_99.08 부채비율_신용공여액 신고 대사자료_미지급 선급(021031) 28" xfId="3697"/>
    <cellStyle name="ÅëÈ­_Sheet2_99.08 부채비율_신용공여액 신고 대사자료_미지급 선급(021031) 28" xfId="3698"/>
    <cellStyle name="AeE­_Sheet2_99.08 부채비율_신용공여액 신고 대사자료_미지급 선급(021031) 29" xfId="3699"/>
    <cellStyle name="ÅëÈ­_Sheet2_99.08 부채비율_신용공여액 신고 대사자료_미지급 선급(021031) 29" xfId="3700"/>
    <cellStyle name="AeE­_Sheet2_99.08 부채비율_신용공여액 신고 대사자료_미지급 선급(021031) 3" xfId="3701"/>
    <cellStyle name="ÅëÈ­_Sheet2_99.08 부채비율_신용공여액 신고 대사자료_미지급 선급(021031) 3" xfId="3702"/>
    <cellStyle name="AeE­_Sheet2_99.08 부채비율_신용공여액 신고 대사자료_미지급 선급(021031) 30" xfId="3703"/>
    <cellStyle name="ÅëÈ­_Sheet2_99.08 부채비율_신용공여액 신고 대사자료_미지급 선급(021031) 30" xfId="3704"/>
    <cellStyle name="AeE­_Sheet2_99.08 부채비율_신용공여액 신고 대사자료_미지급 선급(021031) 31" xfId="3705"/>
    <cellStyle name="ÅëÈ­_Sheet2_99.08 부채비율_신용공여액 신고 대사자료_미지급 선급(021031) 31" xfId="3706"/>
    <cellStyle name="AeE­_Sheet2_99.08 부채비율_신용공여액 신고 대사자료_미지급 선급(021031) 32" xfId="3707"/>
    <cellStyle name="ÅëÈ­_Sheet2_99.08 부채비율_신용공여액 신고 대사자료_미지급 선급(021031) 32" xfId="3708"/>
    <cellStyle name="AeE­_Sheet2_99.08 부채비율_신용공여액 신고 대사자료_미지급 선급(021031) 33" xfId="3709"/>
    <cellStyle name="ÅëÈ­_Sheet2_99.08 부채비율_신용공여액 신고 대사자료_미지급 선급(021031) 33" xfId="3710"/>
    <cellStyle name="AeE­_Sheet2_99.08 부채비율_신용공여액 신고 대사자료_미지급 선급(021031) 34" xfId="3711"/>
    <cellStyle name="ÅëÈ­_Sheet2_99.08 부채비율_신용공여액 신고 대사자료_미지급 선급(021031) 34" xfId="3712"/>
    <cellStyle name="AeE­_Sheet2_99.08 부채비율_신용공여액 신고 대사자료_미지급 선급(021031) 35" xfId="3713"/>
    <cellStyle name="ÅëÈ­_Sheet2_99.08 부채비율_신용공여액 신고 대사자료_미지급 선급(021031) 35" xfId="3714"/>
    <cellStyle name="AeE­_Sheet2_99.08 부채비율_신용공여액 신고 대사자료_미지급 선급(021031) 36" xfId="3715"/>
    <cellStyle name="ÅëÈ­_Sheet2_99.08 부채비율_신용공여액 신고 대사자료_미지급 선급(021031) 36" xfId="3716"/>
    <cellStyle name="AeE­_Sheet2_99.08 부채비율_신용공여액 신고 대사자료_미지급 선급(021031) 37" xfId="3717"/>
    <cellStyle name="ÅëÈ­_Sheet2_99.08 부채비율_신용공여액 신고 대사자료_미지급 선급(021031) 37" xfId="3718"/>
    <cellStyle name="AeE­_Sheet2_99.08 부채비율_신용공여액 신고 대사자료_미지급 선급(021031) 38" xfId="3719"/>
    <cellStyle name="ÅëÈ­_Sheet2_99.08 부채비율_신용공여액 신고 대사자료_미지급 선급(021031) 38" xfId="3720"/>
    <cellStyle name="AeE­_Sheet2_99.08 부채비율_신용공여액 신고 대사자료_미지급 선급(021031) 39" xfId="3721"/>
    <cellStyle name="ÅëÈ­_Sheet2_99.08 부채비율_신용공여액 신고 대사자료_미지급 선급(021031) 39" xfId="3722"/>
    <cellStyle name="AeE­_Sheet2_99.08 부채비율_신용공여액 신고 대사자료_미지급 선급(021031) 4" xfId="3723"/>
    <cellStyle name="ÅëÈ­_Sheet2_99.08 부채비율_신용공여액 신고 대사자료_미지급 선급(021031) 4" xfId="3724"/>
    <cellStyle name="AeE­_Sheet2_99.08 부채비율_신용공여액 신고 대사자료_미지급 선급(021031) 40" xfId="3725"/>
    <cellStyle name="ÅëÈ­_Sheet2_99.08 부채비율_신용공여액 신고 대사자료_미지급 선급(021031) 40" xfId="3726"/>
    <cellStyle name="AeE­_Sheet2_99.08 부채비율_신용공여액 신고 대사자료_미지급 선급(021031) 41" xfId="3727"/>
    <cellStyle name="ÅëÈ­_Sheet2_99.08 부채비율_신용공여액 신고 대사자료_미지급 선급(021031) 41" xfId="3728"/>
    <cellStyle name="AeE­_Sheet2_99.08 부채비율_신용공여액 신고 대사자료_미지급 선급(021031) 42" xfId="3729"/>
    <cellStyle name="ÅëÈ­_Sheet2_99.08 부채비율_신용공여액 신고 대사자료_미지급 선급(021031) 42" xfId="3730"/>
    <cellStyle name="AeE­_Sheet2_99.08 부채비율_신용공여액 신고 대사자료_미지급 선급(021031) 43" xfId="3731"/>
    <cellStyle name="ÅëÈ­_Sheet2_99.08 부채비율_신용공여액 신고 대사자료_미지급 선급(021031) 43" xfId="3732"/>
    <cellStyle name="AeE­_Sheet2_99.08 부채비율_신용공여액 신고 대사자료_미지급 선급(021031) 44" xfId="3733"/>
    <cellStyle name="ÅëÈ­_Sheet2_99.08 부채비율_신용공여액 신고 대사자료_미지급 선급(021031) 44" xfId="3734"/>
    <cellStyle name="AeE­_Sheet2_99.08 부채비율_신용공여액 신고 대사자료_미지급 선급(021031) 45" xfId="3735"/>
    <cellStyle name="ÅëÈ­_Sheet2_99.08 부채비율_신용공여액 신고 대사자료_미지급 선급(021031) 45" xfId="3736"/>
    <cellStyle name="AeE­_Sheet2_99.08 부채비율_신용공여액 신고 대사자료_미지급 선급(021031) 46" xfId="3737"/>
    <cellStyle name="ÅëÈ­_Sheet2_99.08 부채비율_신용공여액 신고 대사자료_미지급 선급(021031) 46" xfId="3738"/>
    <cellStyle name="AeE­_Sheet2_99.08 부채비율_신용공여액 신고 대사자료_미지급 선급(021031) 47" xfId="3739"/>
    <cellStyle name="ÅëÈ­_Sheet2_99.08 부채비율_신용공여액 신고 대사자료_미지급 선급(021031) 47" xfId="3740"/>
    <cellStyle name="AeE­_Sheet2_99.08 부채비율_신용공여액 신고 대사자료_미지급 선급(021031) 48" xfId="3741"/>
    <cellStyle name="ÅëÈ­_Sheet2_99.08 부채비율_신용공여액 신고 대사자료_미지급 선급(021031) 48" xfId="3742"/>
    <cellStyle name="AeE­_Sheet2_99.08 부채비율_신용공여액 신고 대사자료_미지급 선급(021031) 49" xfId="3743"/>
    <cellStyle name="ÅëÈ­_Sheet2_99.08 부채비율_신용공여액 신고 대사자료_미지급 선급(021031) 49" xfId="3744"/>
    <cellStyle name="AeE­_Sheet2_99.08 부채비율_신용공여액 신고 대사자료_미지급 선급(021031) 5" xfId="3745"/>
    <cellStyle name="ÅëÈ­_Sheet2_99.08 부채비율_신용공여액 신고 대사자료_미지급 선급(021031) 5" xfId="3746"/>
    <cellStyle name="AeE­_Sheet2_99.08 부채비율_신용공여액 신고 대사자료_미지급 선급(021031) 50" xfId="3747"/>
    <cellStyle name="ÅëÈ­_Sheet2_99.08 부채비율_신용공여액 신고 대사자료_미지급 선급(021031) 50" xfId="3748"/>
    <cellStyle name="AeE­_Sheet2_99.08 부채비율_신용공여액 신고 대사자료_미지급 선급(021031) 51" xfId="3749"/>
    <cellStyle name="ÅëÈ­_Sheet2_99.08 부채비율_신용공여액 신고 대사자료_미지급 선급(021031) 51" xfId="3750"/>
    <cellStyle name="AeE­_Sheet2_99.08 부채비율_신용공여액 신고 대사자료_미지급 선급(021031) 52" xfId="3751"/>
    <cellStyle name="ÅëÈ­_Sheet2_99.08 부채비율_신용공여액 신고 대사자료_미지급 선급(021031) 52" xfId="3752"/>
    <cellStyle name="AeE­_Sheet2_99.08 부채비율_신용공여액 신고 대사자료_미지급 선급(021031) 53" xfId="3753"/>
    <cellStyle name="ÅëÈ­_Sheet2_99.08 부채비율_신용공여액 신고 대사자료_미지급 선급(021031) 53" xfId="3754"/>
    <cellStyle name="AeE­_Sheet2_99.08 부채비율_신용공여액 신고 대사자료_미지급 선급(021031) 54" xfId="3755"/>
    <cellStyle name="ÅëÈ­_Sheet2_99.08 부채비율_신용공여액 신고 대사자료_미지급 선급(021031) 54" xfId="3756"/>
    <cellStyle name="AeE­_Sheet2_99.08 부채비율_신용공여액 신고 대사자료_미지급 선급(021031) 55" xfId="3757"/>
    <cellStyle name="ÅëÈ­_Sheet2_99.08 부채비율_신용공여액 신고 대사자료_미지급 선급(021031) 55" xfId="3758"/>
    <cellStyle name="AeE­_Sheet2_99.08 부채비율_신용공여액 신고 대사자료_미지급 선급(021031) 56" xfId="3759"/>
    <cellStyle name="ÅëÈ­_Sheet2_99.08 부채비율_신용공여액 신고 대사자료_미지급 선급(021031) 56" xfId="3760"/>
    <cellStyle name="AeE­_Sheet2_99.08 부채비율_신용공여액 신고 대사자료_미지급 선급(021031) 57" xfId="3761"/>
    <cellStyle name="ÅëÈ­_Sheet2_99.08 부채비율_신용공여액 신고 대사자료_미지급 선급(021031) 57" xfId="3762"/>
    <cellStyle name="AeE­_Sheet2_99.08 부채비율_신용공여액 신고 대사자료_미지급 선급(021031) 58" xfId="3763"/>
    <cellStyle name="ÅëÈ­_Sheet2_99.08 부채비율_신용공여액 신고 대사자료_미지급 선급(021031) 58" xfId="3764"/>
    <cellStyle name="AeE­_Sheet2_99.08 부채비율_신용공여액 신고 대사자료_미지급 선급(021031) 59" xfId="3765"/>
    <cellStyle name="ÅëÈ­_Sheet2_99.08 부채비율_신용공여액 신고 대사자료_미지급 선급(021031) 59" xfId="3766"/>
    <cellStyle name="AeE­_Sheet2_99.08 부채비율_신용공여액 신고 대사자료_미지급 선급(021031) 6" xfId="3767"/>
    <cellStyle name="ÅëÈ­_Sheet2_99.08 부채비율_신용공여액 신고 대사자료_미지급 선급(021031) 6" xfId="3768"/>
    <cellStyle name="AeE­_Sheet2_99.08 부채비율_신용공여액 신고 대사자료_미지급 선급(021031) 60" xfId="3769"/>
    <cellStyle name="ÅëÈ­_Sheet2_99.08 부채비율_신용공여액 신고 대사자료_미지급 선급(021031) 60" xfId="3770"/>
    <cellStyle name="AeE­_Sheet2_99.08 부채비율_신용공여액 신고 대사자료_미지급 선급(021031) 61" xfId="3771"/>
    <cellStyle name="ÅëÈ­_Sheet2_99.08 부채비율_신용공여액 신고 대사자료_미지급 선급(021031) 61" xfId="3772"/>
    <cellStyle name="AeE­_Sheet2_99.08 부채비율_신용공여액 신고 대사자료_미지급 선급(021031) 62" xfId="3773"/>
    <cellStyle name="ÅëÈ­_Sheet2_99.08 부채비율_신용공여액 신고 대사자료_미지급 선급(021031) 62" xfId="3774"/>
    <cellStyle name="AeE­_Sheet2_99.08 부채비율_신용공여액 신고 대사자료_미지급 선급(021031) 63" xfId="3775"/>
    <cellStyle name="ÅëÈ­_Sheet2_99.08 부채비율_신용공여액 신고 대사자료_미지급 선급(021031) 63" xfId="3776"/>
    <cellStyle name="AeE­_Sheet2_99.08 부채비율_신용공여액 신고 대사자료_미지급 선급(021031) 64" xfId="3777"/>
    <cellStyle name="ÅëÈ­_Sheet2_99.08 부채비율_신용공여액 신고 대사자료_미지급 선급(021031) 64" xfId="3778"/>
    <cellStyle name="AeE­_Sheet2_99.08 부채비율_신용공여액 신고 대사자료_미지급 선급(021031) 65" xfId="3779"/>
    <cellStyle name="ÅëÈ­_Sheet2_99.08 부채비율_신용공여액 신고 대사자료_미지급 선급(021031) 65" xfId="3780"/>
    <cellStyle name="AeE­_Sheet2_99.08 부채비율_신용공여액 신고 대사자료_미지급 선급(021031) 66" xfId="3781"/>
    <cellStyle name="ÅëÈ­_Sheet2_99.08 부채비율_신용공여액 신고 대사자료_미지급 선급(021031) 66" xfId="3782"/>
    <cellStyle name="AeE­_Sheet2_99.08 부채비율_신용공여액 신고 대사자료_미지급 선급(021031) 67" xfId="3783"/>
    <cellStyle name="ÅëÈ­_Sheet2_99.08 부채비율_신용공여액 신고 대사자료_미지급 선급(021031) 67" xfId="3784"/>
    <cellStyle name="AeE­_Sheet2_99.08 부채비율_신용공여액 신고 대사자료_미지급 선급(021031) 68" xfId="3785"/>
    <cellStyle name="ÅëÈ­_Sheet2_99.08 부채비율_신용공여액 신고 대사자료_미지급 선급(021031) 68" xfId="3786"/>
    <cellStyle name="AeE­_Sheet2_99.08 부채비율_신용공여액 신고 대사자료_미지급 선급(021031) 69" xfId="3787"/>
    <cellStyle name="ÅëÈ­_Sheet2_99.08 부채비율_신용공여액 신고 대사자료_미지급 선급(021031) 69" xfId="3788"/>
    <cellStyle name="AeE­_Sheet2_99.08 부채비율_신용공여액 신고 대사자료_미지급 선급(021031) 7" xfId="3789"/>
    <cellStyle name="ÅëÈ­_Sheet2_99.08 부채비율_신용공여액 신고 대사자료_미지급 선급(021031) 7" xfId="3790"/>
    <cellStyle name="AeE­_Sheet2_99.08 부채비율_신용공여액 신고 대사자료_미지급 선급(021031) 70" xfId="3791"/>
    <cellStyle name="ÅëÈ­_Sheet2_99.08 부채비율_신용공여액 신고 대사자료_미지급 선급(021031) 70" xfId="3792"/>
    <cellStyle name="AeE­_Sheet2_99.08 부채비율_신용공여액 신고 대사자료_미지급 선급(021031) 71" xfId="3793"/>
    <cellStyle name="ÅëÈ­_Sheet2_99.08 부채비율_신용공여액 신고 대사자료_미지급 선급(021031) 71" xfId="3794"/>
    <cellStyle name="AeE­_Sheet2_99.08 부채비율_신용공여액 신고 대사자료_미지급 선급(021031) 72" xfId="3795"/>
    <cellStyle name="ÅëÈ­_Sheet2_99.08 부채비율_신용공여액 신고 대사자료_미지급 선급(021031) 72" xfId="3796"/>
    <cellStyle name="AeE­_Sheet2_99.08 부채비율_신용공여액 신고 대사자료_미지급 선급(021031) 73" xfId="3797"/>
    <cellStyle name="ÅëÈ­_Sheet2_99.08 부채비율_신용공여액 신고 대사자료_미지급 선급(021031) 73" xfId="3798"/>
    <cellStyle name="AeE­_Sheet2_99.08 부채비율_신용공여액 신고 대사자료_미지급 선급(021031) 8" xfId="3799"/>
    <cellStyle name="ÅëÈ­_Sheet2_99.08 부채비율_신용공여액 신고 대사자료_미지급 선급(021031) 8" xfId="3800"/>
    <cellStyle name="AeE­_Sheet2_99.08 부채비율_신용공여액 신고 대사자료_미지급 선급(021031) 9" xfId="3801"/>
    <cellStyle name="ÅëÈ­_Sheet2_99.08 부채비율_신용공여액 신고 대사자료_미지급 선급(021031) 9" xfId="3802"/>
    <cellStyle name="AeE­_Sheet2_99.08 부채비율_신용공여액 신고 대사자료_미지급 선급(021231)" xfId="3803"/>
    <cellStyle name="ÅëÈ­_Sheet2_99.08 부채비율_신용공여액 신고 대사자료_미지급 선급(021231)" xfId="3804"/>
    <cellStyle name="AeE­_Sheet2_99.08 부채비율_신용공여액 신고 대사자료_미지급 선급(021231) 10" xfId="3805"/>
    <cellStyle name="ÅëÈ­_Sheet2_99.08 부채비율_신용공여액 신고 대사자료_미지급 선급(021231) 10" xfId="3806"/>
    <cellStyle name="AeE­_Sheet2_99.08 부채비율_신용공여액 신고 대사자료_미지급 선급(021231) 11" xfId="3807"/>
    <cellStyle name="ÅëÈ­_Sheet2_99.08 부채비율_신용공여액 신고 대사자료_미지급 선급(021231) 11" xfId="3808"/>
    <cellStyle name="AeE­_Sheet2_99.08 부채비율_신용공여액 신고 대사자료_미지급 선급(021231) 12" xfId="3809"/>
    <cellStyle name="ÅëÈ­_Sheet2_99.08 부채비율_신용공여액 신고 대사자료_미지급 선급(021231) 12" xfId="3810"/>
    <cellStyle name="AeE­_Sheet2_99.08 부채비율_신용공여액 신고 대사자료_미지급 선급(021231) 13" xfId="3811"/>
    <cellStyle name="ÅëÈ­_Sheet2_99.08 부채비율_신용공여액 신고 대사자료_미지급 선급(021231) 13" xfId="3812"/>
    <cellStyle name="AeE­_Sheet2_99.08 부채비율_신용공여액 신고 대사자료_미지급 선급(021231) 14" xfId="3813"/>
    <cellStyle name="ÅëÈ­_Sheet2_99.08 부채비율_신용공여액 신고 대사자료_미지급 선급(021231) 14" xfId="3814"/>
    <cellStyle name="AeE­_Sheet2_99.08 부채비율_신용공여액 신고 대사자료_미지급 선급(021231) 15" xfId="3815"/>
    <cellStyle name="ÅëÈ­_Sheet2_99.08 부채비율_신용공여액 신고 대사자료_미지급 선급(021231) 15" xfId="3816"/>
    <cellStyle name="AeE­_Sheet2_99.08 부채비율_신용공여액 신고 대사자료_미지급 선급(021231) 16" xfId="3817"/>
    <cellStyle name="ÅëÈ­_Sheet2_99.08 부채비율_신용공여액 신고 대사자료_미지급 선급(021231) 16" xfId="3818"/>
    <cellStyle name="AeE­_Sheet2_99.08 부채비율_신용공여액 신고 대사자료_미지급 선급(021231) 17" xfId="3819"/>
    <cellStyle name="ÅëÈ­_Sheet2_99.08 부채비율_신용공여액 신고 대사자료_미지급 선급(021231) 17" xfId="3820"/>
    <cellStyle name="AeE­_Sheet2_99.08 부채비율_신용공여액 신고 대사자료_미지급 선급(021231) 18" xfId="3821"/>
    <cellStyle name="ÅëÈ­_Sheet2_99.08 부채비율_신용공여액 신고 대사자료_미지급 선급(021231) 18" xfId="3822"/>
    <cellStyle name="AeE­_Sheet2_99.08 부채비율_신용공여액 신고 대사자료_미지급 선급(021231) 19" xfId="3823"/>
    <cellStyle name="ÅëÈ­_Sheet2_99.08 부채비율_신용공여액 신고 대사자료_미지급 선급(021231) 19" xfId="3824"/>
    <cellStyle name="AeE­_Sheet2_99.08 부채비율_신용공여액 신고 대사자료_미지급 선급(021231) 2" xfId="3825"/>
    <cellStyle name="ÅëÈ­_Sheet2_99.08 부채비율_신용공여액 신고 대사자료_미지급 선급(021231) 2" xfId="3826"/>
    <cellStyle name="AeE­_Sheet2_99.08 부채비율_신용공여액 신고 대사자료_미지급 선급(021231) 20" xfId="3827"/>
    <cellStyle name="ÅëÈ­_Sheet2_99.08 부채비율_신용공여액 신고 대사자료_미지급 선급(021231) 20" xfId="3828"/>
    <cellStyle name="AeE­_Sheet2_99.08 부채비율_신용공여액 신고 대사자료_미지급 선급(021231) 21" xfId="3829"/>
    <cellStyle name="ÅëÈ­_Sheet2_99.08 부채비율_신용공여액 신고 대사자료_미지급 선급(021231) 21" xfId="3830"/>
    <cellStyle name="AeE­_Sheet2_99.08 부채비율_신용공여액 신고 대사자료_미지급 선급(021231) 22" xfId="3831"/>
    <cellStyle name="ÅëÈ­_Sheet2_99.08 부채비율_신용공여액 신고 대사자료_미지급 선급(021231) 22" xfId="3832"/>
    <cellStyle name="AeE­_Sheet2_99.08 부채비율_신용공여액 신고 대사자료_미지급 선급(021231) 23" xfId="3833"/>
    <cellStyle name="ÅëÈ­_Sheet2_99.08 부채비율_신용공여액 신고 대사자료_미지급 선급(021231) 23" xfId="3834"/>
    <cellStyle name="AeE­_Sheet2_99.08 부채비율_신용공여액 신고 대사자료_미지급 선급(021231) 24" xfId="3835"/>
    <cellStyle name="ÅëÈ­_Sheet2_99.08 부채비율_신용공여액 신고 대사자료_미지급 선급(021231) 24" xfId="3836"/>
    <cellStyle name="AeE­_Sheet2_99.08 부채비율_신용공여액 신고 대사자료_미지급 선급(021231) 25" xfId="3837"/>
    <cellStyle name="ÅëÈ­_Sheet2_99.08 부채비율_신용공여액 신고 대사자료_미지급 선급(021231) 25" xfId="3838"/>
    <cellStyle name="AeE­_Sheet2_99.08 부채비율_신용공여액 신고 대사자료_미지급 선급(021231) 26" xfId="3839"/>
    <cellStyle name="ÅëÈ­_Sheet2_99.08 부채비율_신용공여액 신고 대사자료_미지급 선급(021231) 26" xfId="3840"/>
    <cellStyle name="AeE­_Sheet2_99.08 부채비율_신용공여액 신고 대사자료_미지급 선급(021231) 27" xfId="3841"/>
    <cellStyle name="ÅëÈ­_Sheet2_99.08 부채비율_신용공여액 신고 대사자료_미지급 선급(021231) 27" xfId="3842"/>
    <cellStyle name="AeE­_Sheet2_99.08 부채비율_신용공여액 신고 대사자료_미지급 선급(021231) 28" xfId="3843"/>
    <cellStyle name="ÅëÈ­_Sheet2_99.08 부채비율_신용공여액 신고 대사자료_미지급 선급(021231) 28" xfId="3844"/>
    <cellStyle name="AeE­_Sheet2_99.08 부채비율_신용공여액 신고 대사자료_미지급 선급(021231) 29" xfId="3845"/>
    <cellStyle name="ÅëÈ­_Sheet2_99.08 부채비율_신용공여액 신고 대사자료_미지급 선급(021231) 29" xfId="3846"/>
    <cellStyle name="AeE­_Sheet2_99.08 부채비율_신용공여액 신고 대사자료_미지급 선급(021231) 3" xfId="3847"/>
    <cellStyle name="ÅëÈ­_Sheet2_99.08 부채비율_신용공여액 신고 대사자료_미지급 선급(021231) 3" xfId="3848"/>
    <cellStyle name="AeE­_Sheet2_99.08 부채비율_신용공여액 신고 대사자료_미지급 선급(021231) 30" xfId="3849"/>
    <cellStyle name="ÅëÈ­_Sheet2_99.08 부채비율_신용공여액 신고 대사자료_미지급 선급(021231) 30" xfId="3850"/>
    <cellStyle name="AeE­_Sheet2_99.08 부채비율_신용공여액 신고 대사자료_미지급 선급(021231) 31" xfId="3851"/>
    <cellStyle name="ÅëÈ­_Sheet2_99.08 부채비율_신용공여액 신고 대사자료_미지급 선급(021231) 31" xfId="3852"/>
    <cellStyle name="AeE­_Sheet2_99.08 부채비율_신용공여액 신고 대사자료_미지급 선급(021231) 32" xfId="3853"/>
    <cellStyle name="ÅëÈ­_Sheet2_99.08 부채비율_신용공여액 신고 대사자료_미지급 선급(021231) 32" xfId="3854"/>
    <cellStyle name="AeE­_Sheet2_99.08 부채비율_신용공여액 신고 대사자료_미지급 선급(021231) 33" xfId="3855"/>
    <cellStyle name="ÅëÈ­_Sheet2_99.08 부채비율_신용공여액 신고 대사자료_미지급 선급(021231) 33" xfId="3856"/>
    <cellStyle name="AeE­_Sheet2_99.08 부채비율_신용공여액 신고 대사자료_미지급 선급(021231) 34" xfId="3857"/>
    <cellStyle name="ÅëÈ­_Sheet2_99.08 부채비율_신용공여액 신고 대사자료_미지급 선급(021231) 34" xfId="3858"/>
    <cellStyle name="AeE­_Sheet2_99.08 부채비율_신용공여액 신고 대사자료_미지급 선급(021231) 35" xfId="3859"/>
    <cellStyle name="ÅëÈ­_Sheet2_99.08 부채비율_신용공여액 신고 대사자료_미지급 선급(021231) 35" xfId="3860"/>
    <cellStyle name="AeE­_Sheet2_99.08 부채비율_신용공여액 신고 대사자료_미지급 선급(021231) 36" xfId="3861"/>
    <cellStyle name="ÅëÈ­_Sheet2_99.08 부채비율_신용공여액 신고 대사자료_미지급 선급(021231) 36" xfId="3862"/>
    <cellStyle name="AeE­_Sheet2_99.08 부채비율_신용공여액 신고 대사자료_미지급 선급(021231) 37" xfId="3863"/>
    <cellStyle name="ÅëÈ­_Sheet2_99.08 부채비율_신용공여액 신고 대사자료_미지급 선급(021231) 37" xfId="3864"/>
    <cellStyle name="AeE­_Sheet2_99.08 부채비율_신용공여액 신고 대사자료_미지급 선급(021231) 38" xfId="3865"/>
    <cellStyle name="ÅëÈ­_Sheet2_99.08 부채비율_신용공여액 신고 대사자료_미지급 선급(021231) 38" xfId="3866"/>
    <cellStyle name="AeE­_Sheet2_99.08 부채비율_신용공여액 신고 대사자료_미지급 선급(021231) 39" xfId="3867"/>
    <cellStyle name="ÅëÈ­_Sheet2_99.08 부채비율_신용공여액 신고 대사자료_미지급 선급(021231) 39" xfId="3868"/>
    <cellStyle name="AeE­_Sheet2_99.08 부채비율_신용공여액 신고 대사자료_미지급 선급(021231) 4" xfId="3869"/>
    <cellStyle name="ÅëÈ­_Sheet2_99.08 부채비율_신용공여액 신고 대사자료_미지급 선급(021231) 4" xfId="3870"/>
    <cellStyle name="AeE­_Sheet2_99.08 부채비율_신용공여액 신고 대사자료_미지급 선급(021231) 40" xfId="3871"/>
    <cellStyle name="ÅëÈ­_Sheet2_99.08 부채비율_신용공여액 신고 대사자료_미지급 선급(021231) 40" xfId="3872"/>
    <cellStyle name="AeE­_Sheet2_99.08 부채비율_신용공여액 신고 대사자료_미지급 선급(021231) 41" xfId="3873"/>
    <cellStyle name="ÅëÈ­_Sheet2_99.08 부채비율_신용공여액 신고 대사자료_미지급 선급(021231) 41" xfId="3874"/>
    <cellStyle name="AeE­_Sheet2_99.08 부채비율_신용공여액 신고 대사자료_미지급 선급(021231) 42" xfId="3875"/>
    <cellStyle name="ÅëÈ­_Sheet2_99.08 부채비율_신용공여액 신고 대사자료_미지급 선급(021231) 42" xfId="3876"/>
    <cellStyle name="AeE­_Sheet2_99.08 부채비율_신용공여액 신고 대사자료_미지급 선급(021231) 43" xfId="3877"/>
    <cellStyle name="ÅëÈ­_Sheet2_99.08 부채비율_신용공여액 신고 대사자료_미지급 선급(021231) 43" xfId="3878"/>
    <cellStyle name="AeE­_Sheet2_99.08 부채비율_신용공여액 신고 대사자료_미지급 선급(021231) 44" xfId="3879"/>
    <cellStyle name="ÅëÈ­_Sheet2_99.08 부채비율_신용공여액 신고 대사자료_미지급 선급(021231) 44" xfId="3880"/>
    <cellStyle name="AeE­_Sheet2_99.08 부채비율_신용공여액 신고 대사자료_미지급 선급(021231) 45" xfId="3881"/>
    <cellStyle name="ÅëÈ­_Sheet2_99.08 부채비율_신용공여액 신고 대사자료_미지급 선급(021231) 45" xfId="3882"/>
    <cellStyle name="AeE­_Sheet2_99.08 부채비율_신용공여액 신고 대사자료_미지급 선급(021231) 46" xfId="3883"/>
    <cellStyle name="ÅëÈ­_Sheet2_99.08 부채비율_신용공여액 신고 대사자료_미지급 선급(021231) 46" xfId="3884"/>
    <cellStyle name="AeE­_Sheet2_99.08 부채비율_신용공여액 신고 대사자료_미지급 선급(021231) 47" xfId="3885"/>
    <cellStyle name="ÅëÈ­_Sheet2_99.08 부채비율_신용공여액 신고 대사자료_미지급 선급(021231) 47" xfId="3886"/>
    <cellStyle name="AeE­_Sheet2_99.08 부채비율_신용공여액 신고 대사자료_미지급 선급(021231) 48" xfId="3887"/>
    <cellStyle name="ÅëÈ­_Sheet2_99.08 부채비율_신용공여액 신고 대사자료_미지급 선급(021231) 48" xfId="3888"/>
    <cellStyle name="AeE­_Sheet2_99.08 부채비율_신용공여액 신고 대사자료_미지급 선급(021231) 49" xfId="3889"/>
    <cellStyle name="ÅëÈ­_Sheet2_99.08 부채비율_신용공여액 신고 대사자료_미지급 선급(021231) 49" xfId="3890"/>
    <cellStyle name="AeE­_Sheet2_99.08 부채비율_신용공여액 신고 대사자료_미지급 선급(021231) 5" xfId="3891"/>
    <cellStyle name="ÅëÈ­_Sheet2_99.08 부채비율_신용공여액 신고 대사자료_미지급 선급(021231) 5" xfId="3892"/>
    <cellStyle name="AeE­_Sheet2_99.08 부채비율_신용공여액 신고 대사자료_미지급 선급(021231) 50" xfId="3893"/>
    <cellStyle name="ÅëÈ­_Sheet2_99.08 부채비율_신용공여액 신고 대사자료_미지급 선급(021231) 50" xfId="3894"/>
    <cellStyle name="AeE­_Sheet2_99.08 부채비율_신용공여액 신고 대사자료_미지급 선급(021231) 51" xfId="3895"/>
    <cellStyle name="ÅëÈ­_Sheet2_99.08 부채비율_신용공여액 신고 대사자료_미지급 선급(021231) 51" xfId="3896"/>
    <cellStyle name="AeE­_Sheet2_99.08 부채비율_신용공여액 신고 대사자료_미지급 선급(021231) 52" xfId="3897"/>
    <cellStyle name="ÅëÈ­_Sheet2_99.08 부채비율_신용공여액 신고 대사자료_미지급 선급(021231) 52" xfId="3898"/>
    <cellStyle name="AeE­_Sheet2_99.08 부채비율_신용공여액 신고 대사자료_미지급 선급(021231) 53" xfId="3899"/>
    <cellStyle name="ÅëÈ­_Sheet2_99.08 부채비율_신용공여액 신고 대사자료_미지급 선급(021231) 53" xfId="3900"/>
    <cellStyle name="AeE­_Sheet2_99.08 부채비율_신용공여액 신고 대사자료_미지급 선급(021231) 54" xfId="3901"/>
    <cellStyle name="ÅëÈ­_Sheet2_99.08 부채비율_신용공여액 신고 대사자료_미지급 선급(021231) 54" xfId="3902"/>
    <cellStyle name="AeE­_Sheet2_99.08 부채비율_신용공여액 신고 대사자료_미지급 선급(021231) 55" xfId="3903"/>
    <cellStyle name="ÅëÈ­_Sheet2_99.08 부채비율_신용공여액 신고 대사자료_미지급 선급(021231) 55" xfId="3904"/>
    <cellStyle name="AeE­_Sheet2_99.08 부채비율_신용공여액 신고 대사자료_미지급 선급(021231) 56" xfId="3905"/>
    <cellStyle name="ÅëÈ­_Sheet2_99.08 부채비율_신용공여액 신고 대사자료_미지급 선급(021231) 56" xfId="3906"/>
    <cellStyle name="AeE­_Sheet2_99.08 부채비율_신용공여액 신고 대사자료_미지급 선급(021231) 57" xfId="3907"/>
    <cellStyle name="ÅëÈ­_Sheet2_99.08 부채비율_신용공여액 신고 대사자료_미지급 선급(021231) 57" xfId="3908"/>
    <cellStyle name="AeE­_Sheet2_99.08 부채비율_신용공여액 신고 대사자료_미지급 선급(021231) 58" xfId="3909"/>
    <cellStyle name="ÅëÈ­_Sheet2_99.08 부채비율_신용공여액 신고 대사자료_미지급 선급(021231) 58" xfId="3910"/>
    <cellStyle name="AeE­_Sheet2_99.08 부채비율_신용공여액 신고 대사자료_미지급 선급(021231) 59" xfId="3911"/>
    <cellStyle name="ÅëÈ­_Sheet2_99.08 부채비율_신용공여액 신고 대사자료_미지급 선급(021231) 59" xfId="3912"/>
    <cellStyle name="AeE­_Sheet2_99.08 부채비율_신용공여액 신고 대사자료_미지급 선급(021231) 6" xfId="3913"/>
    <cellStyle name="ÅëÈ­_Sheet2_99.08 부채비율_신용공여액 신고 대사자료_미지급 선급(021231) 6" xfId="3914"/>
    <cellStyle name="AeE­_Sheet2_99.08 부채비율_신용공여액 신고 대사자료_미지급 선급(021231) 60" xfId="3915"/>
    <cellStyle name="ÅëÈ­_Sheet2_99.08 부채비율_신용공여액 신고 대사자료_미지급 선급(021231) 60" xfId="3916"/>
    <cellStyle name="AeE­_Sheet2_99.08 부채비율_신용공여액 신고 대사자료_미지급 선급(021231) 61" xfId="3917"/>
    <cellStyle name="ÅëÈ­_Sheet2_99.08 부채비율_신용공여액 신고 대사자료_미지급 선급(021231) 61" xfId="3918"/>
    <cellStyle name="AeE­_Sheet2_99.08 부채비율_신용공여액 신고 대사자료_미지급 선급(021231) 62" xfId="3919"/>
    <cellStyle name="ÅëÈ­_Sheet2_99.08 부채비율_신용공여액 신고 대사자료_미지급 선급(021231) 62" xfId="3920"/>
    <cellStyle name="AeE­_Sheet2_99.08 부채비율_신용공여액 신고 대사자료_미지급 선급(021231) 63" xfId="3921"/>
    <cellStyle name="ÅëÈ­_Sheet2_99.08 부채비율_신용공여액 신고 대사자료_미지급 선급(021231) 63" xfId="3922"/>
    <cellStyle name="AeE­_Sheet2_99.08 부채비율_신용공여액 신고 대사자료_미지급 선급(021231) 64" xfId="3923"/>
    <cellStyle name="ÅëÈ­_Sheet2_99.08 부채비율_신용공여액 신고 대사자료_미지급 선급(021231) 64" xfId="3924"/>
    <cellStyle name="AeE­_Sheet2_99.08 부채비율_신용공여액 신고 대사자료_미지급 선급(021231) 65" xfId="3925"/>
    <cellStyle name="ÅëÈ­_Sheet2_99.08 부채비율_신용공여액 신고 대사자료_미지급 선급(021231) 65" xfId="3926"/>
    <cellStyle name="AeE­_Sheet2_99.08 부채비율_신용공여액 신고 대사자료_미지급 선급(021231) 66" xfId="3927"/>
    <cellStyle name="ÅëÈ­_Sheet2_99.08 부채비율_신용공여액 신고 대사자료_미지급 선급(021231) 66" xfId="3928"/>
    <cellStyle name="AeE­_Sheet2_99.08 부채비율_신용공여액 신고 대사자료_미지급 선급(021231) 67" xfId="3929"/>
    <cellStyle name="ÅëÈ­_Sheet2_99.08 부채비율_신용공여액 신고 대사자료_미지급 선급(021231) 67" xfId="3930"/>
    <cellStyle name="AeE­_Sheet2_99.08 부채비율_신용공여액 신고 대사자료_미지급 선급(021231) 68" xfId="3931"/>
    <cellStyle name="ÅëÈ­_Sheet2_99.08 부채비율_신용공여액 신고 대사자료_미지급 선급(021231) 68" xfId="3932"/>
    <cellStyle name="AeE­_Sheet2_99.08 부채비율_신용공여액 신고 대사자료_미지급 선급(021231) 69" xfId="3933"/>
    <cellStyle name="ÅëÈ­_Sheet2_99.08 부채비율_신용공여액 신고 대사자료_미지급 선급(021231) 69" xfId="3934"/>
    <cellStyle name="AeE­_Sheet2_99.08 부채비율_신용공여액 신고 대사자료_미지급 선급(021231) 7" xfId="3935"/>
    <cellStyle name="ÅëÈ­_Sheet2_99.08 부채비율_신용공여액 신고 대사자료_미지급 선급(021231) 7" xfId="3936"/>
    <cellStyle name="AeE­_Sheet2_99.08 부채비율_신용공여액 신고 대사자료_미지급 선급(021231) 70" xfId="3937"/>
    <cellStyle name="ÅëÈ­_Sheet2_99.08 부채비율_신용공여액 신고 대사자료_미지급 선급(021231) 70" xfId="3938"/>
    <cellStyle name="AeE­_Sheet2_99.08 부채비율_신용공여액 신고 대사자료_미지급 선급(021231) 71" xfId="3939"/>
    <cellStyle name="ÅëÈ­_Sheet2_99.08 부채비율_신용공여액 신고 대사자료_미지급 선급(021231) 71" xfId="3940"/>
    <cellStyle name="AeE­_Sheet2_99.08 부채비율_신용공여액 신고 대사자료_미지급 선급(021231) 72" xfId="3941"/>
    <cellStyle name="ÅëÈ­_Sheet2_99.08 부채비율_신용공여액 신고 대사자료_미지급 선급(021231) 72" xfId="3942"/>
    <cellStyle name="AeE­_Sheet2_99.08 부채비율_신용공여액 신고 대사자료_미지급 선급(021231) 73" xfId="3943"/>
    <cellStyle name="ÅëÈ­_Sheet2_99.08 부채비율_신용공여액 신고 대사자료_미지급 선급(021231) 73" xfId="3944"/>
    <cellStyle name="AeE­_Sheet2_99.08 부채비율_신용공여액 신고 대사자료_미지급 선급(021231) 8" xfId="3945"/>
    <cellStyle name="ÅëÈ­_Sheet2_99.08 부채비율_신용공여액 신고 대사자료_미지급 선급(021231) 8" xfId="3946"/>
    <cellStyle name="AeE­_Sheet2_99.08 부채비율_신용공여액 신고 대사자료_미지급 선급(021231) 9" xfId="3947"/>
    <cellStyle name="ÅëÈ­_Sheet2_99.08 부채비율_신용공여액 신고 대사자료_미지급 선급(021231) 9" xfId="3948"/>
    <cellStyle name="AeE­_Sheet2_99.08 부채비율_최종배분표(한빛은행)_020614" xfId="3949"/>
    <cellStyle name="ÅëÈ­_Sheet2_99.08 부채비율_최종배분표(한빛은행)_020614" xfId="3950"/>
    <cellStyle name="AeE­_Sheet2_99.08 부채비율_최종배분표(한빛은행)_020614_미지급 선급(021031)" xfId="3951"/>
    <cellStyle name="ÅëÈ­_Sheet2_99.08 부채비율_최종배분표(한빛은행)_020614_미지급 선급(021031)" xfId="3952"/>
    <cellStyle name="AeE­_Sheet2_99.08 부채비율_최종배분표(한빛은행)_020614_미지급 선급(021231)" xfId="3953"/>
    <cellStyle name="ÅëÈ­_Sheet2_99.08 부채비율_최종배분표(한빛은행)_020614_미지급 선급(021231)" xfId="3954"/>
    <cellStyle name="AeE­_Sheet2_99.08 부채비율_최종배분표(한빛은행)_020617" xfId="3955"/>
    <cellStyle name="ÅëÈ­_Sheet2_99.08 부채비율_최종배분표(한빛은행)_020617" xfId="3956"/>
    <cellStyle name="AeE­_Sheet2_99.08 부채비율_최종배분표(한빛은행)_020617_미지급 선급(021031)" xfId="3957"/>
    <cellStyle name="ÅëÈ­_Sheet2_99.08 부채비율_최종배분표(한빛은행)_020617_미지급 선급(021031)" xfId="3958"/>
    <cellStyle name="AeE­_Sheet2_99.08 부채비율_최종배분표(한빛은행)_020617_미지급 선급(021231)" xfId="3959"/>
    <cellStyle name="ÅëÈ­_Sheet2_99.08 부채비율_최종배분표(한빛은행)_020617_미지급 선급(021231)" xfId="3960"/>
    <cellStyle name="AeE¡© [0]_¨öCAuA¡ÀAI " xfId="3961"/>
    <cellStyle name="AeE¡©_¨öCAuA¡ÀAI " xfId="3962"/>
    <cellStyle name="AeE¡ⓒ [0]_¡ÆA¡¤￠R￠￢i¨u¨uC¡I" xfId="3963"/>
    <cellStyle name="AeE¡ⓒ_¡ÆA¡¤￠R￠￢i¨u¨uC¡I" xfId="3964"/>
    <cellStyle name="AeE¢®¨Ï [0]_¨Ï©ª¢®i¡§¡þI¢®¨¡eE¨Ïo¡Ë¡Íe A¨Ï¡þA¡Ë¢¥A¢®AAI " xfId="3965"/>
    <cellStyle name="AeE¢®¨Ï_¨Ï©ª¢®i¡§¡þI¢®¨¡eE¨Ïo¡Ë¡Íe A¨Ï¡þA¡Ë¢¥A¢®AAI " xfId="3966"/>
    <cellStyle name="AeE￠R¨I [0]_¡§￠Ri¡§u¡§¡þ¡§¡þI¡§u￠R¨I" xfId="3967"/>
    <cellStyle name="AeE￠R¨I_¡§￠Ri¡§u¡§¡þ¡§¡þI¡§u￠R¨I" xfId="3968"/>
    <cellStyle name="ÆU¼¾ÆR" xfId="3969"/>
    <cellStyle name="ALIGNMENT" xfId="3970"/>
    <cellStyle name="Äþ¸¶" xfId="3971"/>
    <cellStyle name="Äþ¸¶ [0]" xfId="3972"/>
    <cellStyle name="AÞ¸¶ [0]_ ¸n A÷_V100 ºI¹I,³≫¼o 2.2 PILOT " xfId="3973"/>
    <cellStyle name="ÄÞ¸¶ [0]_ °ßÀû±âÁØ FLOW " xfId="3974"/>
    <cellStyle name="AÞ¸¶ [0]_ 2ÆAAþº° " xfId="3975"/>
    <cellStyle name="ÄÞ¸¶ [0]_¿ï»êÈ­·Â ±â±¸Á¶Á÷Ç¥" xfId="3976"/>
    <cellStyle name="AÞ¸¶ [0]_±aA¸" xfId="3977"/>
    <cellStyle name="ÄÞ¸¶ [0]_±âÅ¸" xfId="3978"/>
    <cellStyle name="AÞ¸¶ [0]_°eE¹_11¿a½A " xfId="3979"/>
    <cellStyle name="ÄÞ¸¶ [0]_¼öÃâ½ÇÀû " xfId="3980"/>
    <cellStyle name="AÞ¸¶ [0]_¼oAI¼º " xfId="3981"/>
    <cellStyle name="ÄÞ¸¶ [0]_½ÇÀûÇöÈ² " xfId="3982"/>
    <cellStyle name="AÞ¸¶ [0]_¾c½A " xfId="3983"/>
    <cellStyle name="ÄÞ¸¶ [0]_³»ºÎ°èÈ¹´ë ÃßÁ¤Â÷ÀÌ " xfId="3984"/>
    <cellStyle name="AÞ¸¶ [0]_³≫ºI°eE¹´e AßA¤A÷AI " xfId="3985"/>
    <cellStyle name="ÄÞ¸¶ [0]_³Ã¿¬ 4 " xfId="3986"/>
    <cellStyle name="AÞ¸¶ [0]_A¾CO½A¼³ " xfId="3987"/>
    <cellStyle name="ÄÞ¸¶ [0]_ÃÑ°ýº¸°í-Ãß°¡Àý°¨ " xfId="3988"/>
    <cellStyle name="AÞ¸¶ [0]_AU¿ⓒ°øA¾2" xfId="3989"/>
    <cellStyle name="ÄÞ¸¶ [0]_COVER97" xfId="3990"/>
    <cellStyle name="AÞ¸¶ [0]_INQUIRY ¿μ¾÷AßAø " xfId="3991"/>
    <cellStyle name="ÄÞ¸¶ [0]_laroux" xfId="3992"/>
    <cellStyle name="AÞ¸¶ [0]_Sheet2" xfId="3993"/>
    <cellStyle name="ÄÞ¸¶ [0]_Sheet2" xfId="3994"/>
    <cellStyle name="AÞ¸¶ [0]_Sheet2_공장별차입금배부(01.1.31)_비교" xfId="3995"/>
    <cellStyle name="ÄÞ¸¶ [0]_Sheet2_공장별차입금배부(01.1.31)_비교" xfId="3996"/>
    <cellStyle name="AÞ¸¶ [0]_Sheet2_공장별차입금배부(01.1.31)_비교_미지급 선급(021031)" xfId="3997"/>
    <cellStyle name="ÄÞ¸¶ [0]_Sheet2_공장별차입금배부(01.1.31)_비교_미지급 선급(021031)" xfId="3998"/>
    <cellStyle name="AÞ¸¶ [0]_Sheet2_공장별차입금배부(01.1.31)_비교_미지급 선급(021231)" xfId="3999"/>
    <cellStyle name="ÄÞ¸¶ [0]_Sheet2_공장별차입금배부(01.1.31)_비교_미지급 선급(021231)" xfId="4000"/>
    <cellStyle name="AÞ¸¶ [0]_Sheet2_미지급 선급(021031)" xfId="4001"/>
    <cellStyle name="ÄÞ¸¶ [0]_Sheet2_미지급 선급(021031)" xfId="4002"/>
    <cellStyle name="AÞ¸¶ [0]_Sheet2_미지급 선급(021231)" xfId="4003"/>
    <cellStyle name="ÄÞ¸¶ [0]_Sheet2_미지급 선급(021231)" xfId="4004"/>
    <cellStyle name="AÞ¸¶ [0]_Sheet2_신용공여액 신고 대사자료" xfId="4005"/>
    <cellStyle name="ÄÞ¸¶ [0]_Sheet2_신용공여액 신고 대사자료" xfId="4006"/>
    <cellStyle name="AÞ¸¶ [0]_Sheet2_신용공여액 신고 대사자료_미지급 선급(021031)" xfId="4007"/>
    <cellStyle name="ÄÞ¸¶ [0]_Sheet2_신용공여액 신고 대사자료_미지급 선급(021031)" xfId="4008"/>
    <cellStyle name="AÞ¸¶ [0]_Sheet2_신용공여액 신고 대사자료_미지급 선급(021231)" xfId="4009"/>
    <cellStyle name="ÄÞ¸¶ [0]_Sheet2_신용공여액 신고 대사자료_미지급 선급(021231)" xfId="4010"/>
    <cellStyle name="AÞ¸¶ [0]_Sheet2_최종배분표(한빛은행)_020614" xfId="4011"/>
    <cellStyle name="ÄÞ¸¶ [0]_Sheet2_최종배분표(한빛은행)_020614" xfId="4012"/>
    <cellStyle name="AÞ¸¶ [0]_Sheet2_최종배분표(한빛은행)_020614_미지급 선급(021031)" xfId="4013"/>
    <cellStyle name="ÄÞ¸¶ [0]_Sheet2_최종배분표(한빛은행)_020614_미지급 선급(021031)" xfId="4014"/>
    <cellStyle name="AÞ¸¶ [0]_Sheet2_최종배분표(한빛은행)_020614_미지급 선급(021231)" xfId="4015"/>
    <cellStyle name="ÄÞ¸¶ [0]_Sheet2_최종배분표(한빛은행)_020614_미지급 선급(021231)" xfId="4016"/>
    <cellStyle name="AÞ¸¶ [0]_Sheet2_최종배분표(한빛은행)_020617" xfId="4017"/>
    <cellStyle name="ÄÞ¸¶ [0]_Sheet2_최종배분표(한빛은행)_020617" xfId="4018"/>
    <cellStyle name="AÞ¸¶ [0]_Sheet2_최종배분표(한빛은행)_020617_미지급 선급(021031)" xfId="4019"/>
    <cellStyle name="ÄÞ¸¶ [0]_Sheet2_최종배분표(한빛은행)_020617_미지급 선급(021031)" xfId="4020"/>
    <cellStyle name="AÞ¸¶ [0]_Sheet2_최종배분표(한빛은행)_020617_미지급 선급(021231)" xfId="4021"/>
    <cellStyle name="ÄÞ¸¶ [0]_Sheet2_최종배분표(한빛은행)_020617_미지급 선급(021231)" xfId="4022"/>
    <cellStyle name="AÞ¸¶_ ¸n A÷_V100 ºI¹I,³≫¼o 2.2 PILOT " xfId="4023"/>
    <cellStyle name="ÄÞ¸¶_ °ßÀû±âÁØ FLOW " xfId="4024"/>
    <cellStyle name="AÞ¸¶_ 2ÆAAþº° " xfId="4025"/>
    <cellStyle name="Äþ¸¶_¸åãâ" xfId="4026"/>
    <cellStyle name="AÞ¸¶_¿u¸≫≫y≫e°eE¹" xfId="4027"/>
    <cellStyle name="Äþ¸¶_07년3분기현금흐름표" xfId="4028"/>
    <cellStyle name="AÞ¸¶_¼oAI¼º " xfId="4029"/>
    <cellStyle name="ÄÞ¸¶_½ÇÀûÇöÈ² " xfId="4030"/>
    <cellStyle name="AÞ¸¶_¾c½A " xfId="4031"/>
    <cellStyle name="ÄÞ¸¶_³»ºÎ°èÈ¹´ë ÃßÁ¤Â÷ÀÌ " xfId="4032"/>
    <cellStyle name="AÞ¸¶_³≫ºI°eE¹´e AßA¤A÷AI " xfId="4033"/>
    <cellStyle name="ÄÞ¸¶_³Ã¿¬ 4 " xfId="4034"/>
    <cellStyle name="AÞ¸¶_A¾CO½A¼³ " xfId="4035"/>
    <cellStyle name="ÄÞ¸¶_ÅðÁ÷º¸Çè±â±Ý¸í¼¼" xfId="4036"/>
    <cellStyle name="AÞ¸¶_AN°y(1.25) " xfId="4037"/>
    <cellStyle name="ÄÞ¸¶_ÃÑ°ýº¸°í-Ãß°¡Àý°¨ " xfId="4038"/>
    <cellStyle name="AÞ¸¶_AU¿ⓒ°øA¾2" xfId="4039"/>
    <cellStyle name="ÄÞ¸¶_COVER97" xfId="4040"/>
    <cellStyle name="AÞ¸¶_INQUIRY ¿μ¾÷AßAø " xfId="4041"/>
    <cellStyle name="ÄÞ¸¶_laroux" xfId="4042"/>
    <cellStyle name="AÞ¸¶_Sheet2" xfId="4043"/>
    <cellStyle name="ÄÞ¸¶_Sheet2" xfId="4044"/>
    <cellStyle name="AÞ¸¶_Sheet2_공장별차입금배부(01.1.31)_비교" xfId="4045"/>
    <cellStyle name="ÄÞ¸¶_Sheet2_공장별차입금배부(01.1.31)_비교" xfId="4046"/>
    <cellStyle name="AÞ¸¶_Sheet2_공장별차입금배부(01.1.31)_비교_미지급 선급(021031)" xfId="4047"/>
    <cellStyle name="ÄÞ¸¶_Sheet2_공장별차입금배부(01.1.31)_비교_미지급 선급(021031)" xfId="4048"/>
    <cellStyle name="AÞ¸¶_Sheet2_공장별차입금배부(01.1.31)_비교_미지급 선급(021231)" xfId="4049"/>
    <cellStyle name="ÄÞ¸¶_Sheet2_공장별차입금배부(01.1.31)_비교_미지급 선급(021231)" xfId="4050"/>
    <cellStyle name="AÞ¸¶_Sheet2_미지급 선급(021031)" xfId="4051"/>
    <cellStyle name="ÄÞ¸¶_Sheet2_미지급 선급(021031)" xfId="4052"/>
    <cellStyle name="AÞ¸¶_Sheet2_미지급 선급(021231)" xfId="4053"/>
    <cellStyle name="ÄÞ¸¶_Sheet2_미지급 선급(021231)" xfId="4054"/>
    <cellStyle name="AÞ¸¶_Sheet2_신용공여액 신고 대사자료" xfId="4055"/>
    <cellStyle name="ÄÞ¸¶_Sheet2_신용공여액 신고 대사자료" xfId="4056"/>
    <cellStyle name="AÞ¸¶_Sheet2_신용공여액 신고 대사자료_미지급 선급(021031)" xfId="4057"/>
    <cellStyle name="ÄÞ¸¶_Sheet2_신용공여액 신고 대사자료_미지급 선급(021031)" xfId="4058"/>
    <cellStyle name="AÞ¸¶_Sheet2_신용공여액 신고 대사자료_미지급 선급(021231)" xfId="4059"/>
    <cellStyle name="ÄÞ¸¶_Sheet2_신용공여액 신고 대사자료_미지급 선급(021231)" xfId="4060"/>
    <cellStyle name="AÞ¸¶_Sheet2_최종배분표(한빛은행)_020614" xfId="4061"/>
    <cellStyle name="ÄÞ¸¶_Sheet2_최종배분표(한빛은행)_020614" xfId="4062"/>
    <cellStyle name="AÞ¸¶_Sheet2_최종배분표(한빛은행)_020614_미지급 선급(021031)" xfId="4063"/>
    <cellStyle name="ÄÞ¸¶_Sheet2_최종배분표(한빛은행)_020614_미지급 선급(021031)" xfId="4064"/>
    <cellStyle name="AÞ¸¶_Sheet2_최종배분표(한빛은행)_020614_미지급 선급(021231)" xfId="4065"/>
    <cellStyle name="ÄÞ¸¶_Sheet2_최종배분표(한빛은행)_020614_미지급 선급(021231)" xfId="4066"/>
    <cellStyle name="AÞ¸¶_Sheet2_최종배분표(한빛은행)_020617" xfId="4067"/>
    <cellStyle name="ÄÞ¸¶_Sheet2_최종배분표(한빛은행)_020617" xfId="4068"/>
    <cellStyle name="AÞ¸¶_Sheet2_최종배분표(한빛은행)_020617_미지급 선급(021031)" xfId="4069"/>
    <cellStyle name="ÄÞ¸¶_Sheet2_최종배분표(한빛은행)_020617_미지급 선급(021031)" xfId="4070"/>
    <cellStyle name="AÞ¸¶_Sheet2_최종배분표(한빛은행)_020617_미지급 선급(021231)" xfId="4071"/>
    <cellStyle name="ÄÞ¸¶_Sheet2_최종배분표(한빛은행)_020617_미지급 선급(021231)" xfId="4072"/>
    <cellStyle name="AU¸R¼o" xfId="4073"/>
    <cellStyle name="AU¸R¼o0" xfId="4074"/>
    <cellStyle name="_x0001_b" xfId="4075"/>
    <cellStyle name="Body" xfId="4077"/>
    <cellStyle name="C¡IA¨ª_#1,2" xfId="4078"/>
    <cellStyle name="C¡ÍA¨ª_¡íc¨ú¡À¨¬I¨¬¡Æ AN¡Æe " xfId="4079"/>
    <cellStyle name="C¡IA¨ª_￠?￥i¨u¡ACoEⓒ÷ " xfId="4080"/>
    <cellStyle name="C¡ÍA¨ª_¢¯¥ì¨ú¡ÀCoE©÷ " xfId="4081"/>
    <cellStyle name="C¡IA¨ª_0N-HANDLING " xfId="4082"/>
    <cellStyle name="C¡ÍA¨ª_0N-HANDLING " xfId="4083"/>
    <cellStyle name="C¡IA¨ª_5-1¡¾￠´¡Æi " xfId="4084"/>
    <cellStyle name="C¡ÍA¨ª_5-1¡¾¢´¡Æi " xfId="4085"/>
    <cellStyle name="C¡IA¨ª_Ay¡ÆeC¡I(2￠?u) " xfId="4086"/>
    <cellStyle name="C¡ÍA¨ª_Ay¡ÆeC¡Í(2¢¯u) " xfId="4087"/>
    <cellStyle name="C¡IA¨ª_Sheet1_0N-HANDLING " xfId="4088"/>
    <cellStyle name="C¡ÍA¨ª_Sheet1_0N-HANDLING " xfId="4089"/>
    <cellStyle name="C¢®IA¡§¨£_¡§u¢®¨úAoAc¢®¨¡i_¨Ï©ª¢®i¡§¡þI¢®¨¡eE¨Ïo¡Ë¡Íe A¨Ï¡þA¡Ë¢¥A¢®AAI " xfId="4090"/>
    <cellStyle name="C￠RIA¡§¨￡_#1,2" xfId="4091"/>
    <cellStyle name="Ç¥áø" xfId="4092"/>
    <cellStyle name="C￥AØ_  FAB AIA¤  " xfId="4093"/>
    <cellStyle name="Ç¥ÁØ_´ëÃÑ°ýÇ¥ " xfId="4094"/>
    <cellStyle name="C￥AØ_´eºnC￥ (2)_ºI´eAa°ø " xfId="4095"/>
    <cellStyle name="Ç¥ÁØ_´ëºñÇ¥ (2)_ºÎ´ëÅä°ø " xfId="4096"/>
    <cellStyle name="C￥AØ_¸AAa.¼OAI " xfId="4097"/>
    <cellStyle name="Ç¥ÁØ_¿ù°£¿ä¾àº¸°í" xfId="4098"/>
    <cellStyle name="C￥AØ_¿μ¾÷CoE² " xfId="4099"/>
    <cellStyle name="Ç¥ÁØ_»ç¾÷ºÎº° ÃÑ°è " xfId="4100"/>
    <cellStyle name="C￥AØ_≫c¾÷ºIº° AN°e " xfId="4101"/>
    <cellStyle name="Ç¥ÁØ_°ø»çºñ¿¹»ê¼­ " xfId="4102"/>
    <cellStyle name="C￥AØ_°u¸R¿ø°¡" xfId="4103"/>
    <cellStyle name="Ç¥áø_07년3분기현금흐름표" xfId="4104"/>
    <cellStyle name="C￥AØ_0N-HANDLING " xfId="4105"/>
    <cellStyle name="Ç¥ÁØ_0N-HANDLING " xfId="4106"/>
    <cellStyle name="C￥AØ_¼±AoAc°i_1_³≫ºI°eE¹´e AßA¤A÷AI " xfId="4107"/>
    <cellStyle name="Ç¥ÁØ_¼±ÅõÀç°í_³»ºÎ°èÈ¹´ë ÃßÁ¤Â÷ÀÌ " xfId="4108"/>
    <cellStyle name="C￥AØ_¼±AoAc°i_³≫ºI°eE¹´e AßA¤A÷AI " xfId="4109"/>
    <cellStyle name="Ç¥ÁØ_¼ö¾ÐÁý°è_½ÃÇà´ëºñÇ¥ " xfId="4110"/>
    <cellStyle name="C￥AØ_¼OAIA÷ (2)_1_³≫ºI°eE¹´e AßA¤A÷AI " xfId="4111"/>
    <cellStyle name="Ç¥ÁØ_¼ÕÀÍÂ÷ (2)_³»ºÎ°èÈ¹´ë ÃßÁ¤Â÷ÀÌ " xfId="4112"/>
    <cellStyle name="C￥AØ_¼OAIA÷ (2)_³≫ºI°eE¹´e AßA¤A÷AI " xfId="4113"/>
    <cellStyle name="Ç¥ÁØ_¼ÕÀÍÂ÷ÀÌ ¿øÀÎ " xfId="4114"/>
    <cellStyle name="C￥AØ_¾c½A " xfId="4115"/>
    <cellStyle name="Ç¥ÁØ_¾ç½Ä " xfId="4116"/>
    <cellStyle name="C￥AØ_³≫ºI°eE¹´e AßA¤A÷AI " xfId="4117"/>
    <cellStyle name="Ç¥ÁØ_³Ã¿¬ 4 " xfId="4118"/>
    <cellStyle name="C￥AØ_5-1±¤°i " xfId="4119"/>
    <cellStyle name="Ç¥ÁØ_5-1±¤°í " xfId="4120"/>
    <cellStyle name="C￥AØ_5-1±¤°i _6RCB1 " xfId="4121"/>
    <cellStyle name="Ç¥ÁØ_5-1±¤°í _Çö´ë¾÷¹«ÃßÁø " xfId="4122"/>
    <cellStyle name="C￥AØ_5E￡±a_6RCB1 " xfId="4123"/>
    <cellStyle name="Ç¥ÁØ_7°èÈ¹ " xfId="4124"/>
    <cellStyle name="C￥AØ_A¸≫cºÐ_³≫ºI°eE¹´e AßA¤A÷AI " xfId="4125"/>
    <cellStyle name="Ç¥ÁØ_ÃµÈ£3¿ù " xfId="4126"/>
    <cellStyle name="C￥AØ_AI¿øCoE² " xfId="4127"/>
    <cellStyle name="Ç¥ÁØ_ÃÑ°ýº¸°í-Ãß°¡Àý°¨ " xfId="4128"/>
    <cellStyle name="C￥AØ_Ay°eC￥(2¿u) " xfId="4129"/>
    <cellStyle name="Ç¥ÁØ_Áý°èÇ¥(2¿ù) " xfId="4130"/>
    <cellStyle name="C￥AØ_CoAo¹yAI °A¾×¿ⓒ½A " xfId="4131"/>
    <cellStyle name="Ç¥ÁØ_ÇöÈ²_¹®Á¦Á¡ " xfId="4132"/>
    <cellStyle name="C￥AØ_laroux_1" xfId="4133"/>
    <cellStyle name="Ç¥ÁØ_laroux_1" xfId="4134"/>
    <cellStyle name="C￥AØ_laroux_2" xfId="4135"/>
    <cellStyle name="Ç¥ÁØ_laroux_2" xfId="4136"/>
    <cellStyle name="C￥AØ_laroux_3" xfId="4137"/>
    <cellStyle name="Ç¥ÁØ_laroux_3" xfId="4138"/>
    <cellStyle name="C￥AØ_laroux_4" xfId="4139"/>
    <cellStyle name="Ç¥ÁØ_laroux_4" xfId="4140"/>
    <cellStyle name="C￥AØ_laroux_5" xfId="4141"/>
    <cellStyle name="Ç¥ÁØ_laroux_5" xfId="4142"/>
    <cellStyle name="C￥AØ_laroux_5_2.1.1공장별차입금배부-ksk" xfId="4143"/>
    <cellStyle name="Ç¥ÁØ_laroux_5_2.1.1공장별차입금배부-ksk" xfId="4144"/>
    <cellStyle name="C￥AØ_laroux_5_2.1.1공장별차입금배부-ksk_2.1.1공장별차입금배부-ksk" xfId="4145"/>
    <cellStyle name="Ç¥ÁØ_laroux_5_2.1.1공장별차입금배부-ksk_2.1.1공장별차입금배부-ksk" xfId="4146"/>
    <cellStyle name="C￥AØ_laroux_5_2.1.1공장별차입금배부-ksk_공장별차입금배부(01.1.31)" xfId="4147"/>
    <cellStyle name="Ç¥ÁØ_laroux_5_2.1.1공장별차입금배부-ksk_공장별차입금배부(01.1.31)" xfId="4148"/>
    <cellStyle name="C￥AØ_laroux_5_2.1.1공장별차입금배부-ksk_공장별차입금배부(usance수정후10.20오후)" xfId="4149"/>
    <cellStyle name="Ç¥ÁØ_laroux_5_2.1.1공장별차입금배부-ksk_공장별차입금배부(usance수정후10.20오후)" xfId="4150"/>
    <cellStyle name="C￥AØ_laroux_5_2.1.1공장별차입금배부-ksk_공장별차입금배부(보증청구권삭제)" xfId="4151"/>
    <cellStyle name="Ç¥ÁØ_laroux_5_2.1.1공장별차입금배부-ksk_공장별차입금배부(보증청구권삭제)" xfId="4152"/>
    <cellStyle name="C￥AØ_laroux_5_3.1회수율분석WP-SIS&amp;KSK" xfId="4153"/>
    <cellStyle name="Ç¥ÁØ_laroux_5_3.1회수율분석WP-SIS&amp;KSK" xfId="4154"/>
    <cellStyle name="C￥AØ_laroux_5_3.1회수율분석WP-SIS&amp;KSK_2.1.1공장별차입금배부-ksk" xfId="4155"/>
    <cellStyle name="Ç¥ÁØ_laroux_5_3.1회수율분석WP-SIS&amp;KSK_2.1.1공장별차입금배부-ksk" xfId="4156"/>
    <cellStyle name="C￥AØ_laroux_5_3.1회수율분석WP-SIS&amp;KSK_공장별차입금배부(01.1.31)" xfId="4157"/>
    <cellStyle name="Ç¥ÁØ_laroux_5_3.1회수율분석WP-SIS&amp;KSK_공장별차입금배부(01.1.31)" xfId="4158"/>
    <cellStyle name="C￥AØ_laroux_5_3.1회수율분석WP-SIS&amp;KSK_공장별차입금배부(usance수정후10.20오후)" xfId="4159"/>
    <cellStyle name="Ç¥ÁØ_laroux_5_3.1회수율분석WP-SIS&amp;KSK_공장별차입금배부(usance수정후10.20오후)" xfId="4160"/>
    <cellStyle name="C￥AØ_laroux_5_3.1회수율분석WP-SIS&amp;KSK_공장별차입금배부(보증청구권삭제)" xfId="4161"/>
    <cellStyle name="Ç¥ÁØ_laroux_5_3.1회수율분석WP-SIS&amp;KSK_공장별차입금배부(보증청구권삭제)" xfId="4162"/>
    <cellStyle name="C￥AØ_Sheet1 (2)" xfId="4163"/>
    <cellStyle name="Ç¥ÁØ_Sheet1 (2)" xfId="4164"/>
    <cellStyle name="C￥AØ_Sheet1_¿μ¾÷CoE² " xfId="4165"/>
    <cellStyle name="Ç¥ÁØ_Sheet1_0N-HANDLING " xfId="4166"/>
    <cellStyle name="C￥AØ_Sheet1_Ay°eC￥(2¿u) " xfId="4167"/>
    <cellStyle name="Ç¥ÁØ_Sheet1_Áý°èÇ¥(2¿ù) " xfId="4168"/>
    <cellStyle name="C￥AØ_Sheet2" xfId="4169"/>
    <cellStyle name="Ç¥ÁØ_Sheet2" xfId="4170"/>
    <cellStyle name="C￥AØ_SOON1 " xfId="4171"/>
    <cellStyle name="Ç¥ÁØ_SOON1 " xfId="4172"/>
    <cellStyle name="Calc Currency (0)" xfId="4173"/>
    <cellStyle name="Calc Currency (0) 2" xfId="4174"/>
    <cellStyle name="Calc Currency (2)" xfId="4175"/>
    <cellStyle name="Calc Currency (2) 2" xfId="4176"/>
    <cellStyle name="Calc Percent (0)" xfId="4177"/>
    <cellStyle name="Calc Percent (0) 2" xfId="4178"/>
    <cellStyle name="Calc Percent (1)" xfId="4179"/>
    <cellStyle name="Calc Percent (1) 2" xfId="4180"/>
    <cellStyle name="Calc Percent (2)" xfId="4181"/>
    <cellStyle name="Calc Percent (2) 2" xfId="4182"/>
    <cellStyle name="Calc Units (0)" xfId="4183"/>
    <cellStyle name="Calc Units (0) 2" xfId="4184"/>
    <cellStyle name="Calc Units (1)" xfId="4185"/>
    <cellStyle name="Calc Units (1) 2" xfId="4186"/>
    <cellStyle name="Calc Units (2)" xfId="4187"/>
    <cellStyle name="Calc Units (2) 2" xfId="4188"/>
    <cellStyle name="Calculation 10" xfId="4190"/>
    <cellStyle name="Calculation 2" xfId="4191"/>
    <cellStyle name="Calculation 2 10" xfId="4192"/>
    <cellStyle name="Calculation 2 11" xfId="4193"/>
    <cellStyle name="Calculation 2 12" xfId="4194"/>
    <cellStyle name="Calculation 2 2" xfId="4195"/>
    <cellStyle name="Calculation 2 2 10" xfId="4196"/>
    <cellStyle name="Calculation 2 2 2" xfId="4197"/>
    <cellStyle name="Calculation 2 2 2 2" xfId="4198"/>
    <cellStyle name="Calculation 2 2 2 3" xfId="4199"/>
    <cellStyle name="Calculation 2 2 2 4" xfId="4200"/>
    <cellStyle name="Calculation 2 2 3" xfId="4201"/>
    <cellStyle name="Calculation 2 2 3 2" xfId="4202"/>
    <cellStyle name="Calculation 2 2 3 3" xfId="4203"/>
    <cellStyle name="Calculation 2 2 3 4" xfId="4204"/>
    <cellStyle name="Calculation 2 2 4" xfId="4205"/>
    <cellStyle name="Calculation 2 2 4 2" xfId="4206"/>
    <cellStyle name="Calculation 2 2 4 3" xfId="4207"/>
    <cellStyle name="Calculation 2 2 4 4" xfId="4208"/>
    <cellStyle name="Calculation 2 2 5" xfId="4209"/>
    <cellStyle name="Calculation 2 2 5 2" xfId="4210"/>
    <cellStyle name="Calculation 2 2 5 3" xfId="4211"/>
    <cellStyle name="Calculation 2 2 5 4" xfId="4212"/>
    <cellStyle name="Calculation 2 2 6" xfId="4213"/>
    <cellStyle name="Calculation 2 2 6 2" xfId="4214"/>
    <cellStyle name="Calculation 2 2 6 3" xfId="4215"/>
    <cellStyle name="Calculation 2 2 6 4" xfId="4216"/>
    <cellStyle name="Calculation 2 2 7" xfId="4217"/>
    <cellStyle name="Calculation 2 2 7 2" xfId="4218"/>
    <cellStyle name="Calculation 2 2 7 3" xfId="4219"/>
    <cellStyle name="Calculation 2 2 7 4" xfId="4220"/>
    <cellStyle name="Calculation 2 2 8" xfId="4221"/>
    <cellStyle name="Calculation 2 2 8 2" xfId="4222"/>
    <cellStyle name="Calculation 2 2 8 3" xfId="4223"/>
    <cellStyle name="Calculation 2 2 8 4" xfId="4224"/>
    <cellStyle name="Calculation 2 2 9" xfId="4225"/>
    <cellStyle name="Calculation 2 3" xfId="4226"/>
    <cellStyle name="Calculation 2 3 10" xfId="4227"/>
    <cellStyle name="Calculation 2 3 10 2" xfId="4228"/>
    <cellStyle name="Calculation 2 3 10 3" xfId="4229"/>
    <cellStyle name="Calculation 2 3 10 4" xfId="4230"/>
    <cellStyle name="Calculation 2 3 11" xfId="4231"/>
    <cellStyle name="Calculation 2 3 12" xfId="4232"/>
    <cellStyle name="Calculation 2 3 13" xfId="4233"/>
    <cellStyle name="Calculation 2 3 2" xfId="4234"/>
    <cellStyle name="Calculation 2 3 2 2" xfId="4235"/>
    <cellStyle name="Calculation 2 3 2 3" xfId="4236"/>
    <cellStyle name="Calculation 2 3 2 4" xfId="4237"/>
    <cellStyle name="Calculation 2 3 3" xfId="4238"/>
    <cellStyle name="Calculation 2 3 3 2" xfId="4239"/>
    <cellStyle name="Calculation 2 3 3 3" xfId="4240"/>
    <cellStyle name="Calculation 2 3 3 4" xfId="4241"/>
    <cellStyle name="Calculation 2 3 4" xfId="4242"/>
    <cellStyle name="Calculation 2 3 4 2" xfId="4243"/>
    <cellStyle name="Calculation 2 3 4 3" xfId="4244"/>
    <cellStyle name="Calculation 2 3 4 4" xfId="4245"/>
    <cellStyle name="Calculation 2 3 5" xfId="4246"/>
    <cellStyle name="Calculation 2 3 5 2" xfId="4247"/>
    <cellStyle name="Calculation 2 3 5 3" xfId="4248"/>
    <cellStyle name="Calculation 2 3 5 4" xfId="4249"/>
    <cellStyle name="Calculation 2 3 6" xfId="4250"/>
    <cellStyle name="Calculation 2 3 6 2" xfId="4251"/>
    <cellStyle name="Calculation 2 3 6 3" xfId="4252"/>
    <cellStyle name="Calculation 2 3 6 4" xfId="4253"/>
    <cellStyle name="Calculation 2 3 7" xfId="4254"/>
    <cellStyle name="Calculation 2 3 7 2" xfId="4255"/>
    <cellStyle name="Calculation 2 3 7 3" xfId="4256"/>
    <cellStyle name="Calculation 2 3 7 4" xfId="4257"/>
    <cellStyle name="Calculation 2 3 8" xfId="4258"/>
    <cellStyle name="Calculation 2 3 8 2" xfId="4259"/>
    <cellStyle name="Calculation 2 3 8 3" xfId="4260"/>
    <cellStyle name="Calculation 2 3 8 4" xfId="4261"/>
    <cellStyle name="Calculation 2 3 9" xfId="4262"/>
    <cellStyle name="Calculation 2 3 9 2" xfId="4263"/>
    <cellStyle name="Calculation 2 3 9 3" xfId="4264"/>
    <cellStyle name="Calculation 2 3 9 4" xfId="4265"/>
    <cellStyle name="Calculation 2 4" xfId="4266"/>
    <cellStyle name="Calculation 2 4 2" xfId="4267"/>
    <cellStyle name="Calculation 2 4 3" xfId="4268"/>
    <cellStyle name="Calculation 2 4 4" xfId="4269"/>
    <cellStyle name="Calculation 2 5" xfId="4270"/>
    <cellStyle name="Calculation 2 5 2" xfId="4271"/>
    <cellStyle name="Calculation 2 5 3" xfId="4272"/>
    <cellStyle name="Calculation 2 5 4" xfId="4273"/>
    <cellStyle name="Calculation 2 6" xfId="4274"/>
    <cellStyle name="Calculation 2 6 2" xfId="4275"/>
    <cellStyle name="Calculation 2 6 3" xfId="4276"/>
    <cellStyle name="Calculation 2 6 4" xfId="4277"/>
    <cellStyle name="Calculation 2 7" xfId="4278"/>
    <cellStyle name="Calculation 2 7 2" xfId="4279"/>
    <cellStyle name="Calculation 2 7 3" xfId="4280"/>
    <cellStyle name="Calculation 2 7 4" xfId="4281"/>
    <cellStyle name="Calculation 2 8" xfId="4282"/>
    <cellStyle name="Calculation 2 8 2" xfId="4283"/>
    <cellStyle name="Calculation 2 8 3" xfId="4284"/>
    <cellStyle name="Calculation 2 8 4" xfId="4285"/>
    <cellStyle name="Calculation 2 9" xfId="4286"/>
    <cellStyle name="Calculation 2 9 2" xfId="4287"/>
    <cellStyle name="Calculation 2 9 3" xfId="4288"/>
    <cellStyle name="Calculation 2 9 4" xfId="4289"/>
    <cellStyle name="Calculation 3" xfId="4290"/>
    <cellStyle name="Calculation 3 2" xfId="4291"/>
    <cellStyle name="Calculation 3 2 10" xfId="4292"/>
    <cellStyle name="Calculation 3 2 11" xfId="4293"/>
    <cellStyle name="Calculation 3 2 12" xfId="4294"/>
    <cellStyle name="Calculation 3 2 2" xfId="4295"/>
    <cellStyle name="Calculation 3 2 2 2" xfId="4296"/>
    <cellStyle name="Calculation 3 2 2 3" xfId="4297"/>
    <cellStyle name="Calculation 3 2 2 4" xfId="4298"/>
    <cellStyle name="Calculation 3 2 3" xfId="4299"/>
    <cellStyle name="Calculation 3 2 3 2" xfId="4300"/>
    <cellStyle name="Calculation 3 2 3 3" xfId="4301"/>
    <cellStyle name="Calculation 3 2 3 4" xfId="4302"/>
    <cellStyle name="Calculation 3 2 4" xfId="4303"/>
    <cellStyle name="Calculation 3 2 4 2" xfId="4304"/>
    <cellStyle name="Calculation 3 2 4 3" xfId="4305"/>
    <cellStyle name="Calculation 3 2 4 4" xfId="4306"/>
    <cellStyle name="Calculation 3 2 5" xfId="4307"/>
    <cellStyle name="Calculation 3 2 5 2" xfId="4308"/>
    <cellStyle name="Calculation 3 2 5 3" xfId="4309"/>
    <cellStyle name="Calculation 3 2 5 4" xfId="4310"/>
    <cellStyle name="Calculation 3 2 6" xfId="4311"/>
    <cellStyle name="Calculation 3 2 6 2" xfId="4312"/>
    <cellStyle name="Calculation 3 2 6 3" xfId="4313"/>
    <cellStyle name="Calculation 3 2 6 4" xfId="4314"/>
    <cellStyle name="Calculation 3 2 7" xfId="4315"/>
    <cellStyle name="Calculation 3 2 7 2" xfId="4316"/>
    <cellStyle name="Calculation 3 2 7 3" xfId="4317"/>
    <cellStyle name="Calculation 3 2 7 4" xfId="4318"/>
    <cellStyle name="Calculation 3 2 8" xfId="4319"/>
    <cellStyle name="Calculation 3 2 8 2" xfId="4320"/>
    <cellStyle name="Calculation 3 2 8 3" xfId="4321"/>
    <cellStyle name="Calculation 3 2 8 4" xfId="4322"/>
    <cellStyle name="Calculation 3 2 9" xfId="4323"/>
    <cellStyle name="Calculation 3 2 9 2" xfId="4324"/>
    <cellStyle name="Calculation 3 2 9 3" xfId="4325"/>
    <cellStyle name="Calculation 3 2 9 4" xfId="4326"/>
    <cellStyle name="Calculation 3 3" xfId="4327"/>
    <cellStyle name="Calculation 3 3 10" xfId="4328"/>
    <cellStyle name="Calculation 3 3 10 2" xfId="4329"/>
    <cellStyle name="Calculation 3 3 10 3" xfId="4330"/>
    <cellStyle name="Calculation 3 3 10 4" xfId="4331"/>
    <cellStyle name="Calculation 3 3 11" xfId="4332"/>
    <cellStyle name="Calculation 3 3 12" xfId="4333"/>
    <cellStyle name="Calculation 3 3 13" xfId="4334"/>
    <cellStyle name="Calculation 3 3 2" xfId="4335"/>
    <cellStyle name="Calculation 3 3 2 2" xfId="4336"/>
    <cellStyle name="Calculation 3 3 2 3" xfId="4337"/>
    <cellStyle name="Calculation 3 3 2 4" xfId="4338"/>
    <cellStyle name="Calculation 3 3 3" xfId="4339"/>
    <cellStyle name="Calculation 3 3 3 2" xfId="4340"/>
    <cellStyle name="Calculation 3 3 3 3" xfId="4341"/>
    <cellStyle name="Calculation 3 3 3 4" xfId="4342"/>
    <cellStyle name="Calculation 3 3 4" xfId="4343"/>
    <cellStyle name="Calculation 3 3 4 2" xfId="4344"/>
    <cellStyle name="Calculation 3 3 4 3" xfId="4345"/>
    <cellStyle name="Calculation 3 3 4 4" xfId="4346"/>
    <cellStyle name="Calculation 3 3 5" xfId="4347"/>
    <cellStyle name="Calculation 3 3 5 2" xfId="4348"/>
    <cellStyle name="Calculation 3 3 5 3" xfId="4349"/>
    <cellStyle name="Calculation 3 3 5 4" xfId="4350"/>
    <cellStyle name="Calculation 3 3 6" xfId="4351"/>
    <cellStyle name="Calculation 3 3 6 2" xfId="4352"/>
    <cellStyle name="Calculation 3 3 6 3" xfId="4353"/>
    <cellStyle name="Calculation 3 3 6 4" xfId="4354"/>
    <cellStyle name="Calculation 3 3 7" xfId="4355"/>
    <cellStyle name="Calculation 3 3 7 2" xfId="4356"/>
    <cellStyle name="Calculation 3 3 7 3" xfId="4357"/>
    <cellStyle name="Calculation 3 3 7 4" xfId="4358"/>
    <cellStyle name="Calculation 3 3 8" xfId="4359"/>
    <cellStyle name="Calculation 3 3 8 2" xfId="4360"/>
    <cellStyle name="Calculation 3 3 8 3" xfId="4361"/>
    <cellStyle name="Calculation 3 3 8 4" xfId="4362"/>
    <cellStyle name="Calculation 3 3 9" xfId="4363"/>
    <cellStyle name="Calculation 3 3 9 2" xfId="4364"/>
    <cellStyle name="Calculation 3 3 9 3" xfId="4365"/>
    <cellStyle name="Calculation 3 3 9 4" xfId="4366"/>
    <cellStyle name="Calculation 3 4" xfId="4367"/>
    <cellStyle name="Calculation 3 4 2" xfId="4368"/>
    <cellStyle name="Calculation 3 4 3" xfId="4369"/>
    <cellStyle name="Calculation 3 4 4" xfId="4370"/>
    <cellStyle name="Calculation 3 5" xfId="4371"/>
    <cellStyle name="Calculation 3 5 2" xfId="4372"/>
    <cellStyle name="Calculation 3 5 3" xfId="4373"/>
    <cellStyle name="Calculation 3 5 4" xfId="4374"/>
    <cellStyle name="Calculation 3 6" xfId="4375"/>
    <cellStyle name="Calculation 3 6 2" xfId="4376"/>
    <cellStyle name="Calculation 3 6 3" xfId="4377"/>
    <cellStyle name="Calculation 3 6 4" xfId="4378"/>
    <cellStyle name="Calculation 3 7" xfId="4379"/>
    <cellStyle name="Calculation 3 8" xfId="4380"/>
    <cellStyle name="Calculation 4" xfId="4381"/>
    <cellStyle name="Calculation 4 2" xfId="4382"/>
    <cellStyle name="Calculation 4 2 10" xfId="4383"/>
    <cellStyle name="Calculation 4 2 11" xfId="4384"/>
    <cellStyle name="Calculation 4 2 12" xfId="4385"/>
    <cellStyle name="Calculation 4 2 2" xfId="4386"/>
    <cellStyle name="Calculation 4 2 2 2" xfId="4387"/>
    <cellStyle name="Calculation 4 2 2 3" xfId="4388"/>
    <cellStyle name="Calculation 4 2 2 4" xfId="4389"/>
    <cellStyle name="Calculation 4 2 3" xfId="4390"/>
    <cellStyle name="Calculation 4 2 3 2" xfId="4391"/>
    <cellStyle name="Calculation 4 2 3 3" xfId="4392"/>
    <cellStyle name="Calculation 4 2 3 4" xfId="4393"/>
    <cellStyle name="Calculation 4 2 4" xfId="4394"/>
    <cellStyle name="Calculation 4 2 4 2" xfId="4395"/>
    <cellStyle name="Calculation 4 2 4 3" xfId="4396"/>
    <cellStyle name="Calculation 4 2 4 4" xfId="4397"/>
    <cellStyle name="Calculation 4 2 5" xfId="4398"/>
    <cellStyle name="Calculation 4 2 5 2" xfId="4399"/>
    <cellStyle name="Calculation 4 2 5 3" xfId="4400"/>
    <cellStyle name="Calculation 4 2 5 4" xfId="4401"/>
    <cellStyle name="Calculation 4 2 6" xfId="4402"/>
    <cellStyle name="Calculation 4 2 6 2" xfId="4403"/>
    <cellStyle name="Calculation 4 2 6 3" xfId="4404"/>
    <cellStyle name="Calculation 4 2 6 4" xfId="4405"/>
    <cellStyle name="Calculation 4 2 7" xfId="4406"/>
    <cellStyle name="Calculation 4 2 7 2" xfId="4407"/>
    <cellStyle name="Calculation 4 2 7 3" xfId="4408"/>
    <cellStyle name="Calculation 4 2 7 4" xfId="4409"/>
    <cellStyle name="Calculation 4 2 8" xfId="4410"/>
    <cellStyle name="Calculation 4 2 8 2" xfId="4411"/>
    <cellStyle name="Calculation 4 2 8 3" xfId="4412"/>
    <cellStyle name="Calculation 4 2 8 4" xfId="4413"/>
    <cellStyle name="Calculation 4 2 9" xfId="4414"/>
    <cellStyle name="Calculation 4 2 9 2" xfId="4415"/>
    <cellStyle name="Calculation 4 2 9 3" xfId="4416"/>
    <cellStyle name="Calculation 4 2 9 4" xfId="4417"/>
    <cellStyle name="Calculation 4 3" xfId="4418"/>
    <cellStyle name="Calculation 4 3 10" xfId="4419"/>
    <cellStyle name="Calculation 4 3 10 2" xfId="4420"/>
    <cellStyle name="Calculation 4 3 10 3" xfId="4421"/>
    <cellStyle name="Calculation 4 3 10 4" xfId="4422"/>
    <cellStyle name="Calculation 4 3 11" xfId="4423"/>
    <cellStyle name="Calculation 4 3 12" xfId="4424"/>
    <cellStyle name="Calculation 4 3 13" xfId="4425"/>
    <cellStyle name="Calculation 4 3 2" xfId="4426"/>
    <cellStyle name="Calculation 4 3 2 2" xfId="4427"/>
    <cellStyle name="Calculation 4 3 2 3" xfId="4428"/>
    <cellStyle name="Calculation 4 3 2 4" xfId="4429"/>
    <cellStyle name="Calculation 4 3 3" xfId="4430"/>
    <cellStyle name="Calculation 4 3 3 2" xfId="4431"/>
    <cellStyle name="Calculation 4 3 3 3" xfId="4432"/>
    <cellStyle name="Calculation 4 3 3 4" xfId="4433"/>
    <cellStyle name="Calculation 4 3 4" xfId="4434"/>
    <cellStyle name="Calculation 4 3 4 2" xfId="4435"/>
    <cellStyle name="Calculation 4 3 4 3" xfId="4436"/>
    <cellStyle name="Calculation 4 3 4 4" xfId="4437"/>
    <cellStyle name="Calculation 4 3 5" xfId="4438"/>
    <cellStyle name="Calculation 4 3 5 2" xfId="4439"/>
    <cellStyle name="Calculation 4 3 5 3" xfId="4440"/>
    <cellStyle name="Calculation 4 3 5 4" xfId="4441"/>
    <cellStyle name="Calculation 4 3 6" xfId="4442"/>
    <cellStyle name="Calculation 4 3 6 2" xfId="4443"/>
    <cellStyle name="Calculation 4 3 6 3" xfId="4444"/>
    <cellStyle name="Calculation 4 3 6 4" xfId="4445"/>
    <cellStyle name="Calculation 4 3 7" xfId="4446"/>
    <cellStyle name="Calculation 4 3 7 2" xfId="4447"/>
    <cellStyle name="Calculation 4 3 7 3" xfId="4448"/>
    <cellStyle name="Calculation 4 3 7 4" xfId="4449"/>
    <cellStyle name="Calculation 4 3 8" xfId="4450"/>
    <cellStyle name="Calculation 4 3 8 2" xfId="4451"/>
    <cellStyle name="Calculation 4 3 8 3" xfId="4452"/>
    <cellStyle name="Calculation 4 3 8 4" xfId="4453"/>
    <cellStyle name="Calculation 4 3 9" xfId="4454"/>
    <cellStyle name="Calculation 4 3 9 2" xfId="4455"/>
    <cellStyle name="Calculation 4 3 9 3" xfId="4456"/>
    <cellStyle name="Calculation 4 3 9 4" xfId="4457"/>
    <cellStyle name="Calculation 4 4" xfId="4458"/>
    <cellStyle name="Calculation 4 4 2" xfId="4459"/>
    <cellStyle name="Calculation 4 4 3" xfId="4460"/>
    <cellStyle name="Calculation 4 4 4" xfId="4461"/>
    <cellStyle name="Calculation 4 5" xfId="4462"/>
    <cellStyle name="Calculation 4 5 2" xfId="4463"/>
    <cellStyle name="Calculation 4 5 3" xfId="4464"/>
    <cellStyle name="Calculation 4 5 4" xfId="4465"/>
    <cellStyle name="Calculation 4 6" xfId="4466"/>
    <cellStyle name="Calculation 4 6 2" xfId="4467"/>
    <cellStyle name="Calculation 4 6 3" xfId="4468"/>
    <cellStyle name="Calculation 4 6 4" xfId="4469"/>
    <cellStyle name="Calculation 4 7" xfId="4470"/>
    <cellStyle name="Calculation 4 8" xfId="4471"/>
    <cellStyle name="Calculation 5" xfId="4472"/>
    <cellStyle name="Calculation 5 2" xfId="4473"/>
    <cellStyle name="Calculation 5 2 10" xfId="4474"/>
    <cellStyle name="Calculation 5 2 11" xfId="4475"/>
    <cellStyle name="Calculation 5 2 12" xfId="4476"/>
    <cellStyle name="Calculation 5 2 2" xfId="4477"/>
    <cellStyle name="Calculation 5 2 2 2" xfId="4478"/>
    <cellStyle name="Calculation 5 2 2 3" xfId="4479"/>
    <cellStyle name="Calculation 5 2 2 4" xfId="4480"/>
    <cellStyle name="Calculation 5 2 3" xfId="4481"/>
    <cellStyle name="Calculation 5 2 3 2" xfId="4482"/>
    <cellStyle name="Calculation 5 2 3 3" xfId="4483"/>
    <cellStyle name="Calculation 5 2 3 4" xfId="4484"/>
    <cellStyle name="Calculation 5 2 4" xfId="4485"/>
    <cellStyle name="Calculation 5 2 4 2" xfId="4486"/>
    <cellStyle name="Calculation 5 2 4 3" xfId="4487"/>
    <cellStyle name="Calculation 5 2 4 4" xfId="4488"/>
    <cellStyle name="Calculation 5 2 5" xfId="4489"/>
    <cellStyle name="Calculation 5 2 5 2" xfId="4490"/>
    <cellStyle name="Calculation 5 2 5 3" xfId="4491"/>
    <cellStyle name="Calculation 5 2 5 4" xfId="4492"/>
    <cellStyle name="Calculation 5 2 6" xfId="4493"/>
    <cellStyle name="Calculation 5 2 6 2" xfId="4494"/>
    <cellStyle name="Calculation 5 2 6 3" xfId="4495"/>
    <cellStyle name="Calculation 5 2 6 4" xfId="4496"/>
    <cellStyle name="Calculation 5 2 7" xfId="4497"/>
    <cellStyle name="Calculation 5 2 7 2" xfId="4498"/>
    <cellStyle name="Calculation 5 2 7 3" xfId="4499"/>
    <cellStyle name="Calculation 5 2 7 4" xfId="4500"/>
    <cellStyle name="Calculation 5 2 8" xfId="4501"/>
    <cellStyle name="Calculation 5 2 8 2" xfId="4502"/>
    <cellStyle name="Calculation 5 2 8 3" xfId="4503"/>
    <cellStyle name="Calculation 5 2 8 4" xfId="4504"/>
    <cellStyle name="Calculation 5 2 9" xfId="4505"/>
    <cellStyle name="Calculation 5 2 9 2" xfId="4506"/>
    <cellStyle name="Calculation 5 2 9 3" xfId="4507"/>
    <cellStyle name="Calculation 5 2 9 4" xfId="4508"/>
    <cellStyle name="Calculation 5 3" xfId="4509"/>
    <cellStyle name="Calculation 5 3 10" xfId="4510"/>
    <cellStyle name="Calculation 5 3 10 2" xfId="4511"/>
    <cellStyle name="Calculation 5 3 10 3" xfId="4512"/>
    <cellStyle name="Calculation 5 3 10 4" xfId="4513"/>
    <cellStyle name="Calculation 5 3 11" xfId="4514"/>
    <cellStyle name="Calculation 5 3 12" xfId="4515"/>
    <cellStyle name="Calculation 5 3 13" xfId="4516"/>
    <cellStyle name="Calculation 5 3 2" xfId="4517"/>
    <cellStyle name="Calculation 5 3 2 2" xfId="4518"/>
    <cellStyle name="Calculation 5 3 2 3" xfId="4519"/>
    <cellStyle name="Calculation 5 3 2 4" xfId="4520"/>
    <cellStyle name="Calculation 5 3 3" xfId="4521"/>
    <cellStyle name="Calculation 5 3 3 2" xfId="4522"/>
    <cellStyle name="Calculation 5 3 3 3" xfId="4523"/>
    <cellStyle name="Calculation 5 3 3 4" xfId="4524"/>
    <cellStyle name="Calculation 5 3 4" xfId="4525"/>
    <cellStyle name="Calculation 5 3 4 2" xfId="4526"/>
    <cellStyle name="Calculation 5 3 4 3" xfId="4527"/>
    <cellStyle name="Calculation 5 3 4 4" xfId="4528"/>
    <cellStyle name="Calculation 5 3 5" xfId="4529"/>
    <cellStyle name="Calculation 5 3 5 2" xfId="4530"/>
    <cellStyle name="Calculation 5 3 5 3" xfId="4531"/>
    <cellStyle name="Calculation 5 3 5 4" xfId="4532"/>
    <cellStyle name="Calculation 5 3 6" xfId="4533"/>
    <cellStyle name="Calculation 5 3 6 2" xfId="4534"/>
    <cellStyle name="Calculation 5 3 6 3" xfId="4535"/>
    <cellStyle name="Calculation 5 3 6 4" xfId="4536"/>
    <cellStyle name="Calculation 5 3 7" xfId="4537"/>
    <cellStyle name="Calculation 5 3 7 2" xfId="4538"/>
    <cellStyle name="Calculation 5 3 7 3" xfId="4539"/>
    <cellStyle name="Calculation 5 3 7 4" xfId="4540"/>
    <cellStyle name="Calculation 5 3 8" xfId="4541"/>
    <cellStyle name="Calculation 5 3 8 2" xfId="4542"/>
    <cellStyle name="Calculation 5 3 8 3" xfId="4543"/>
    <cellStyle name="Calculation 5 3 8 4" xfId="4544"/>
    <cellStyle name="Calculation 5 3 9" xfId="4545"/>
    <cellStyle name="Calculation 5 3 9 2" xfId="4546"/>
    <cellStyle name="Calculation 5 3 9 3" xfId="4547"/>
    <cellStyle name="Calculation 5 3 9 4" xfId="4548"/>
    <cellStyle name="Calculation 5 4" xfId="4549"/>
    <cellStyle name="Calculation 5 4 2" xfId="4550"/>
    <cellStyle name="Calculation 5 4 3" xfId="4551"/>
    <cellStyle name="Calculation 5 4 4" xfId="4552"/>
    <cellStyle name="Calculation 5 5" xfId="4553"/>
    <cellStyle name="Calculation 5 5 2" xfId="4554"/>
    <cellStyle name="Calculation 5 5 3" xfId="4555"/>
    <cellStyle name="Calculation 5 5 4" xfId="4556"/>
    <cellStyle name="Calculation 5 6" xfId="4557"/>
    <cellStyle name="Calculation 5 6 2" xfId="4558"/>
    <cellStyle name="Calculation 5 6 3" xfId="4559"/>
    <cellStyle name="Calculation 5 6 4" xfId="4560"/>
    <cellStyle name="Calculation 5 7" xfId="4561"/>
    <cellStyle name="Calculation 5 7 2" xfId="4562"/>
    <cellStyle name="Calculation 5 7 3" xfId="4563"/>
    <cellStyle name="Calculation 5 7 4" xfId="4564"/>
    <cellStyle name="Calculation 5 8" xfId="4565"/>
    <cellStyle name="Calculation 5 9" xfId="4566"/>
    <cellStyle name="Calculation 6" xfId="4567"/>
    <cellStyle name="Calculation 6 10" xfId="4568"/>
    <cellStyle name="Calculation 6 11" xfId="4569"/>
    <cellStyle name="Calculation 6 2" xfId="4570"/>
    <cellStyle name="Calculation 6 2 10" xfId="4571"/>
    <cellStyle name="Calculation 6 2 10 2" xfId="4572"/>
    <cellStyle name="Calculation 6 2 10 3" xfId="4573"/>
    <cellStyle name="Calculation 6 2 10 4" xfId="4574"/>
    <cellStyle name="Calculation 6 2 11" xfId="4575"/>
    <cellStyle name="Calculation 6 2 12" xfId="4576"/>
    <cellStyle name="Calculation 6 2 13" xfId="4577"/>
    <cellStyle name="Calculation 6 2 2" xfId="4578"/>
    <cellStyle name="Calculation 6 2 2 2" xfId="4579"/>
    <cellStyle name="Calculation 6 2 2 3" xfId="4580"/>
    <cellStyle name="Calculation 6 2 2 4" xfId="4581"/>
    <cellStyle name="Calculation 6 2 3" xfId="4582"/>
    <cellStyle name="Calculation 6 2 3 2" xfId="4583"/>
    <cellStyle name="Calculation 6 2 3 3" xfId="4584"/>
    <cellStyle name="Calculation 6 2 3 4" xfId="4585"/>
    <cellStyle name="Calculation 6 2 4" xfId="4586"/>
    <cellStyle name="Calculation 6 2 4 2" xfId="4587"/>
    <cellStyle name="Calculation 6 2 4 3" xfId="4588"/>
    <cellStyle name="Calculation 6 2 4 4" xfId="4589"/>
    <cellStyle name="Calculation 6 2 5" xfId="4590"/>
    <cellStyle name="Calculation 6 2 5 2" xfId="4591"/>
    <cellStyle name="Calculation 6 2 5 3" xfId="4592"/>
    <cellStyle name="Calculation 6 2 5 4" xfId="4593"/>
    <cellStyle name="Calculation 6 2 6" xfId="4594"/>
    <cellStyle name="Calculation 6 2 6 2" xfId="4595"/>
    <cellStyle name="Calculation 6 2 6 3" xfId="4596"/>
    <cellStyle name="Calculation 6 2 6 4" xfId="4597"/>
    <cellStyle name="Calculation 6 2 7" xfId="4598"/>
    <cellStyle name="Calculation 6 2 7 2" xfId="4599"/>
    <cellStyle name="Calculation 6 2 7 3" xfId="4600"/>
    <cellStyle name="Calculation 6 2 7 4" xfId="4601"/>
    <cellStyle name="Calculation 6 2 8" xfId="4602"/>
    <cellStyle name="Calculation 6 2 8 2" xfId="4603"/>
    <cellStyle name="Calculation 6 2 8 3" xfId="4604"/>
    <cellStyle name="Calculation 6 2 8 4" xfId="4605"/>
    <cellStyle name="Calculation 6 2 9" xfId="4606"/>
    <cellStyle name="Calculation 6 2 9 2" xfId="4607"/>
    <cellStyle name="Calculation 6 2 9 3" xfId="4608"/>
    <cellStyle name="Calculation 6 2 9 4" xfId="4609"/>
    <cellStyle name="Calculation 6 3" xfId="4610"/>
    <cellStyle name="Calculation 6 3 10" xfId="4611"/>
    <cellStyle name="Calculation 6 3 10 2" xfId="4612"/>
    <cellStyle name="Calculation 6 3 10 3" xfId="4613"/>
    <cellStyle name="Calculation 6 3 10 4" xfId="4614"/>
    <cellStyle name="Calculation 6 3 11" xfId="4615"/>
    <cellStyle name="Calculation 6 3 12" xfId="4616"/>
    <cellStyle name="Calculation 6 3 13" xfId="4617"/>
    <cellStyle name="Calculation 6 3 2" xfId="4618"/>
    <cellStyle name="Calculation 6 3 2 2" xfId="4619"/>
    <cellStyle name="Calculation 6 3 2 3" xfId="4620"/>
    <cellStyle name="Calculation 6 3 2 4" xfId="4621"/>
    <cellStyle name="Calculation 6 3 3" xfId="4622"/>
    <cellStyle name="Calculation 6 3 3 2" xfId="4623"/>
    <cellStyle name="Calculation 6 3 3 3" xfId="4624"/>
    <cellStyle name="Calculation 6 3 3 4" xfId="4625"/>
    <cellStyle name="Calculation 6 3 4" xfId="4626"/>
    <cellStyle name="Calculation 6 3 4 2" xfId="4627"/>
    <cellStyle name="Calculation 6 3 4 3" xfId="4628"/>
    <cellStyle name="Calculation 6 3 4 4" xfId="4629"/>
    <cellStyle name="Calculation 6 3 5" xfId="4630"/>
    <cellStyle name="Calculation 6 3 5 2" xfId="4631"/>
    <cellStyle name="Calculation 6 3 5 3" xfId="4632"/>
    <cellStyle name="Calculation 6 3 5 4" xfId="4633"/>
    <cellStyle name="Calculation 6 3 6" xfId="4634"/>
    <cellStyle name="Calculation 6 3 6 2" xfId="4635"/>
    <cellStyle name="Calculation 6 3 6 3" xfId="4636"/>
    <cellStyle name="Calculation 6 3 6 4" xfId="4637"/>
    <cellStyle name="Calculation 6 3 7" xfId="4638"/>
    <cellStyle name="Calculation 6 3 7 2" xfId="4639"/>
    <cellStyle name="Calculation 6 3 7 3" xfId="4640"/>
    <cellStyle name="Calculation 6 3 7 4" xfId="4641"/>
    <cellStyle name="Calculation 6 3 8" xfId="4642"/>
    <cellStyle name="Calculation 6 3 8 2" xfId="4643"/>
    <cellStyle name="Calculation 6 3 8 3" xfId="4644"/>
    <cellStyle name="Calculation 6 3 8 4" xfId="4645"/>
    <cellStyle name="Calculation 6 3 9" xfId="4646"/>
    <cellStyle name="Calculation 6 3 9 2" xfId="4647"/>
    <cellStyle name="Calculation 6 3 9 3" xfId="4648"/>
    <cellStyle name="Calculation 6 3 9 4" xfId="4649"/>
    <cellStyle name="Calculation 6 4" xfId="4650"/>
    <cellStyle name="Calculation 6 4 2" xfId="4651"/>
    <cellStyle name="Calculation 6 4 3" xfId="4652"/>
    <cellStyle name="Calculation 6 4 4" xfId="4653"/>
    <cellStyle name="Calculation 6 5" xfId="4654"/>
    <cellStyle name="Calculation 6 5 2" xfId="4655"/>
    <cellStyle name="Calculation 6 5 3" xfId="4656"/>
    <cellStyle name="Calculation 6 5 4" xfId="4657"/>
    <cellStyle name="Calculation 6 6" xfId="4658"/>
    <cellStyle name="Calculation 6 6 2" xfId="4659"/>
    <cellStyle name="Calculation 6 6 3" xfId="4660"/>
    <cellStyle name="Calculation 6 6 4" xfId="4661"/>
    <cellStyle name="Calculation 6 7" xfId="4662"/>
    <cellStyle name="Calculation 6 7 2" xfId="4663"/>
    <cellStyle name="Calculation 6 7 3" xfId="4664"/>
    <cellStyle name="Calculation 6 7 4" xfId="4665"/>
    <cellStyle name="Calculation 6 8" xfId="4666"/>
    <cellStyle name="Calculation 6 8 2" xfId="4667"/>
    <cellStyle name="Calculation 6 8 3" xfId="4668"/>
    <cellStyle name="Calculation 6 8 4" xfId="4669"/>
    <cellStyle name="Calculation 6 9" xfId="4670"/>
    <cellStyle name="Calculation 7" xfId="4671"/>
    <cellStyle name="Calculation 7 2" xfId="4672"/>
    <cellStyle name="Calculation 7 3" xfId="4673"/>
    <cellStyle name="Calculation 7 4" xfId="4674"/>
    <cellStyle name="Calculation 8" xfId="4675"/>
    <cellStyle name="Calculation 8 2" xfId="4676"/>
    <cellStyle name="Calculation 8 3" xfId="4677"/>
    <cellStyle name="Calculation 8 4" xfId="4678"/>
    <cellStyle name="Calculation 9" xfId="4679"/>
    <cellStyle name="category" xfId="4680"/>
    <cellStyle name="CIAIÆU¸μAⓒ" xfId="4682"/>
    <cellStyle name="CO≫e" xfId="4683"/>
    <cellStyle name="Column_Title" xfId="4684"/>
    <cellStyle name="ColumnHeading" xfId="4685"/>
    <cellStyle name="Comma [0.0]" xfId="4687"/>
    <cellStyle name="Comma [0.00]" xfId="4688"/>
    <cellStyle name="Comma [00]" xfId="4690"/>
    <cellStyle name="Comma [00] 2" xfId="4691"/>
    <cellStyle name="Comma 10" xfId="4692"/>
    <cellStyle name="Comma 100" xfId="4693"/>
    <cellStyle name="Comma 101" xfId="4694"/>
    <cellStyle name="Comma 102" xfId="4695"/>
    <cellStyle name="Comma 103" xfId="4696"/>
    <cellStyle name="Comma 104" xfId="4697"/>
    <cellStyle name="Comma 105" xfId="4698"/>
    <cellStyle name="Comma 106" xfId="4699"/>
    <cellStyle name="Comma 107" xfId="4700"/>
    <cellStyle name="Comma 108" xfId="4701"/>
    <cellStyle name="Comma 109" xfId="4702"/>
    <cellStyle name="Comma 11" xfId="4703"/>
    <cellStyle name="Comma 110" xfId="4704"/>
    <cellStyle name="Comma 111" xfId="4705"/>
    <cellStyle name="Comma 112" xfId="4706"/>
    <cellStyle name="Comma 113" xfId="4707"/>
    <cellStyle name="Comma 114" xfId="4708"/>
    <cellStyle name="Comma 115" xfId="4709"/>
    <cellStyle name="Comma 116" xfId="4710"/>
    <cellStyle name="Comma 117" xfId="4711"/>
    <cellStyle name="Comma 118" xfId="4712"/>
    <cellStyle name="Comma 119" xfId="4713"/>
    <cellStyle name="Comma 12" xfId="4714"/>
    <cellStyle name="Comma 120" xfId="4715"/>
    <cellStyle name="Comma 121" xfId="4716"/>
    <cellStyle name="Comma 122" xfId="4717"/>
    <cellStyle name="Comma 123" xfId="4718"/>
    <cellStyle name="Comma 124" xfId="4719"/>
    <cellStyle name="Comma 125" xfId="4720"/>
    <cellStyle name="Comma 126" xfId="4721"/>
    <cellStyle name="Comma 127" xfId="4722"/>
    <cellStyle name="Comma 128" xfId="4723"/>
    <cellStyle name="Comma 129" xfId="4724"/>
    <cellStyle name="Comma 13" xfId="4725"/>
    <cellStyle name="Comma 130" xfId="4726"/>
    <cellStyle name="Comma 131" xfId="4727"/>
    <cellStyle name="Comma 132" xfId="4728"/>
    <cellStyle name="Comma 133" xfId="4729"/>
    <cellStyle name="Comma 134" xfId="4730"/>
    <cellStyle name="Comma 135" xfId="4731"/>
    <cellStyle name="Comma 136" xfId="4732"/>
    <cellStyle name="Comma 137" xfId="4733"/>
    <cellStyle name="Comma 138" xfId="4734"/>
    <cellStyle name="Comma 139" xfId="4735"/>
    <cellStyle name="Comma 14" xfId="4736"/>
    <cellStyle name="Comma 140" xfId="4737"/>
    <cellStyle name="Comma 141" xfId="4738"/>
    <cellStyle name="Comma 142" xfId="4739"/>
    <cellStyle name="Comma 143" xfId="4740"/>
    <cellStyle name="Comma 144" xfId="4741"/>
    <cellStyle name="Comma 145" xfId="4742"/>
    <cellStyle name="Comma 146" xfId="4743"/>
    <cellStyle name="Comma 147" xfId="4744"/>
    <cellStyle name="Comma 148" xfId="4745"/>
    <cellStyle name="Comma 149" xfId="4746"/>
    <cellStyle name="Comma 15" xfId="4747"/>
    <cellStyle name="Comma 150" xfId="4748"/>
    <cellStyle name="Comma 151" xfId="4749"/>
    <cellStyle name="Comma 152" xfId="4750"/>
    <cellStyle name="Comma 153" xfId="4751"/>
    <cellStyle name="Comma 154" xfId="4752"/>
    <cellStyle name="Comma 155" xfId="4753"/>
    <cellStyle name="Comma 156" xfId="4754"/>
    <cellStyle name="Comma 157" xfId="4755"/>
    <cellStyle name="Comma 158" xfId="4756"/>
    <cellStyle name="Comma 159" xfId="4757"/>
    <cellStyle name="Comma 16" xfId="4758"/>
    <cellStyle name="Comma 160" xfId="4759"/>
    <cellStyle name="Comma 161" xfId="4760"/>
    <cellStyle name="Comma 162" xfId="4761"/>
    <cellStyle name="Comma 163" xfId="4762"/>
    <cellStyle name="Comma 164" xfId="4763"/>
    <cellStyle name="Comma 165" xfId="4764"/>
    <cellStyle name="Comma 166" xfId="4765"/>
    <cellStyle name="Comma 167" xfId="4766"/>
    <cellStyle name="Comma 168" xfId="4767"/>
    <cellStyle name="Comma 169" xfId="4768"/>
    <cellStyle name="Comma 17" xfId="4769"/>
    <cellStyle name="Comma 170" xfId="4770"/>
    <cellStyle name="Comma 171" xfId="4771"/>
    <cellStyle name="Comma 172" xfId="4772"/>
    <cellStyle name="Comma 173" xfId="4773"/>
    <cellStyle name="Comma 174" xfId="4774"/>
    <cellStyle name="Comma 175" xfId="4775"/>
    <cellStyle name="Comma 176" xfId="4776"/>
    <cellStyle name="Comma 18" xfId="4777"/>
    <cellStyle name="Comma 19" xfId="4778"/>
    <cellStyle name="Comma 2" xfId="4779"/>
    <cellStyle name="Comma 20" xfId="4780"/>
    <cellStyle name="Comma 21" xfId="4781"/>
    <cellStyle name="Comma 22" xfId="4782"/>
    <cellStyle name="Comma 23" xfId="4783"/>
    <cellStyle name="Comma 24" xfId="4784"/>
    <cellStyle name="Comma 25" xfId="4785"/>
    <cellStyle name="Comma 26" xfId="4786"/>
    <cellStyle name="Comma 27" xfId="4787"/>
    <cellStyle name="Comma 28" xfId="4788"/>
    <cellStyle name="Comma 29" xfId="4789"/>
    <cellStyle name="Comma 3" xfId="4790"/>
    <cellStyle name="Comma 30" xfId="4791"/>
    <cellStyle name="Comma 31" xfId="4792"/>
    <cellStyle name="Comma 32" xfId="4793"/>
    <cellStyle name="Comma 33" xfId="4794"/>
    <cellStyle name="Comma 34" xfId="4795"/>
    <cellStyle name="Comma 35" xfId="4796"/>
    <cellStyle name="Comma 36" xfId="4797"/>
    <cellStyle name="Comma 37" xfId="4798"/>
    <cellStyle name="Comma 38" xfId="4799"/>
    <cellStyle name="Comma 39" xfId="4800"/>
    <cellStyle name="Comma 4" xfId="4801"/>
    <cellStyle name="Comma 40" xfId="4802"/>
    <cellStyle name="Comma 41" xfId="4803"/>
    <cellStyle name="Comma 42" xfId="4804"/>
    <cellStyle name="Comma 43" xfId="4805"/>
    <cellStyle name="Comma 44" xfId="4806"/>
    <cellStyle name="Comma 45" xfId="4807"/>
    <cellStyle name="Comma 46" xfId="4808"/>
    <cellStyle name="Comma 47" xfId="4809"/>
    <cellStyle name="Comma 48" xfId="4810"/>
    <cellStyle name="Comma 49" xfId="4811"/>
    <cellStyle name="Comma 5" xfId="4812"/>
    <cellStyle name="Comma 50" xfId="4813"/>
    <cellStyle name="Comma 51" xfId="4814"/>
    <cellStyle name="Comma 52" xfId="4815"/>
    <cellStyle name="Comma 53" xfId="4816"/>
    <cellStyle name="Comma 54" xfId="4817"/>
    <cellStyle name="Comma 55" xfId="4818"/>
    <cellStyle name="Comma 56" xfId="4819"/>
    <cellStyle name="Comma 57" xfId="4820"/>
    <cellStyle name="Comma 58" xfId="4821"/>
    <cellStyle name="Comma 59" xfId="4822"/>
    <cellStyle name="Comma 6" xfId="4823"/>
    <cellStyle name="Comma 60" xfId="4824"/>
    <cellStyle name="Comma 61" xfId="4825"/>
    <cellStyle name="Comma 62" xfId="4826"/>
    <cellStyle name="Comma 63" xfId="4827"/>
    <cellStyle name="Comma 64" xfId="4828"/>
    <cellStyle name="Comma 65" xfId="4829"/>
    <cellStyle name="Comma 66" xfId="4830"/>
    <cellStyle name="Comma 67" xfId="4831"/>
    <cellStyle name="Comma 68" xfId="4832"/>
    <cellStyle name="Comma 69" xfId="4833"/>
    <cellStyle name="Comma 7" xfId="4834"/>
    <cellStyle name="Comma 70" xfId="4835"/>
    <cellStyle name="Comma 71" xfId="4836"/>
    <cellStyle name="Comma 72" xfId="4837"/>
    <cellStyle name="Comma 73" xfId="4838"/>
    <cellStyle name="Comma 74" xfId="4839"/>
    <cellStyle name="Comma 75" xfId="4840"/>
    <cellStyle name="Comma 76" xfId="4841"/>
    <cellStyle name="Comma 77" xfId="4842"/>
    <cellStyle name="Comma 78" xfId="4843"/>
    <cellStyle name="Comma 79" xfId="4844"/>
    <cellStyle name="Comma 8" xfId="4845"/>
    <cellStyle name="Comma 80" xfId="4846"/>
    <cellStyle name="Comma 81" xfId="4847"/>
    <cellStyle name="Comma 82" xfId="4848"/>
    <cellStyle name="Comma 83" xfId="4849"/>
    <cellStyle name="Comma 84" xfId="4850"/>
    <cellStyle name="Comma 85" xfId="4851"/>
    <cellStyle name="Comma 86" xfId="4852"/>
    <cellStyle name="Comma 87" xfId="4853"/>
    <cellStyle name="Comma 88" xfId="4854"/>
    <cellStyle name="Comma 89" xfId="4855"/>
    <cellStyle name="Comma 9" xfId="4856"/>
    <cellStyle name="Comma 90" xfId="4857"/>
    <cellStyle name="Comma 91" xfId="4858"/>
    <cellStyle name="Comma 92" xfId="4859"/>
    <cellStyle name="Comma 93" xfId="4860"/>
    <cellStyle name="Comma 94" xfId="4861"/>
    <cellStyle name="Comma 95" xfId="4862"/>
    <cellStyle name="Comma 96" xfId="4863"/>
    <cellStyle name="Comma 97" xfId="4864"/>
    <cellStyle name="Comma 98" xfId="4865"/>
    <cellStyle name="Comma 99" xfId="4866"/>
    <cellStyle name="comma zerodec" xfId="4867"/>
    <cellStyle name="comma zerodec 2" xfId="4868"/>
    <cellStyle name="Comma_ SG&amp;A Bridge " xfId="4869"/>
    <cellStyle name="Comma0" xfId="4870"/>
    <cellStyle name="Copied" xfId="4871"/>
    <cellStyle name="Curren?_x0012_퐀_x0017_?" xfId="4872"/>
    <cellStyle name="Currency  " xfId="4874"/>
    <cellStyle name="Currency $" xfId="4875"/>
    <cellStyle name="Currency [0.00] (Yen)" xfId="4876"/>
    <cellStyle name="Currency [00]" xfId="4878"/>
    <cellStyle name="Currency [00] 2" xfId="4879"/>
    <cellStyle name="Currency [1]" xfId="4880"/>
    <cellStyle name="Currency [2]" xfId="4881"/>
    <cellStyle name="Currency 10" xfId="4882"/>
    <cellStyle name="Currency 100" xfId="4883"/>
    <cellStyle name="Currency 101" xfId="4884"/>
    <cellStyle name="Currency 102" xfId="4885"/>
    <cellStyle name="Currency 103" xfId="4886"/>
    <cellStyle name="Currency 104" xfId="4887"/>
    <cellStyle name="Currency 105" xfId="4888"/>
    <cellStyle name="Currency 106" xfId="4889"/>
    <cellStyle name="Currency 107" xfId="4890"/>
    <cellStyle name="Currency 108" xfId="4891"/>
    <cellStyle name="Currency 109" xfId="4892"/>
    <cellStyle name="Currency 11" xfId="4893"/>
    <cellStyle name="Currency 110" xfId="4894"/>
    <cellStyle name="Currency 111" xfId="4895"/>
    <cellStyle name="Currency 112" xfId="4896"/>
    <cellStyle name="Currency 113" xfId="4897"/>
    <cellStyle name="Currency 114" xfId="4898"/>
    <cellStyle name="Currency 115" xfId="4899"/>
    <cellStyle name="Currency 116" xfId="4900"/>
    <cellStyle name="Currency 117" xfId="4901"/>
    <cellStyle name="Currency 118" xfId="4902"/>
    <cellStyle name="Currency 119" xfId="4903"/>
    <cellStyle name="Currency 12" xfId="4904"/>
    <cellStyle name="Currency 120" xfId="4905"/>
    <cellStyle name="Currency 121" xfId="4906"/>
    <cellStyle name="Currency 122" xfId="4907"/>
    <cellStyle name="Currency 123" xfId="4908"/>
    <cellStyle name="Currency 124" xfId="4909"/>
    <cellStyle name="Currency 125" xfId="4910"/>
    <cellStyle name="Currency 126" xfId="4911"/>
    <cellStyle name="Currency 127" xfId="4912"/>
    <cellStyle name="Currency 128" xfId="4913"/>
    <cellStyle name="Currency 129" xfId="4914"/>
    <cellStyle name="Currency 13" xfId="4915"/>
    <cellStyle name="Currency 130" xfId="4916"/>
    <cellStyle name="Currency 131" xfId="4917"/>
    <cellStyle name="Currency 132" xfId="4918"/>
    <cellStyle name="Currency 133" xfId="4919"/>
    <cellStyle name="Currency 134" xfId="4920"/>
    <cellStyle name="Currency 135" xfId="4921"/>
    <cellStyle name="Currency 136" xfId="4922"/>
    <cellStyle name="Currency 137" xfId="4923"/>
    <cellStyle name="Currency 138" xfId="4924"/>
    <cellStyle name="Currency 139" xfId="4925"/>
    <cellStyle name="Currency 14" xfId="4926"/>
    <cellStyle name="Currency 140" xfId="4927"/>
    <cellStyle name="Currency 141" xfId="4928"/>
    <cellStyle name="Currency 142" xfId="4929"/>
    <cellStyle name="Currency 143" xfId="4930"/>
    <cellStyle name="Currency 144" xfId="4931"/>
    <cellStyle name="Currency 145" xfId="4932"/>
    <cellStyle name="Currency 146" xfId="4933"/>
    <cellStyle name="Currency 147" xfId="4934"/>
    <cellStyle name="Currency 148" xfId="4935"/>
    <cellStyle name="Currency 149" xfId="4936"/>
    <cellStyle name="Currency 15" xfId="4937"/>
    <cellStyle name="Currency 150" xfId="4938"/>
    <cellStyle name="Currency 151" xfId="4939"/>
    <cellStyle name="Currency 152" xfId="4940"/>
    <cellStyle name="Currency 153" xfId="4941"/>
    <cellStyle name="Currency 154" xfId="4942"/>
    <cellStyle name="Currency 155" xfId="4943"/>
    <cellStyle name="Currency 156" xfId="4944"/>
    <cellStyle name="Currency 157" xfId="4945"/>
    <cellStyle name="Currency 158" xfId="4946"/>
    <cellStyle name="Currency 159" xfId="4947"/>
    <cellStyle name="Currency 16" xfId="4948"/>
    <cellStyle name="Currency 160" xfId="4949"/>
    <cellStyle name="Currency 161" xfId="4950"/>
    <cellStyle name="Currency 162" xfId="4951"/>
    <cellStyle name="Currency 163" xfId="4952"/>
    <cellStyle name="Currency 164" xfId="4953"/>
    <cellStyle name="Currency 165" xfId="4954"/>
    <cellStyle name="Currency 166" xfId="4955"/>
    <cellStyle name="Currency 167" xfId="4956"/>
    <cellStyle name="Currency 168" xfId="4957"/>
    <cellStyle name="Currency 169" xfId="4958"/>
    <cellStyle name="Currency 17" xfId="4959"/>
    <cellStyle name="Currency 170" xfId="4960"/>
    <cellStyle name="Currency 171" xfId="4961"/>
    <cellStyle name="Currency 172" xfId="4962"/>
    <cellStyle name="Currency 173" xfId="4963"/>
    <cellStyle name="Currency 174" xfId="4964"/>
    <cellStyle name="Currency 175" xfId="4965"/>
    <cellStyle name="Currency 176" xfId="4966"/>
    <cellStyle name="Currency 18" xfId="4967"/>
    <cellStyle name="Currency 19" xfId="4968"/>
    <cellStyle name="Currency 2" xfId="4969"/>
    <cellStyle name="Currency 20" xfId="4970"/>
    <cellStyle name="Currency 21" xfId="4971"/>
    <cellStyle name="Currency 22" xfId="4972"/>
    <cellStyle name="Currency 23" xfId="4973"/>
    <cellStyle name="Currency 24" xfId="4974"/>
    <cellStyle name="Currency 25" xfId="4975"/>
    <cellStyle name="Currency 26" xfId="4976"/>
    <cellStyle name="Currency 27" xfId="4977"/>
    <cellStyle name="Currency 28" xfId="4978"/>
    <cellStyle name="Currency 29" xfId="4979"/>
    <cellStyle name="Currency 3" xfId="4980"/>
    <cellStyle name="Currency 30" xfId="4981"/>
    <cellStyle name="Currency 31" xfId="4982"/>
    <cellStyle name="Currency 32" xfId="4983"/>
    <cellStyle name="Currency 33" xfId="4984"/>
    <cellStyle name="Currency 34" xfId="4985"/>
    <cellStyle name="Currency 35" xfId="4986"/>
    <cellStyle name="Currency 36" xfId="4987"/>
    <cellStyle name="Currency 37" xfId="4988"/>
    <cellStyle name="Currency 38" xfId="4989"/>
    <cellStyle name="Currency 39" xfId="4990"/>
    <cellStyle name="Currency 4" xfId="4991"/>
    <cellStyle name="Currency 40" xfId="4992"/>
    <cellStyle name="Currency 41" xfId="4993"/>
    <cellStyle name="Currency 42" xfId="4994"/>
    <cellStyle name="Currency 43" xfId="4995"/>
    <cellStyle name="Currency 44" xfId="4996"/>
    <cellStyle name="Currency 45" xfId="4997"/>
    <cellStyle name="Currency 46" xfId="4998"/>
    <cellStyle name="Currency 47" xfId="4999"/>
    <cellStyle name="Currency 48" xfId="5000"/>
    <cellStyle name="Currency 49" xfId="5001"/>
    <cellStyle name="Currency 5" xfId="5002"/>
    <cellStyle name="Currency 50" xfId="5003"/>
    <cellStyle name="Currency 51" xfId="5004"/>
    <cellStyle name="Currency 52" xfId="5005"/>
    <cellStyle name="Currency 53" xfId="5006"/>
    <cellStyle name="Currency 54" xfId="5007"/>
    <cellStyle name="Currency 55" xfId="5008"/>
    <cellStyle name="Currency 56" xfId="5009"/>
    <cellStyle name="Currency 57" xfId="5010"/>
    <cellStyle name="Currency 58" xfId="5011"/>
    <cellStyle name="Currency 59" xfId="5012"/>
    <cellStyle name="Currency 6" xfId="5013"/>
    <cellStyle name="Currency 60" xfId="5014"/>
    <cellStyle name="Currency 61" xfId="5015"/>
    <cellStyle name="Currency 62" xfId="5016"/>
    <cellStyle name="Currency 63" xfId="5017"/>
    <cellStyle name="Currency 64" xfId="5018"/>
    <cellStyle name="Currency 65" xfId="5019"/>
    <cellStyle name="Currency 66" xfId="5020"/>
    <cellStyle name="Currency 67" xfId="5021"/>
    <cellStyle name="Currency 68" xfId="5022"/>
    <cellStyle name="Currency 69" xfId="5023"/>
    <cellStyle name="Currency 7" xfId="5024"/>
    <cellStyle name="Currency 70" xfId="5025"/>
    <cellStyle name="Currency 71" xfId="5026"/>
    <cellStyle name="Currency 72" xfId="5027"/>
    <cellStyle name="Currency 73" xfId="5028"/>
    <cellStyle name="Currency 74" xfId="5029"/>
    <cellStyle name="Currency 75" xfId="5030"/>
    <cellStyle name="Currency 76" xfId="5031"/>
    <cellStyle name="Currency 77" xfId="5032"/>
    <cellStyle name="Currency 78" xfId="5033"/>
    <cellStyle name="Currency 79" xfId="5034"/>
    <cellStyle name="Currency 8" xfId="5035"/>
    <cellStyle name="Currency 80" xfId="5036"/>
    <cellStyle name="Currency 81" xfId="5037"/>
    <cellStyle name="Currency 82" xfId="5038"/>
    <cellStyle name="Currency 83" xfId="5039"/>
    <cellStyle name="Currency 84" xfId="5040"/>
    <cellStyle name="Currency 85" xfId="5041"/>
    <cellStyle name="Currency 86" xfId="5042"/>
    <cellStyle name="Currency 87" xfId="5043"/>
    <cellStyle name="Currency 88" xfId="5044"/>
    <cellStyle name="Currency 89" xfId="5045"/>
    <cellStyle name="Currency 9" xfId="5046"/>
    <cellStyle name="Currency 90" xfId="5047"/>
    <cellStyle name="Currency 91" xfId="5048"/>
    <cellStyle name="Currency 92" xfId="5049"/>
    <cellStyle name="Currency 93" xfId="5050"/>
    <cellStyle name="Currency 94" xfId="5051"/>
    <cellStyle name="Currency 95" xfId="5052"/>
    <cellStyle name="Currency 96" xfId="5053"/>
    <cellStyle name="Currency 97" xfId="5054"/>
    <cellStyle name="Currency 98" xfId="5055"/>
    <cellStyle name="Currency 99" xfId="5056"/>
    <cellStyle name="Currency Bt" xfId="5057"/>
    <cellStyle name="Currency Rp" xfId="5058"/>
    <cellStyle name="Currency(￦)" xfId="5059"/>
    <cellStyle name="Currency_ SG&amp;A Bridge " xfId="5060"/>
    <cellStyle name="Currency0" xfId="5061"/>
    <cellStyle name="Currency0 2" xfId="5062"/>
    <cellStyle name="Currency1" xfId="5063"/>
    <cellStyle name="Currency1 2" xfId="5064"/>
    <cellStyle name="Currency1 3" xfId="5065"/>
    <cellStyle name="Currency1 3 2" xfId="5066"/>
    <cellStyle name="Currency1 4" xfId="5067"/>
    <cellStyle name="Curreucy [0]_laroux_2_PERSONAL_Hardware Spec" xfId="5068"/>
    <cellStyle name="D" xfId="5069"/>
    <cellStyle name="D_NOI-2002-update1107" xfId="5070"/>
    <cellStyle name="D_Sheet1" xfId="5071"/>
    <cellStyle name="Date" xfId="5072"/>
    <cellStyle name="Date [d-mmm-yy]" xfId="5073"/>
    <cellStyle name="Date [mm-d-yy]" xfId="5074"/>
    <cellStyle name="Date [mm-d-yyyy]" xfId="5075"/>
    <cellStyle name="Date [mmm-d-yyyy]" xfId="5076"/>
    <cellStyle name="Date [mmm-yy]" xfId="5077"/>
    <cellStyle name="Date 10" xfId="5078"/>
    <cellStyle name="Date 100" xfId="5079"/>
    <cellStyle name="Date 101" xfId="5080"/>
    <cellStyle name="Date 102" xfId="5081"/>
    <cellStyle name="Date 103" xfId="5082"/>
    <cellStyle name="Date 104" xfId="5083"/>
    <cellStyle name="Date 105" xfId="5084"/>
    <cellStyle name="Date 106" xfId="5085"/>
    <cellStyle name="Date 107" xfId="5086"/>
    <cellStyle name="Date 108" xfId="5087"/>
    <cellStyle name="Date 109" xfId="5088"/>
    <cellStyle name="Date 11" xfId="5089"/>
    <cellStyle name="Date 110" xfId="5090"/>
    <cellStyle name="Date 111" xfId="5091"/>
    <cellStyle name="Date 112" xfId="5092"/>
    <cellStyle name="Date 113" xfId="5093"/>
    <cellStyle name="Date 114" xfId="5094"/>
    <cellStyle name="Date 115" xfId="5095"/>
    <cellStyle name="Date 116" xfId="5096"/>
    <cellStyle name="Date 117" xfId="5097"/>
    <cellStyle name="Date 118" xfId="5098"/>
    <cellStyle name="Date 119" xfId="5099"/>
    <cellStyle name="Date 12" xfId="5100"/>
    <cellStyle name="Date 120" xfId="5101"/>
    <cellStyle name="Date 121" xfId="5102"/>
    <cellStyle name="Date 122" xfId="5103"/>
    <cellStyle name="Date 123" xfId="5104"/>
    <cellStyle name="Date 124" xfId="5105"/>
    <cellStyle name="Date 125" xfId="5106"/>
    <cellStyle name="Date 126" xfId="5107"/>
    <cellStyle name="Date 127" xfId="5108"/>
    <cellStyle name="Date 128" xfId="5109"/>
    <cellStyle name="Date 129" xfId="5110"/>
    <cellStyle name="Date 13" xfId="5111"/>
    <cellStyle name="Date 130" xfId="5112"/>
    <cellStyle name="Date 131" xfId="5113"/>
    <cellStyle name="Date 132" xfId="5114"/>
    <cellStyle name="Date 133" xfId="5115"/>
    <cellStyle name="Date 134" xfId="5116"/>
    <cellStyle name="Date 135" xfId="5117"/>
    <cellStyle name="Date 136" xfId="5118"/>
    <cellStyle name="Date 137" xfId="5119"/>
    <cellStyle name="Date 138" xfId="5120"/>
    <cellStyle name="Date 139" xfId="5121"/>
    <cellStyle name="Date 14" xfId="5122"/>
    <cellStyle name="Date 140" xfId="5123"/>
    <cellStyle name="Date 141" xfId="5124"/>
    <cellStyle name="Date 142" xfId="5125"/>
    <cellStyle name="Date 143" xfId="5126"/>
    <cellStyle name="Date 144" xfId="5127"/>
    <cellStyle name="Date 145" xfId="5128"/>
    <cellStyle name="Date 146" xfId="5129"/>
    <cellStyle name="Date 147" xfId="5130"/>
    <cellStyle name="Date 148" xfId="5131"/>
    <cellStyle name="Date 149" xfId="5132"/>
    <cellStyle name="Date 15" xfId="5133"/>
    <cellStyle name="Date 150" xfId="5134"/>
    <cellStyle name="Date 151" xfId="5135"/>
    <cellStyle name="Date 152" xfId="5136"/>
    <cellStyle name="Date 153" xfId="5137"/>
    <cellStyle name="Date 154" xfId="5138"/>
    <cellStyle name="Date 155" xfId="5139"/>
    <cellStyle name="Date 156" xfId="5140"/>
    <cellStyle name="Date 157" xfId="5141"/>
    <cellStyle name="Date 158" xfId="5142"/>
    <cellStyle name="Date 159" xfId="5143"/>
    <cellStyle name="Date 16" xfId="5144"/>
    <cellStyle name="Date 160" xfId="5145"/>
    <cellStyle name="Date 161" xfId="5146"/>
    <cellStyle name="Date 162" xfId="5147"/>
    <cellStyle name="Date 163" xfId="5148"/>
    <cellStyle name="Date 164" xfId="5149"/>
    <cellStyle name="Date 165" xfId="5150"/>
    <cellStyle name="Date 166" xfId="5151"/>
    <cellStyle name="Date 167" xfId="5152"/>
    <cellStyle name="Date 168" xfId="5153"/>
    <cellStyle name="Date 169" xfId="5154"/>
    <cellStyle name="Date 17" xfId="5155"/>
    <cellStyle name="Date 170" xfId="5156"/>
    <cellStyle name="Date 171" xfId="5157"/>
    <cellStyle name="Date 172" xfId="5158"/>
    <cellStyle name="Date 173" xfId="5159"/>
    <cellStyle name="Date 174" xfId="5160"/>
    <cellStyle name="Date 175" xfId="5161"/>
    <cellStyle name="Date 176" xfId="5162"/>
    <cellStyle name="Date 18" xfId="5163"/>
    <cellStyle name="Date 19" xfId="5164"/>
    <cellStyle name="Date 2" xfId="5165"/>
    <cellStyle name="Date 20" xfId="5166"/>
    <cellStyle name="Date 21" xfId="5167"/>
    <cellStyle name="Date 22" xfId="5168"/>
    <cellStyle name="Date 23" xfId="5169"/>
    <cellStyle name="Date 24" xfId="5170"/>
    <cellStyle name="Date 25" xfId="5171"/>
    <cellStyle name="Date 26" xfId="5172"/>
    <cellStyle name="Date 27" xfId="5173"/>
    <cellStyle name="Date 28" xfId="5174"/>
    <cellStyle name="Date 29" xfId="5175"/>
    <cellStyle name="Date 3" xfId="5176"/>
    <cellStyle name="Date 30" xfId="5177"/>
    <cellStyle name="Date 31" xfId="5178"/>
    <cellStyle name="Date 32" xfId="5179"/>
    <cellStyle name="Date 33" xfId="5180"/>
    <cellStyle name="Date 34" xfId="5181"/>
    <cellStyle name="Date 35" xfId="5182"/>
    <cellStyle name="Date 36" xfId="5183"/>
    <cellStyle name="Date 37" xfId="5184"/>
    <cellStyle name="Date 38" xfId="5185"/>
    <cellStyle name="Date 39" xfId="5186"/>
    <cellStyle name="Date 4" xfId="5187"/>
    <cellStyle name="Date 40" xfId="5188"/>
    <cellStyle name="Date 41" xfId="5189"/>
    <cellStyle name="Date 42" xfId="5190"/>
    <cellStyle name="Date 43" xfId="5191"/>
    <cellStyle name="Date 44" xfId="5192"/>
    <cellStyle name="Date 45" xfId="5193"/>
    <cellStyle name="Date 46" xfId="5194"/>
    <cellStyle name="Date 47" xfId="5195"/>
    <cellStyle name="Date 48" xfId="5196"/>
    <cellStyle name="Date 49" xfId="5197"/>
    <cellStyle name="Date 5" xfId="5198"/>
    <cellStyle name="Date 50" xfId="5199"/>
    <cellStyle name="Date 51" xfId="5200"/>
    <cellStyle name="Date 52" xfId="5201"/>
    <cellStyle name="Date 53" xfId="5202"/>
    <cellStyle name="Date 54" xfId="5203"/>
    <cellStyle name="Date 55" xfId="5204"/>
    <cellStyle name="Date 56" xfId="5205"/>
    <cellStyle name="Date 57" xfId="5206"/>
    <cellStyle name="Date 58" xfId="5207"/>
    <cellStyle name="Date 59" xfId="5208"/>
    <cellStyle name="Date 6" xfId="5209"/>
    <cellStyle name="Date 60" xfId="5210"/>
    <cellStyle name="Date 61" xfId="5211"/>
    <cellStyle name="Date 62" xfId="5212"/>
    <cellStyle name="Date 63" xfId="5213"/>
    <cellStyle name="Date 64" xfId="5214"/>
    <cellStyle name="Date 65" xfId="5215"/>
    <cellStyle name="Date 66" xfId="5216"/>
    <cellStyle name="Date 67" xfId="5217"/>
    <cellStyle name="Date 68" xfId="5218"/>
    <cellStyle name="Date 69" xfId="5219"/>
    <cellStyle name="Date 7" xfId="5220"/>
    <cellStyle name="Date 70" xfId="5221"/>
    <cellStyle name="Date 71" xfId="5222"/>
    <cellStyle name="Date 72" xfId="5223"/>
    <cellStyle name="Date 73" xfId="5224"/>
    <cellStyle name="Date 74" xfId="5225"/>
    <cellStyle name="Date 75" xfId="5226"/>
    <cellStyle name="Date 76" xfId="5227"/>
    <cellStyle name="Date 77" xfId="5228"/>
    <cellStyle name="Date 78" xfId="5229"/>
    <cellStyle name="Date 79" xfId="5230"/>
    <cellStyle name="Date 8" xfId="5231"/>
    <cellStyle name="Date 80" xfId="5232"/>
    <cellStyle name="Date 81" xfId="5233"/>
    <cellStyle name="Date 82" xfId="5234"/>
    <cellStyle name="Date 83" xfId="5235"/>
    <cellStyle name="Date 84" xfId="5236"/>
    <cellStyle name="Date 85" xfId="5237"/>
    <cellStyle name="Date 86" xfId="5238"/>
    <cellStyle name="Date 87" xfId="5239"/>
    <cellStyle name="Date 88" xfId="5240"/>
    <cellStyle name="Date 89" xfId="5241"/>
    <cellStyle name="Date 9" xfId="5242"/>
    <cellStyle name="Date 90" xfId="5243"/>
    <cellStyle name="Date 91" xfId="5244"/>
    <cellStyle name="Date 92" xfId="5245"/>
    <cellStyle name="Date 93" xfId="5246"/>
    <cellStyle name="Date 94" xfId="5247"/>
    <cellStyle name="Date 95" xfId="5248"/>
    <cellStyle name="Date 96" xfId="5249"/>
    <cellStyle name="Date 97" xfId="5250"/>
    <cellStyle name="Date 98" xfId="5251"/>
    <cellStyle name="Date 99" xfId="5252"/>
    <cellStyle name="Date Short" xfId="5253"/>
    <cellStyle name="Date_07년3분기현금흐름표" xfId="5254"/>
    <cellStyle name="DATETIME" xfId="5255"/>
    <cellStyle name="Dezimal [0]_Aktenbewertung 1994" xfId="5256"/>
    <cellStyle name="Dezimal_Aktenbewertung 1994" xfId="5257"/>
    <cellStyle name="Dollar (zero dec)" xfId="5258"/>
    <cellStyle name="Dollar (zero dec) 2" xfId="5259"/>
    <cellStyle name="Dollar (zero dec) 3" xfId="5260"/>
    <cellStyle name="dollars" xfId="5261"/>
    <cellStyle name="E­Æo±aE￡" xfId="5262"/>
    <cellStyle name="E­Æo±aE￡0" xfId="5263"/>
    <cellStyle name="Emphasis 1" xfId="5264"/>
    <cellStyle name="Emphasis 2" xfId="5265"/>
    <cellStyle name="Emphasis 3" xfId="5266"/>
    <cellStyle name="Enter Currency (0)" xfId="5267"/>
    <cellStyle name="Enter Currency (0) 2" xfId="5268"/>
    <cellStyle name="Enter Currency (2)" xfId="5269"/>
    <cellStyle name="Enter Currency (2) 2" xfId="5270"/>
    <cellStyle name="Enter Units (0)" xfId="5271"/>
    <cellStyle name="Enter Units (0) 2" xfId="5272"/>
    <cellStyle name="Enter Units (1)" xfId="5273"/>
    <cellStyle name="Enter Units (1) 2" xfId="5274"/>
    <cellStyle name="Enter Units (2)" xfId="5275"/>
    <cellStyle name="Enter Units (2) 2" xfId="5276"/>
    <cellStyle name="Entered" xfId="5277"/>
    <cellStyle name="Euro" xfId="5278"/>
    <cellStyle name="Euro 2" xfId="5279"/>
    <cellStyle name="EvenBodyShade" xfId="5280"/>
    <cellStyle name="F1" xfId="5281"/>
    <cellStyle name="F2" xfId="5282"/>
    <cellStyle name="F3" xfId="5283"/>
    <cellStyle name="F3 2" xfId="5284"/>
    <cellStyle name="F4" xfId="5285"/>
    <cellStyle name="F4 2" xfId="5286"/>
    <cellStyle name="F5" xfId="5287"/>
    <cellStyle name="F5 2" xfId="5288"/>
    <cellStyle name="F6" xfId="5289"/>
    <cellStyle name="F7" xfId="5290"/>
    <cellStyle name="F8" xfId="5291"/>
    <cellStyle name="F8 2" xfId="5292"/>
    <cellStyle name="Fixed" xfId="5293"/>
    <cellStyle name="Fixed [0]" xfId="5294"/>
    <cellStyle name="Fixed 10" xfId="5295"/>
    <cellStyle name="Fixed 100" xfId="5296"/>
    <cellStyle name="Fixed 101" xfId="5297"/>
    <cellStyle name="Fixed 102" xfId="5298"/>
    <cellStyle name="Fixed 103" xfId="5299"/>
    <cellStyle name="Fixed 104" xfId="5300"/>
    <cellStyle name="Fixed 105" xfId="5301"/>
    <cellStyle name="Fixed 106" xfId="5302"/>
    <cellStyle name="Fixed 107" xfId="5303"/>
    <cellStyle name="Fixed 108" xfId="5304"/>
    <cellStyle name="Fixed 109" xfId="5305"/>
    <cellStyle name="Fixed 11" xfId="5306"/>
    <cellStyle name="Fixed 110" xfId="5307"/>
    <cellStyle name="Fixed 111" xfId="5308"/>
    <cellStyle name="Fixed 112" xfId="5309"/>
    <cellStyle name="Fixed 113" xfId="5310"/>
    <cellStyle name="Fixed 114" xfId="5311"/>
    <cellStyle name="Fixed 115" xfId="5312"/>
    <cellStyle name="Fixed 116" xfId="5313"/>
    <cellStyle name="Fixed 117" xfId="5314"/>
    <cellStyle name="Fixed 118" xfId="5315"/>
    <cellStyle name="Fixed 119" xfId="5316"/>
    <cellStyle name="Fixed 12" xfId="5317"/>
    <cellStyle name="Fixed 120" xfId="5318"/>
    <cellStyle name="Fixed 121" xfId="5319"/>
    <cellStyle name="Fixed 122" xfId="5320"/>
    <cellStyle name="Fixed 123" xfId="5321"/>
    <cellStyle name="Fixed 124" xfId="5322"/>
    <cellStyle name="Fixed 125" xfId="5323"/>
    <cellStyle name="Fixed 126" xfId="5324"/>
    <cellStyle name="Fixed 127" xfId="5325"/>
    <cellStyle name="Fixed 128" xfId="5326"/>
    <cellStyle name="Fixed 129" xfId="5327"/>
    <cellStyle name="Fixed 13" xfId="5328"/>
    <cellStyle name="Fixed 130" xfId="5329"/>
    <cellStyle name="Fixed 131" xfId="5330"/>
    <cellStyle name="Fixed 132" xfId="5331"/>
    <cellStyle name="Fixed 133" xfId="5332"/>
    <cellStyle name="Fixed 134" xfId="5333"/>
    <cellStyle name="Fixed 135" xfId="5334"/>
    <cellStyle name="Fixed 136" xfId="5335"/>
    <cellStyle name="Fixed 137" xfId="5336"/>
    <cellStyle name="Fixed 138" xfId="5337"/>
    <cellStyle name="Fixed 139" xfId="5338"/>
    <cellStyle name="Fixed 14" xfId="5339"/>
    <cellStyle name="Fixed 140" xfId="5340"/>
    <cellStyle name="Fixed 141" xfId="5341"/>
    <cellStyle name="Fixed 142" xfId="5342"/>
    <cellStyle name="Fixed 143" xfId="5343"/>
    <cellStyle name="Fixed 144" xfId="5344"/>
    <cellStyle name="Fixed 145" xfId="5345"/>
    <cellStyle name="Fixed 146" xfId="5346"/>
    <cellStyle name="Fixed 147" xfId="5347"/>
    <cellStyle name="Fixed 148" xfId="5348"/>
    <cellStyle name="Fixed 149" xfId="5349"/>
    <cellStyle name="Fixed 15" xfId="5350"/>
    <cellStyle name="Fixed 150" xfId="5351"/>
    <cellStyle name="Fixed 151" xfId="5352"/>
    <cellStyle name="Fixed 152" xfId="5353"/>
    <cellStyle name="Fixed 153" xfId="5354"/>
    <cellStyle name="Fixed 154" xfId="5355"/>
    <cellStyle name="Fixed 155" xfId="5356"/>
    <cellStyle name="Fixed 156" xfId="5357"/>
    <cellStyle name="Fixed 157" xfId="5358"/>
    <cellStyle name="Fixed 158" xfId="5359"/>
    <cellStyle name="Fixed 159" xfId="5360"/>
    <cellStyle name="Fixed 16" xfId="5361"/>
    <cellStyle name="Fixed 160" xfId="5362"/>
    <cellStyle name="Fixed 161" xfId="5363"/>
    <cellStyle name="Fixed 162" xfId="5364"/>
    <cellStyle name="Fixed 163" xfId="5365"/>
    <cellStyle name="Fixed 164" xfId="5366"/>
    <cellStyle name="Fixed 165" xfId="5367"/>
    <cellStyle name="Fixed 166" xfId="5368"/>
    <cellStyle name="Fixed 167" xfId="5369"/>
    <cellStyle name="Fixed 168" xfId="5370"/>
    <cellStyle name="Fixed 169" xfId="5371"/>
    <cellStyle name="Fixed 17" xfId="5372"/>
    <cellStyle name="Fixed 170" xfId="5373"/>
    <cellStyle name="Fixed 171" xfId="5374"/>
    <cellStyle name="Fixed 172" xfId="5375"/>
    <cellStyle name="Fixed 173" xfId="5376"/>
    <cellStyle name="Fixed 174" xfId="5377"/>
    <cellStyle name="Fixed 175" xfId="5378"/>
    <cellStyle name="Fixed 176" xfId="5379"/>
    <cellStyle name="Fixed 18" xfId="5380"/>
    <cellStyle name="Fixed 19" xfId="5381"/>
    <cellStyle name="Fixed 2" xfId="5382"/>
    <cellStyle name="Fixed 20" xfId="5383"/>
    <cellStyle name="Fixed 21" xfId="5384"/>
    <cellStyle name="Fixed 22" xfId="5385"/>
    <cellStyle name="Fixed 23" xfId="5386"/>
    <cellStyle name="Fixed 24" xfId="5387"/>
    <cellStyle name="Fixed 25" xfId="5388"/>
    <cellStyle name="Fixed 26" xfId="5389"/>
    <cellStyle name="Fixed 27" xfId="5390"/>
    <cellStyle name="Fixed 28" xfId="5391"/>
    <cellStyle name="Fixed 29" xfId="5392"/>
    <cellStyle name="Fixed 3" xfId="5393"/>
    <cellStyle name="Fixed 30" xfId="5394"/>
    <cellStyle name="Fixed 31" xfId="5395"/>
    <cellStyle name="Fixed 32" xfId="5396"/>
    <cellStyle name="Fixed 33" xfId="5397"/>
    <cellStyle name="Fixed 34" xfId="5398"/>
    <cellStyle name="Fixed 35" xfId="5399"/>
    <cellStyle name="Fixed 36" xfId="5400"/>
    <cellStyle name="Fixed 37" xfId="5401"/>
    <cellStyle name="Fixed 38" xfId="5402"/>
    <cellStyle name="Fixed 39" xfId="5403"/>
    <cellStyle name="Fixed 4" xfId="5404"/>
    <cellStyle name="Fixed 40" xfId="5405"/>
    <cellStyle name="Fixed 41" xfId="5406"/>
    <cellStyle name="Fixed 42" xfId="5407"/>
    <cellStyle name="Fixed 43" xfId="5408"/>
    <cellStyle name="Fixed 44" xfId="5409"/>
    <cellStyle name="Fixed 45" xfId="5410"/>
    <cellStyle name="Fixed 46" xfId="5411"/>
    <cellStyle name="Fixed 47" xfId="5412"/>
    <cellStyle name="Fixed 48" xfId="5413"/>
    <cellStyle name="Fixed 49" xfId="5414"/>
    <cellStyle name="Fixed 5" xfId="5415"/>
    <cellStyle name="Fixed 50" xfId="5416"/>
    <cellStyle name="Fixed 51" xfId="5417"/>
    <cellStyle name="Fixed 52" xfId="5418"/>
    <cellStyle name="Fixed 53" xfId="5419"/>
    <cellStyle name="Fixed 54" xfId="5420"/>
    <cellStyle name="Fixed 55" xfId="5421"/>
    <cellStyle name="Fixed 56" xfId="5422"/>
    <cellStyle name="Fixed 57" xfId="5423"/>
    <cellStyle name="Fixed 58" xfId="5424"/>
    <cellStyle name="Fixed 59" xfId="5425"/>
    <cellStyle name="Fixed 6" xfId="5426"/>
    <cellStyle name="Fixed 60" xfId="5427"/>
    <cellStyle name="Fixed 61" xfId="5428"/>
    <cellStyle name="Fixed 62" xfId="5429"/>
    <cellStyle name="Fixed 63" xfId="5430"/>
    <cellStyle name="Fixed 64" xfId="5431"/>
    <cellStyle name="Fixed 65" xfId="5432"/>
    <cellStyle name="Fixed 66" xfId="5433"/>
    <cellStyle name="Fixed 67" xfId="5434"/>
    <cellStyle name="Fixed 68" xfId="5435"/>
    <cellStyle name="Fixed 69" xfId="5436"/>
    <cellStyle name="Fixed 7" xfId="5437"/>
    <cellStyle name="Fixed 70" xfId="5438"/>
    <cellStyle name="Fixed 71" xfId="5439"/>
    <cellStyle name="Fixed 72" xfId="5440"/>
    <cellStyle name="Fixed 73" xfId="5441"/>
    <cellStyle name="Fixed 74" xfId="5442"/>
    <cellStyle name="Fixed 75" xfId="5443"/>
    <cellStyle name="Fixed 76" xfId="5444"/>
    <cellStyle name="Fixed 77" xfId="5445"/>
    <cellStyle name="Fixed 78" xfId="5446"/>
    <cellStyle name="Fixed 79" xfId="5447"/>
    <cellStyle name="Fixed 8" xfId="5448"/>
    <cellStyle name="Fixed 80" xfId="5449"/>
    <cellStyle name="Fixed 81" xfId="5450"/>
    <cellStyle name="Fixed 82" xfId="5451"/>
    <cellStyle name="Fixed 83" xfId="5452"/>
    <cellStyle name="Fixed 84" xfId="5453"/>
    <cellStyle name="Fixed 85" xfId="5454"/>
    <cellStyle name="Fixed 86" xfId="5455"/>
    <cellStyle name="Fixed 87" xfId="5456"/>
    <cellStyle name="Fixed 88" xfId="5457"/>
    <cellStyle name="Fixed 89" xfId="5458"/>
    <cellStyle name="Fixed 9" xfId="5459"/>
    <cellStyle name="Fixed 90" xfId="5460"/>
    <cellStyle name="Fixed 91" xfId="5461"/>
    <cellStyle name="Fixed 92" xfId="5462"/>
    <cellStyle name="Fixed 93" xfId="5463"/>
    <cellStyle name="Fixed 94" xfId="5464"/>
    <cellStyle name="Fixed 95" xfId="5465"/>
    <cellStyle name="Fixed 96" xfId="5466"/>
    <cellStyle name="Fixed 97" xfId="5467"/>
    <cellStyle name="Fixed 98" xfId="5468"/>
    <cellStyle name="Fixed 99" xfId="5469"/>
    <cellStyle name="Fixed_마포구 지역분석조서" xfId="5470"/>
    <cellStyle name="Followed Hyperlink" xfId="5471"/>
    <cellStyle name="GrandTotal" xfId="5473"/>
    <cellStyle name="Grey" xfId="5474"/>
    <cellStyle name="Grey 2" xfId="5475"/>
    <cellStyle name="Head1" xfId="5476"/>
    <cellStyle name="Head2" xfId="5477"/>
    <cellStyle name="Head3" xfId="5478"/>
    <cellStyle name="Head4" xfId="5479"/>
    <cellStyle name="Head5" xfId="5480"/>
    <cellStyle name="Head6" xfId="5481"/>
    <cellStyle name="Head7" xfId="5482"/>
    <cellStyle name="Head8" xfId="5483"/>
    <cellStyle name="Head9" xfId="5484"/>
    <cellStyle name="HEADER" xfId="5485"/>
    <cellStyle name="Header1" xfId="5486"/>
    <cellStyle name="Header2" xfId="5487"/>
    <cellStyle name="Header2 10" xfId="5488"/>
    <cellStyle name="Header2 10 2" xfId="5489"/>
    <cellStyle name="Header2 10 3" xfId="5490"/>
    <cellStyle name="Header2 10 4" xfId="5491"/>
    <cellStyle name="Header2 11" xfId="5492"/>
    <cellStyle name="Header2 11 2" xfId="5493"/>
    <cellStyle name="Header2 11 3" xfId="5494"/>
    <cellStyle name="Header2 11 4" xfId="5495"/>
    <cellStyle name="Header2 12" xfId="5496"/>
    <cellStyle name="Header2 2" xfId="5497"/>
    <cellStyle name="Header2 2 10" xfId="5498"/>
    <cellStyle name="Header2 2 10 2" xfId="5499"/>
    <cellStyle name="Header2 2 10 3" xfId="5500"/>
    <cellStyle name="Header2 2 10 4" xfId="5501"/>
    <cellStyle name="Header2 2 11" xfId="5502"/>
    <cellStyle name="Header2 2 11 2" xfId="5503"/>
    <cellStyle name="Header2 2 11 3" xfId="5504"/>
    <cellStyle name="Header2 2 11 4" xfId="5505"/>
    <cellStyle name="Header2 2 12" xfId="5506"/>
    <cellStyle name="Header2 2 2" xfId="5507"/>
    <cellStyle name="Header2 2 2 10" xfId="5508"/>
    <cellStyle name="Header2 2 2 2" xfId="5509"/>
    <cellStyle name="Header2 2 2 2 2" xfId="5510"/>
    <cellStyle name="Header2 2 2 2 3" xfId="5511"/>
    <cellStyle name="Header2 2 2 2 4" xfId="5512"/>
    <cellStyle name="Header2 2 2 3" xfId="5513"/>
    <cellStyle name="Header2 2 2 3 2" xfId="5514"/>
    <cellStyle name="Header2 2 2 3 3" xfId="5515"/>
    <cellStyle name="Header2 2 2 3 4" xfId="5516"/>
    <cellStyle name="Header2 2 2 4" xfId="5517"/>
    <cellStyle name="Header2 2 2 4 2" xfId="5518"/>
    <cellStyle name="Header2 2 2 4 3" xfId="5519"/>
    <cellStyle name="Header2 2 2 4 4" xfId="5520"/>
    <cellStyle name="Header2 2 2 5" xfId="5521"/>
    <cellStyle name="Header2 2 2 5 2" xfId="5522"/>
    <cellStyle name="Header2 2 2 5 3" xfId="5523"/>
    <cellStyle name="Header2 2 2 5 4" xfId="5524"/>
    <cellStyle name="Header2 2 2 6" xfId="5525"/>
    <cellStyle name="Header2 2 2 6 2" xfId="5526"/>
    <cellStyle name="Header2 2 2 6 3" xfId="5527"/>
    <cellStyle name="Header2 2 2 6 4" xfId="5528"/>
    <cellStyle name="Header2 2 2 7" xfId="5529"/>
    <cellStyle name="Header2 2 2 7 2" xfId="5530"/>
    <cellStyle name="Header2 2 2 7 3" xfId="5531"/>
    <cellStyle name="Header2 2 2 7 4" xfId="5532"/>
    <cellStyle name="Header2 2 2 8" xfId="5533"/>
    <cellStyle name="Header2 2 2 8 2" xfId="5534"/>
    <cellStyle name="Header2 2 2 8 3" xfId="5535"/>
    <cellStyle name="Header2 2 2 8 4" xfId="5536"/>
    <cellStyle name="Header2 2 2 9" xfId="5537"/>
    <cellStyle name="Header2 2 3" xfId="5538"/>
    <cellStyle name="Header2 2 3 10" xfId="5539"/>
    <cellStyle name="Header2 2 3 10 2" xfId="5540"/>
    <cellStyle name="Header2 2 3 10 3" xfId="5541"/>
    <cellStyle name="Header2 2 3 10 4" xfId="5542"/>
    <cellStyle name="Header2 2 3 11" xfId="5543"/>
    <cellStyle name="Header2 2 3 12" xfId="5544"/>
    <cellStyle name="Header2 2 3 13" xfId="5545"/>
    <cellStyle name="Header2 2 3 2" xfId="5546"/>
    <cellStyle name="Header2 2 3 2 2" xfId="5547"/>
    <cellStyle name="Header2 2 3 2 3" xfId="5548"/>
    <cellStyle name="Header2 2 3 2 4" xfId="5549"/>
    <cellStyle name="Header2 2 3 3" xfId="5550"/>
    <cellStyle name="Header2 2 3 3 2" xfId="5551"/>
    <cellStyle name="Header2 2 3 3 3" xfId="5552"/>
    <cellStyle name="Header2 2 3 3 4" xfId="5553"/>
    <cellStyle name="Header2 2 3 4" xfId="5554"/>
    <cellStyle name="Header2 2 3 4 2" xfId="5555"/>
    <cellStyle name="Header2 2 3 4 3" xfId="5556"/>
    <cellStyle name="Header2 2 3 4 4" xfId="5557"/>
    <cellStyle name="Header2 2 3 5" xfId="5558"/>
    <cellStyle name="Header2 2 3 5 2" xfId="5559"/>
    <cellStyle name="Header2 2 3 5 3" xfId="5560"/>
    <cellStyle name="Header2 2 3 5 4" xfId="5561"/>
    <cellStyle name="Header2 2 3 6" xfId="5562"/>
    <cellStyle name="Header2 2 3 6 2" xfId="5563"/>
    <cellStyle name="Header2 2 3 6 3" xfId="5564"/>
    <cellStyle name="Header2 2 3 6 4" xfId="5565"/>
    <cellStyle name="Header2 2 3 7" xfId="5566"/>
    <cellStyle name="Header2 2 3 7 2" xfId="5567"/>
    <cellStyle name="Header2 2 3 7 3" xfId="5568"/>
    <cellStyle name="Header2 2 3 7 4" xfId="5569"/>
    <cellStyle name="Header2 2 3 8" xfId="5570"/>
    <cellStyle name="Header2 2 3 8 2" xfId="5571"/>
    <cellStyle name="Header2 2 3 8 3" xfId="5572"/>
    <cellStyle name="Header2 2 3 8 4" xfId="5573"/>
    <cellStyle name="Header2 2 3 9" xfId="5574"/>
    <cellStyle name="Header2 2 3 9 2" xfId="5575"/>
    <cellStyle name="Header2 2 3 9 3" xfId="5576"/>
    <cellStyle name="Header2 2 3 9 4" xfId="5577"/>
    <cellStyle name="Header2 2 4" xfId="5578"/>
    <cellStyle name="Header2 2 4 2" xfId="5579"/>
    <cellStyle name="Header2 2 4 3" xfId="5580"/>
    <cellStyle name="Header2 2 4 4" xfId="5581"/>
    <cellStyle name="Header2 2 5" xfId="5582"/>
    <cellStyle name="Header2 2 5 2" xfId="5583"/>
    <cellStyle name="Header2 2 5 3" xfId="5584"/>
    <cellStyle name="Header2 2 5 4" xfId="5585"/>
    <cellStyle name="Header2 2 6" xfId="5586"/>
    <cellStyle name="Header2 2 6 2" xfId="5587"/>
    <cellStyle name="Header2 2 6 3" xfId="5588"/>
    <cellStyle name="Header2 2 6 4" xfId="5589"/>
    <cellStyle name="Header2 2 7" xfId="5590"/>
    <cellStyle name="Header2 2 7 2" xfId="5591"/>
    <cellStyle name="Header2 2 7 3" xfId="5592"/>
    <cellStyle name="Header2 2 7 4" xfId="5593"/>
    <cellStyle name="Header2 2 8" xfId="5594"/>
    <cellStyle name="Header2 2 8 2" xfId="5595"/>
    <cellStyle name="Header2 2 8 3" xfId="5596"/>
    <cellStyle name="Header2 2 8 4" xfId="5597"/>
    <cellStyle name="Header2 2 9" xfId="5598"/>
    <cellStyle name="Header2 2 9 2" xfId="5599"/>
    <cellStyle name="Header2 2 9 3" xfId="5600"/>
    <cellStyle name="Header2 2 9 4" xfId="5601"/>
    <cellStyle name="Header2 3" xfId="5602"/>
    <cellStyle name="Header2 3 10" xfId="5603"/>
    <cellStyle name="Header2 3 10 2" xfId="5604"/>
    <cellStyle name="Header2 3 10 3" xfId="5605"/>
    <cellStyle name="Header2 3 10 4" xfId="5606"/>
    <cellStyle name="Header2 3 11" xfId="5607"/>
    <cellStyle name="Header2 3 11 2" xfId="5608"/>
    <cellStyle name="Header2 3 11 3" xfId="5609"/>
    <cellStyle name="Header2 3 11 4" xfId="5610"/>
    <cellStyle name="Header2 3 12" xfId="5611"/>
    <cellStyle name="Header2 3 2" xfId="5612"/>
    <cellStyle name="Header2 3 2 10" xfId="5613"/>
    <cellStyle name="Header2 3 2 2" xfId="5614"/>
    <cellStyle name="Header2 3 2 2 2" xfId="5615"/>
    <cellStyle name="Header2 3 2 2 3" xfId="5616"/>
    <cellStyle name="Header2 3 2 2 4" xfId="5617"/>
    <cellStyle name="Header2 3 2 3" xfId="5618"/>
    <cellStyle name="Header2 3 2 3 2" xfId="5619"/>
    <cellStyle name="Header2 3 2 3 3" xfId="5620"/>
    <cellStyle name="Header2 3 2 3 4" xfId="5621"/>
    <cellStyle name="Header2 3 2 4" xfId="5622"/>
    <cellStyle name="Header2 3 2 4 2" xfId="5623"/>
    <cellStyle name="Header2 3 2 4 3" xfId="5624"/>
    <cellStyle name="Header2 3 2 4 4" xfId="5625"/>
    <cellStyle name="Header2 3 2 5" xfId="5626"/>
    <cellStyle name="Header2 3 2 5 2" xfId="5627"/>
    <cellStyle name="Header2 3 2 5 3" xfId="5628"/>
    <cellStyle name="Header2 3 2 5 4" xfId="5629"/>
    <cellStyle name="Header2 3 2 6" xfId="5630"/>
    <cellStyle name="Header2 3 2 6 2" xfId="5631"/>
    <cellStyle name="Header2 3 2 6 3" xfId="5632"/>
    <cellStyle name="Header2 3 2 6 4" xfId="5633"/>
    <cellStyle name="Header2 3 2 7" xfId="5634"/>
    <cellStyle name="Header2 3 2 7 2" xfId="5635"/>
    <cellStyle name="Header2 3 2 7 3" xfId="5636"/>
    <cellStyle name="Header2 3 2 7 4" xfId="5637"/>
    <cellStyle name="Header2 3 2 8" xfId="5638"/>
    <cellStyle name="Header2 3 2 8 2" xfId="5639"/>
    <cellStyle name="Header2 3 2 8 3" xfId="5640"/>
    <cellStyle name="Header2 3 2 8 4" xfId="5641"/>
    <cellStyle name="Header2 3 2 9" xfId="5642"/>
    <cellStyle name="Header2 3 3" xfId="5643"/>
    <cellStyle name="Header2 3 3 10" xfId="5644"/>
    <cellStyle name="Header2 3 3 10 2" xfId="5645"/>
    <cellStyle name="Header2 3 3 10 3" xfId="5646"/>
    <cellStyle name="Header2 3 3 10 4" xfId="5647"/>
    <cellStyle name="Header2 3 3 11" xfId="5648"/>
    <cellStyle name="Header2 3 3 12" xfId="5649"/>
    <cellStyle name="Header2 3 3 13" xfId="5650"/>
    <cellStyle name="Header2 3 3 2" xfId="5651"/>
    <cellStyle name="Header2 3 3 2 2" xfId="5652"/>
    <cellStyle name="Header2 3 3 2 3" xfId="5653"/>
    <cellStyle name="Header2 3 3 2 4" xfId="5654"/>
    <cellStyle name="Header2 3 3 3" xfId="5655"/>
    <cellStyle name="Header2 3 3 3 2" xfId="5656"/>
    <cellStyle name="Header2 3 3 3 3" xfId="5657"/>
    <cellStyle name="Header2 3 3 3 4" xfId="5658"/>
    <cellStyle name="Header2 3 3 4" xfId="5659"/>
    <cellStyle name="Header2 3 3 4 2" xfId="5660"/>
    <cellStyle name="Header2 3 3 4 3" xfId="5661"/>
    <cellStyle name="Header2 3 3 4 4" xfId="5662"/>
    <cellStyle name="Header2 3 3 5" xfId="5663"/>
    <cellStyle name="Header2 3 3 5 2" xfId="5664"/>
    <cellStyle name="Header2 3 3 5 3" xfId="5665"/>
    <cellStyle name="Header2 3 3 5 4" xfId="5666"/>
    <cellStyle name="Header2 3 3 6" xfId="5667"/>
    <cellStyle name="Header2 3 3 6 2" xfId="5668"/>
    <cellStyle name="Header2 3 3 6 3" xfId="5669"/>
    <cellStyle name="Header2 3 3 6 4" xfId="5670"/>
    <cellStyle name="Header2 3 3 7" xfId="5671"/>
    <cellStyle name="Header2 3 3 7 2" xfId="5672"/>
    <cellStyle name="Header2 3 3 7 3" xfId="5673"/>
    <cellStyle name="Header2 3 3 7 4" xfId="5674"/>
    <cellStyle name="Header2 3 3 8" xfId="5675"/>
    <cellStyle name="Header2 3 3 8 2" xfId="5676"/>
    <cellStyle name="Header2 3 3 8 3" xfId="5677"/>
    <cellStyle name="Header2 3 3 8 4" xfId="5678"/>
    <cellStyle name="Header2 3 3 9" xfId="5679"/>
    <cellStyle name="Header2 3 3 9 2" xfId="5680"/>
    <cellStyle name="Header2 3 3 9 3" xfId="5681"/>
    <cellStyle name="Header2 3 3 9 4" xfId="5682"/>
    <cellStyle name="Header2 3 4" xfId="5683"/>
    <cellStyle name="Header2 3 4 2" xfId="5684"/>
    <cellStyle name="Header2 3 4 3" xfId="5685"/>
    <cellStyle name="Header2 3 4 4" xfId="5686"/>
    <cellStyle name="Header2 3 5" xfId="5687"/>
    <cellStyle name="Header2 3 5 2" xfId="5688"/>
    <cellStyle name="Header2 3 5 3" xfId="5689"/>
    <cellStyle name="Header2 3 5 4" xfId="5690"/>
    <cellStyle name="Header2 3 6" xfId="5691"/>
    <cellStyle name="Header2 3 6 2" xfId="5692"/>
    <cellStyle name="Header2 3 6 3" xfId="5693"/>
    <cellStyle name="Header2 3 6 4" xfId="5694"/>
    <cellStyle name="Header2 3 7" xfId="5695"/>
    <cellStyle name="Header2 3 7 2" xfId="5696"/>
    <cellStyle name="Header2 3 7 3" xfId="5697"/>
    <cellStyle name="Header2 3 7 4" xfId="5698"/>
    <cellStyle name="Header2 3 8" xfId="5699"/>
    <cellStyle name="Header2 3 8 2" xfId="5700"/>
    <cellStyle name="Header2 3 8 3" xfId="5701"/>
    <cellStyle name="Header2 3 8 4" xfId="5702"/>
    <cellStyle name="Header2 3 9" xfId="5703"/>
    <cellStyle name="Header2 3 9 2" xfId="5704"/>
    <cellStyle name="Header2 3 9 3" xfId="5705"/>
    <cellStyle name="Header2 3 9 4" xfId="5706"/>
    <cellStyle name="Header2 4" xfId="5707"/>
    <cellStyle name="Header2 4 10" xfId="5708"/>
    <cellStyle name="Header2 4 2" xfId="5709"/>
    <cellStyle name="Header2 4 2 10" xfId="5710"/>
    <cellStyle name="Header2 4 2 10 2" xfId="5711"/>
    <cellStyle name="Header2 4 2 10 3" xfId="5712"/>
    <cellStyle name="Header2 4 2 10 4" xfId="5713"/>
    <cellStyle name="Header2 4 2 11" xfId="5714"/>
    <cellStyle name="Header2 4 2 12" xfId="5715"/>
    <cellStyle name="Header2 4 2 2" xfId="5716"/>
    <cellStyle name="Header2 4 2 2 2" xfId="5717"/>
    <cellStyle name="Header2 4 2 2 3" xfId="5718"/>
    <cellStyle name="Header2 4 2 2 4" xfId="5719"/>
    <cellStyle name="Header2 4 2 3" xfId="5720"/>
    <cellStyle name="Header2 4 2 3 2" xfId="5721"/>
    <cellStyle name="Header2 4 2 3 3" xfId="5722"/>
    <cellStyle name="Header2 4 2 3 4" xfId="5723"/>
    <cellStyle name="Header2 4 2 4" xfId="5724"/>
    <cellStyle name="Header2 4 2 4 2" xfId="5725"/>
    <cellStyle name="Header2 4 2 4 3" xfId="5726"/>
    <cellStyle name="Header2 4 2 4 4" xfId="5727"/>
    <cellStyle name="Header2 4 2 5" xfId="5728"/>
    <cellStyle name="Header2 4 2 5 2" xfId="5729"/>
    <cellStyle name="Header2 4 2 5 3" xfId="5730"/>
    <cellStyle name="Header2 4 2 5 4" xfId="5731"/>
    <cellStyle name="Header2 4 2 6" xfId="5732"/>
    <cellStyle name="Header2 4 2 6 2" xfId="5733"/>
    <cellStyle name="Header2 4 2 6 3" xfId="5734"/>
    <cellStyle name="Header2 4 2 6 4" xfId="5735"/>
    <cellStyle name="Header2 4 2 7" xfId="5736"/>
    <cellStyle name="Header2 4 2 7 2" xfId="5737"/>
    <cellStyle name="Header2 4 2 7 3" xfId="5738"/>
    <cellStyle name="Header2 4 2 7 4" xfId="5739"/>
    <cellStyle name="Header2 4 2 8" xfId="5740"/>
    <cellStyle name="Header2 4 2 8 2" xfId="5741"/>
    <cellStyle name="Header2 4 2 8 3" xfId="5742"/>
    <cellStyle name="Header2 4 2 8 4" xfId="5743"/>
    <cellStyle name="Header2 4 2 9" xfId="5744"/>
    <cellStyle name="Header2 4 2 9 2" xfId="5745"/>
    <cellStyle name="Header2 4 2 9 3" xfId="5746"/>
    <cellStyle name="Header2 4 2 9 4" xfId="5747"/>
    <cellStyle name="Header2 4 3" xfId="5748"/>
    <cellStyle name="Header2 4 3 10" xfId="5749"/>
    <cellStyle name="Header2 4 3 10 2" xfId="5750"/>
    <cellStyle name="Header2 4 3 10 3" xfId="5751"/>
    <cellStyle name="Header2 4 3 10 4" xfId="5752"/>
    <cellStyle name="Header2 4 3 11" xfId="5753"/>
    <cellStyle name="Header2 4 3 12" xfId="5754"/>
    <cellStyle name="Header2 4 3 13" xfId="5755"/>
    <cellStyle name="Header2 4 3 2" xfId="5756"/>
    <cellStyle name="Header2 4 3 2 2" xfId="5757"/>
    <cellStyle name="Header2 4 3 2 3" xfId="5758"/>
    <cellStyle name="Header2 4 3 2 4" xfId="5759"/>
    <cellStyle name="Header2 4 3 3" xfId="5760"/>
    <cellStyle name="Header2 4 3 3 2" xfId="5761"/>
    <cellStyle name="Header2 4 3 3 3" xfId="5762"/>
    <cellStyle name="Header2 4 3 3 4" xfId="5763"/>
    <cellStyle name="Header2 4 3 4" xfId="5764"/>
    <cellStyle name="Header2 4 3 4 2" xfId="5765"/>
    <cellStyle name="Header2 4 3 4 3" xfId="5766"/>
    <cellStyle name="Header2 4 3 4 4" xfId="5767"/>
    <cellStyle name="Header2 4 3 5" xfId="5768"/>
    <cellStyle name="Header2 4 3 5 2" xfId="5769"/>
    <cellStyle name="Header2 4 3 5 3" xfId="5770"/>
    <cellStyle name="Header2 4 3 5 4" xfId="5771"/>
    <cellStyle name="Header2 4 3 6" xfId="5772"/>
    <cellStyle name="Header2 4 3 6 2" xfId="5773"/>
    <cellStyle name="Header2 4 3 6 3" xfId="5774"/>
    <cellStyle name="Header2 4 3 6 4" xfId="5775"/>
    <cellStyle name="Header2 4 3 7" xfId="5776"/>
    <cellStyle name="Header2 4 3 7 2" xfId="5777"/>
    <cellStyle name="Header2 4 3 7 3" xfId="5778"/>
    <cellStyle name="Header2 4 3 7 4" xfId="5779"/>
    <cellStyle name="Header2 4 3 8" xfId="5780"/>
    <cellStyle name="Header2 4 3 8 2" xfId="5781"/>
    <cellStyle name="Header2 4 3 8 3" xfId="5782"/>
    <cellStyle name="Header2 4 3 8 4" xfId="5783"/>
    <cellStyle name="Header2 4 3 9" xfId="5784"/>
    <cellStyle name="Header2 4 3 9 2" xfId="5785"/>
    <cellStyle name="Header2 4 3 9 3" xfId="5786"/>
    <cellStyle name="Header2 4 3 9 4" xfId="5787"/>
    <cellStyle name="Header2 4 4" xfId="5788"/>
    <cellStyle name="Header2 4 4 2" xfId="5789"/>
    <cellStyle name="Header2 4 4 3" xfId="5790"/>
    <cellStyle name="Header2 4 4 4" xfId="5791"/>
    <cellStyle name="Header2 4 5" xfId="5792"/>
    <cellStyle name="Header2 4 5 2" xfId="5793"/>
    <cellStyle name="Header2 4 5 3" xfId="5794"/>
    <cellStyle name="Header2 4 5 4" xfId="5795"/>
    <cellStyle name="Header2 4 6" xfId="5796"/>
    <cellStyle name="Header2 4 6 2" xfId="5797"/>
    <cellStyle name="Header2 4 6 3" xfId="5798"/>
    <cellStyle name="Header2 4 6 4" xfId="5799"/>
    <cellStyle name="Header2 4 7" xfId="5800"/>
    <cellStyle name="Header2 4 7 2" xfId="5801"/>
    <cellStyle name="Header2 4 7 3" xfId="5802"/>
    <cellStyle name="Header2 4 7 4" xfId="5803"/>
    <cellStyle name="Header2 4 8" xfId="5804"/>
    <cellStyle name="Header2 4 8 2" xfId="5805"/>
    <cellStyle name="Header2 4 8 3" xfId="5806"/>
    <cellStyle name="Header2 4 8 4" xfId="5807"/>
    <cellStyle name="Header2 4 9" xfId="5808"/>
    <cellStyle name="Header2 4 9 2" xfId="5809"/>
    <cellStyle name="Header2 4 9 3" xfId="5810"/>
    <cellStyle name="Header2 4 9 4" xfId="5811"/>
    <cellStyle name="Header2 5" xfId="5812"/>
    <cellStyle name="Header2 5 10" xfId="5813"/>
    <cellStyle name="Header2 5 2" xfId="5814"/>
    <cellStyle name="Header2 5 2 2" xfId="5815"/>
    <cellStyle name="Header2 5 2 3" xfId="5816"/>
    <cellStyle name="Header2 5 2 4" xfId="5817"/>
    <cellStyle name="Header2 5 3" xfId="5818"/>
    <cellStyle name="Header2 5 3 2" xfId="5819"/>
    <cellStyle name="Header2 5 3 3" xfId="5820"/>
    <cellStyle name="Header2 5 3 4" xfId="5821"/>
    <cellStyle name="Header2 5 4" xfId="5822"/>
    <cellStyle name="Header2 5 4 2" xfId="5823"/>
    <cellStyle name="Header2 5 4 3" xfId="5824"/>
    <cellStyle name="Header2 5 4 4" xfId="5825"/>
    <cellStyle name="Header2 5 5" xfId="5826"/>
    <cellStyle name="Header2 5 5 2" xfId="5827"/>
    <cellStyle name="Header2 5 5 3" xfId="5828"/>
    <cellStyle name="Header2 5 5 4" xfId="5829"/>
    <cellStyle name="Header2 5 6" xfId="5830"/>
    <cellStyle name="Header2 5 6 2" xfId="5831"/>
    <cellStyle name="Header2 5 6 3" xfId="5832"/>
    <cellStyle name="Header2 5 6 4" xfId="5833"/>
    <cellStyle name="Header2 5 7" xfId="5834"/>
    <cellStyle name="Header2 5 7 2" xfId="5835"/>
    <cellStyle name="Header2 5 7 3" xfId="5836"/>
    <cellStyle name="Header2 5 7 4" xfId="5837"/>
    <cellStyle name="Header2 5 8" xfId="5838"/>
    <cellStyle name="Header2 5 8 2" xfId="5839"/>
    <cellStyle name="Header2 5 8 3" xfId="5840"/>
    <cellStyle name="Header2 5 8 4" xfId="5841"/>
    <cellStyle name="Header2 5 9" xfId="5842"/>
    <cellStyle name="Header2 6" xfId="5843"/>
    <cellStyle name="Header2 6 2" xfId="5844"/>
    <cellStyle name="Header2 6 3" xfId="5845"/>
    <cellStyle name="Header2 6 4" xfId="5846"/>
    <cellStyle name="Header2 7" xfId="5847"/>
    <cellStyle name="Header2 7 2" xfId="5848"/>
    <cellStyle name="Header2 7 3" xfId="5849"/>
    <cellStyle name="Header2 7 4" xfId="5850"/>
    <cellStyle name="Header2 8" xfId="5851"/>
    <cellStyle name="Header2 8 2" xfId="5852"/>
    <cellStyle name="Header2 8 3" xfId="5853"/>
    <cellStyle name="Header2 8 4" xfId="5854"/>
    <cellStyle name="Header2 9" xfId="5855"/>
    <cellStyle name="Header2 9 2" xfId="5856"/>
    <cellStyle name="Header2 9 3" xfId="5857"/>
    <cellStyle name="Header2 9 4" xfId="5858"/>
    <cellStyle name="Heading" xfId="5859"/>
    <cellStyle name="Heading 3 2" xfId="5863"/>
    <cellStyle name="Heading 3 2 2" xfId="5864"/>
    <cellStyle name="Heading 3 2 3" xfId="5865"/>
    <cellStyle name="Heading 3 2 4" xfId="5866"/>
    <cellStyle name="Heading 3 3" xfId="5867"/>
    <cellStyle name="Heading 3 4" xfId="5868"/>
    <cellStyle name="Heading 3 5" xfId="5869"/>
    <cellStyle name="Heading 5" xfId="5871"/>
    <cellStyle name="Heading 5 2" xfId="5872"/>
    <cellStyle name="Heading 5 2 2" xfId="5873"/>
    <cellStyle name="Heading 5 2 3" xfId="5874"/>
    <cellStyle name="Heading 5 3" xfId="5875"/>
    <cellStyle name="Heading 5 3 2" xfId="5876"/>
    <cellStyle name="Heading 5 3 3" xfId="5877"/>
    <cellStyle name="Heading 6" xfId="5878"/>
    <cellStyle name="Heading 6 2" xfId="5879"/>
    <cellStyle name="Heading 6 3" xfId="5880"/>
    <cellStyle name="Heading_라벨" xfId="5881"/>
    <cellStyle name="Heading1" xfId="5882"/>
    <cellStyle name="Heading1 2" xfId="5883"/>
    <cellStyle name="Heading2" xfId="5884"/>
    <cellStyle name="Heading2 2" xfId="5885"/>
    <cellStyle name="HeadingS" xfId="5886"/>
    <cellStyle name="HeadShade" xfId="5887"/>
    <cellStyle name="Hyperlink" xfId="5888"/>
    <cellStyle name="I" xfId="5889"/>
    <cellStyle name="I_NOI-2002-update1107" xfId="5890"/>
    <cellStyle name="I_Sheet1" xfId="5891"/>
    <cellStyle name="iles|_x0005_h" xfId="5892"/>
    <cellStyle name="Input [yellow]" xfId="5894"/>
    <cellStyle name="Input [yellow] 2" xfId="5895"/>
    <cellStyle name="Input [yellow] 2 2" xfId="5896"/>
    <cellStyle name="Input [yellow] 2 2 2" xfId="5897"/>
    <cellStyle name="Input [yellow] 2 2 2 2" xfId="5898"/>
    <cellStyle name="Input [yellow] 2 2 2 2 2" xfId="5899"/>
    <cellStyle name="Input [yellow] 2 2 2 2 2 2" xfId="5900"/>
    <cellStyle name="Input [yellow] 2 2 2 2 2 3" xfId="5901"/>
    <cellStyle name="Input [yellow] 2 2 2 2 2 4" xfId="5902"/>
    <cellStyle name="Input [yellow] 2 2 2 2 3" xfId="5903"/>
    <cellStyle name="Input [yellow] 2 2 2 2 3 2" xfId="5904"/>
    <cellStyle name="Input [yellow] 2 2 2 2 3 3" xfId="5905"/>
    <cellStyle name="Input [yellow] 2 2 2 2 3 4" xfId="5906"/>
    <cellStyle name="Input [yellow] 2 2 2 2 4" xfId="5907"/>
    <cellStyle name="Input [yellow] 2 2 2 2 4 2" xfId="5908"/>
    <cellStyle name="Input [yellow] 2 2 2 2 4 3" xfId="5909"/>
    <cellStyle name="Input [yellow] 2 2 2 2 4 4" xfId="5910"/>
    <cellStyle name="Input [yellow] 2 2 2 2 5" xfId="5911"/>
    <cellStyle name="Input [yellow] 2 2 2 2 5 2" xfId="5912"/>
    <cellStyle name="Input [yellow] 2 2 2 2 5 3" xfId="5913"/>
    <cellStyle name="Input [yellow] 2 2 2 2 5 4" xfId="5914"/>
    <cellStyle name="Input [yellow] 2 2 2 2 6" xfId="5915"/>
    <cellStyle name="Input [yellow] 2 2 2 2 6 2" xfId="5916"/>
    <cellStyle name="Input [yellow] 2 2 2 2 6 3" xfId="5917"/>
    <cellStyle name="Input [yellow] 2 2 2 2 6 4" xfId="5918"/>
    <cellStyle name="Input [yellow] 2 2 2 2 7" xfId="5919"/>
    <cellStyle name="Input [yellow] 2 2 2 2 8" xfId="5920"/>
    <cellStyle name="Input [yellow] 2 2 2 3" xfId="5921"/>
    <cellStyle name="Input [yellow] 2 2 2 3 2" xfId="5922"/>
    <cellStyle name="Input [yellow] 2 2 2 3 3" xfId="5923"/>
    <cellStyle name="Input [yellow] 2 2 2 3 4" xfId="5924"/>
    <cellStyle name="Input [yellow] 2 2 2 4" xfId="5925"/>
    <cellStyle name="Input [yellow] 2 2 2 4 2" xfId="5926"/>
    <cellStyle name="Input [yellow] 2 2 2 4 3" xfId="5927"/>
    <cellStyle name="Input [yellow] 2 2 2 4 4" xfId="5928"/>
    <cellStyle name="Input [yellow] 2 2 2 5" xfId="5929"/>
    <cellStyle name="Input [yellow] 2 2 2 5 2" xfId="5930"/>
    <cellStyle name="Input [yellow] 2 2 2 5 3" xfId="5931"/>
    <cellStyle name="Input [yellow] 2 2 2 5 4" xfId="5932"/>
    <cellStyle name="Input [yellow] 2 2 2 6" xfId="5933"/>
    <cellStyle name="Input [yellow] 2 2 2 6 2" xfId="5934"/>
    <cellStyle name="Input [yellow] 2 2 2 6 3" xfId="5935"/>
    <cellStyle name="Input [yellow] 2 2 2 6 4" xfId="5936"/>
    <cellStyle name="Input [yellow] 2 2 2 7" xfId="5937"/>
    <cellStyle name="Input [yellow] 2 2 2 7 2" xfId="5938"/>
    <cellStyle name="Input [yellow] 2 2 2 7 3" xfId="5939"/>
    <cellStyle name="Input [yellow] 2 2 2 7 4" xfId="5940"/>
    <cellStyle name="Input [yellow] 2 2 2 8" xfId="5941"/>
    <cellStyle name="Input [yellow] 2 2 2 8 2" xfId="5942"/>
    <cellStyle name="Input [yellow] 2 2 2 8 3" xfId="5943"/>
    <cellStyle name="Input [yellow] 2 2 2 8 4" xfId="5944"/>
    <cellStyle name="Input [yellow] 2 2 2 9" xfId="5945"/>
    <cellStyle name="Input [yellow] 2 2 2 9 2" xfId="5946"/>
    <cellStyle name="Input [yellow] 2 2 2 9 3" xfId="5947"/>
    <cellStyle name="Input [yellow] 2 2 2 9 4" xfId="5948"/>
    <cellStyle name="Input [yellow] 2 2 3" xfId="5949"/>
    <cellStyle name="Input [yellow] 2 2 3 2" xfId="5950"/>
    <cellStyle name="Input [yellow] 2 2 3 2 10" xfId="5951"/>
    <cellStyle name="Input [yellow] 2 2 3 2 10 2" xfId="5952"/>
    <cellStyle name="Input [yellow] 2 2 3 2 10 3" xfId="5953"/>
    <cellStyle name="Input [yellow] 2 2 3 2 10 4" xfId="5954"/>
    <cellStyle name="Input [yellow] 2 2 3 2 11" xfId="5955"/>
    <cellStyle name="Input [yellow] 2 2 3 2 12" xfId="5956"/>
    <cellStyle name="Input [yellow] 2 2 3 2 2" xfId="5957"/>
    <cellStyle name="Input [yellow] 2 2 3 2 2 2" xfId="5958"/>
    <cellStyle name="Input [yellow] 2 2 3 2 2 3" xfId="5959"/>
    <cellStyle name="Input [yellow] 2 2 3 2 2 4" xfId="5960"/>
    <cellStyle name="Input [yellow] 2 2 3 2 3" xfId="5961"/>
    <cellStyle name="Input [yellow] 2 2 3 2 3 2" xfId="5962"/>
    <cellStyle name="Input [yellow] 2 2 3 2 3 3" xfId="5963"/>
    <cellStyle name="Input [yellow] 2 2 3 2 3 4" xfId="5964"/>
    <cellStyle name="Input [yellow] 2 2 3 2 4" xfId="5965"/>
    <cellStyle name="Input [yellow] 2 2 3 2 4 2" xfId="5966"/>
    <cellStyle name="Input [yellow] 2 2 3 2 4 3" xfId="5967"/>
    <cellStyle name="Input [yellow] 2 2 3 2 4 4" xfId="5968"/>
    <cellStyle name="Input [yellow] 2 2 3 2 5" xfId="5969"/>
    <cellStyle name="Input [yellow] 2 2 3 2 5 2" xfId="5970"/>
    <cellStyle name="Input [yellow] 2 2 3 2 5 3" xfId="5971"/>
    <cellStyle name="Input [yellow] 2 2 3 2 5 4" xfId="5972"/>
    <cellStyle name="Input [yellow] 2 2 3 2 6" xfId="5973"/>
    <cellStyle name="Input [yellow] 2 2 3 2 6 2" xfId="5974"/>
    <cellStyle name="Input [yellow] 2 2 3 2 6 3" xfId="5975"/>
    <cellStyle name="Input [yellow] 2 2 3 2 6 4" xfId="5976"/>
    <cellStyle name="Input [yellow] 2 2 3 2 7" xfId="5977"/>
    <cellStyle name="Input [yellow] 2 2 3 2 7 2" xfId="5978"/>
    <cellStyle name="Input [yellow] 2 2 3 2 7 3" xfId="5979"/>
    <cellStyle name="Input [yellow] 2 2 3 2 7 4" xfId="5980"/>
    <cellStyle name="Input [yellow] 2 2 3 2 8" xfId="5981"/>
    <cellStyle name="Input [yellow] 2 2 3 2 8 2" xfId="5982"/>
    <cellStyle name="Input [yellow] 2 2 3 2 8 3" xfId="5983"/>
    <cellStyle name="Input [yellow] 2 2 3 2 8 4" xfId="5984"/>
    <cellStyle name="Input [yellow] 2 2 3 2 9" xfId="5985"/>
    <cellStyle name="Input [yellow] 2 2 3 2 9 2" xfId="5986"/>
    <cellStyle name="Input [yellow] 2 2 3 2 9 3" xfId="5987"/>
    <cellStyle name="Input [yellow] 2 2 3 2 9 4" xfId="5988"/>
    <cellStyle name="Input [yellow] 2 2 3 3" xfId="5989"/>
    <cellStyle name="Input [yellow] 2 2 3 3 10" xfId="5990"/>
    <cellStyle name="Input [yellow] 2 2 3 3 10 2" xfId="5991"/>
    <cellStyle name="Input [yellow] 2 2 3 3 10 3" xfId="5992"/>
    <cellStyle name="Input [yellow] 2 2 3 3 10 4" xfId="5993"/>
    <cellStyle name="Input [yellow] 2 2 3 3 11" xfId="5994"/>
    <cellStyle name="Input [yellow] 2 2 3 3 12" xfId="5995"/>
    <cellStyle name="Input [yellow] 2 2 3 3 13" xfId="5996"/>
    <cellStyle name="Input [yellow] 2 2 3 3 2" xfId="5997"/>
    <cellStyle name="Input [yellow] 2 2 3 3 2 2" xfId="5998"/>
    <cellStyle name="Input [yellow] 2 2 3 3 2 3" xfId="5999"/>
    <cellStyle name="Input [yellow] 2 2 3 3 2 4" xfId="6000"/>
    <cellStyle name="Input [yellow] 2 2 3 3 3" xfId="6001"/>
    <cellStyle name="Input [yellow] 2 2 3 3 3 2" xfId="6002"/>
    <cellStyle name="Input [yellow] 2 2 3 3 3 3" xfId="6003"/>
    <cellStyle name="Input [yellow] 2 2 3 3 3 4" xfId="6004"/>
    <cellStyle name="Input [yellow] 2 2 3 3 4" xfId="6005"/>
    <cellStyle name="Input [yellow] 2 2 3 3 4 2" xfId="6006"/>
    <cellStyle name="Input [yellow] 2 2 3 3 4 3" xfId="6007"/>
    <cellStyle name="Input [yellow] 2 2 3 3 4 4" xfId="6008"/>
    <cellStyle name="Input [yellow] 2 2 3 3 5" xfId="6009"/>
    <cellStyle name="Input [yellow] 2 2 3 3 5 2" xfId="6010"/>
    <cellStyle name="Input [yellow] 2 2 3 3 5 3" xfId="6011"/>
    <cellStyle name="Input [yellow] 2 2 3 3 5 4" xfId="6012"/>
    <cellStyle name="Input [yellow] 2 2 3 3 6" xfId="6013"/>
    <cellStyle name="Input [yellow] 2 2 3 3 6 2" xfId="6014"/>
    <cellStyle name="Input [yellow] 2 2 3 3 6 3" xfId="6015"/>
    <cellStyle name="Input [yellow] 2 2 3 3 6 4" xfId="6016"/>
    <cellStyle name="Input [yellow] 2 2 3 3 7" xfId="6017"/>
    <cellStyle name="Input [yellow] 2 2 3 3 7 2" xfId="6018"/>
    <cellStyle name="Input [yellow] 2 2 3 3 7 3" xfId="6019"/>
    <cellStyle name="Input [yellow] 2 2 3 3 7 4" xfId="6020"/>
    <cellStyle name="Input [yellow] 2 2 3 3 8" xfId="6021"/>
    <cellStyle name="Input [yellow] 2 2 3 3 8 2" xfId="6022"/>
    <cellStyle name="Input [yellow] 2 2 3 3 8 3" xfId="6023"/>
    <cellStyle name="Input [yellow] 2 2 3 3 8 4" xfId="6024"/>
    <cellStyle name="Input [yellow] 2 2 3 3 9" xfId="6025"/>
    <cellStyle name="Input [yellow] 2 2 3 3 9 2" xfId="6026"/>
    <cellStyle name="Input [yellow] 2 2 3 3 9 3" xfId="6027"/>
    <cellStyle name="Input [yellow] 2 2 3 3 9 4" xfId="6028"/>
    <cellStyle name="Input [yellow] 2 2 3 4" xfId="6029"/>
    <cellStyle name="Input [yellow] 2 2 3 4 2" xfId="6030"/>
    <cellStyle name="Input [yellow] 2 2 3 4 3" xfId="6031"/>
    <cellStyle name="Input [yellow] 2 2 3 4 4" xfId="6032"/>
    <cellStyle name="Input [yellow] 2 2 3 5" xfId="6033"/>
    <cellStyle name="Input [yellow] 2 2 3 5 2" xfId="6034"/>
    <cellStyle name="Input [yellow] 2 2 3 5 3" xfId="6035"/>
    <cellStyle name="Input [yellow] 2 2 3 5 4" xfId="6036"/>
    <cellStyle name="Input [yellow] 2 2 3 6" xfId="6037"/>
    <cellStyle name="Input [yellow] 2 2 3 6 2" xfId="6038"/>
    <cellStyle name="Input [yellow] 2 2 3 6 3" xfId="6039"/>
    <cellStyle name="Input [yellow] 2 2 3 6 4" xfId="6040"/>
    <cellStyle name="Input [yellow] 2 2 3 7" xfId="6041"/>
    <cellStyle name="Input [yellow] 2 2 4" xfId="6042"/>
    <cellStyle name="Input [yellow] 2 2 4 2" xfId="6043"/>
    <cellStyle name="Input [yellow] 2 2 4 2 2" xfId="6044"/>
    <cellStyle name="Input [yellow] 2 2 4 2 3" xfId="6045"/>
    <cellStyle name="Input [yellow] 2 2 4 2 4" xfId="6046"/>
    <cellStyle name="Input [yellow] 2 2 4 3" xfId="6047"/>
    <cellStyle name="Input [yellow] 2 2 4 3 2" xfId="6048"/>
    <cellStyle name="Input [yellow] 2 2 4 3 3" xfId="6049"/>
    <cellStyle name="Input [yellow] 2 2 4 3 4" xfId="6050"/>
    <cellStyle name="Input [yellow] 2 2 4 4" xfId="6051"/>
    <cellStyle name="Input [yellow] 2 2 4 4 2" xfId="6052"/>
    <cellStyle name="Input [yellow] 2 2 4 4 3" xfId="6053"/>
    <cellStyle name="Input [yellow] 2 2 4 4 4" xfId="6054"/>
    <cellStyle name="Input [yellow] 2 2 4 5" xfId="6055"/>
    <cellStyle name="Input [yellow] 2 2 4 5 2" xfId="6056"/>
    <cellStyle name="Input [yellow] 2 2 4 5 3" xfId="6057"/>
    <cellStyle name="Input [yellow] 2 2 4 5 4" xfId="6058"/>
    <cellStyle name="Input [yellow] 2 2 4 6" xfId="6059"/>
    <cellStyle name="Input [yellow] 2 2 4 6 2" xfId="6060"/>
    <cellStyle name="Input [yellow] 2 2 4 6 3" xfId="6061"/>
    <cellStyle name="Input [yellow] 2 2 4 6 4" xfId="6062"/>
    <cellStyle name="Input [yellow] 2 2 4 7" xfId="6063"/>
    <cellStyle name="Input [yellow] 2 2 4 8" xfId="6064"/>
    <cellStyle name="Input [yellow] 2 2 5" xfId="6065"/>
    <cellStyle name="Input [yellow] 2 2 5 10" xfId="6066"/>
    <cellStyle name="Input [yellow] 2 2 5 10 2" xfId="6067"/>
    <cellStyle name="Input [yellow] 2 2 5 10 3" xfId="6068"/>
    <cellStyle name="Input [yellow] 2 2 5 10 4" xfId="6069"/>
    <cellStyle name="Input [yellow] 2 2 5 11" xfId="6070"/>
    <cellStyle name="Input [yellow] 2 2 5 12" xfId="6071"/>
    <cellStyle name="Input [yellow] 2 2 5 13" xfId="6072"/>
    <cellStyle name="Input [yellow] 2 2 5 2" xfId="6073"/>
    <cellStyle name="Input [yellow] 2 2 5 2 2" xfId="6074"/>
    <cellStyle name="Input [yellow] 2 2 5 2 3" xfId="6075"/>
    <cellStyle name="Input [yellow] 2 2 5 2 4" xfId="6076"/>
    <cellStyle name="Input [yellow] 2 2 5 3" xfId="6077"/>
    <cellStyle name="Input [yellow] 2 2 5 3 2" xfId="6078"/>
    <cellStyle name="Input [yellow] 2 2 5 3 3" xfId="6079"/>
    <cellStyle name="Input [yellow] 2 2 5 3 4" xfId="6080"/>
    <cellStyle name="Input [yellow] 2 2 5 4" xfId="6081"/>
    <cellStyle name="Input [yellow] 2 2 5 4 2" xfId="6082"/>
    <cellStyle name="Input [yellow] 2 2 5 4 3" xfId="6083"/>
    <cellStyle name="Input [yellow] 2 2 5 4 4" xfId="6084"/>
    <cellStyle name="Input [yellow] 2 2 5 5" xfId="6085"/>
    <cellStyle name="Input [yellow] 2 2 5 5 2" xfId="6086"/>
    <cellStyle name="Input [yellow] 2 2 5 5 3" xfId="6087"/>
    <cellStyle name="Input [yellow] 2 2 5 5 4" xfId="6088"/>
    <cellStyle name="Input [yellow] 2 2 5 6" xfId="6089"/>
    <cellStyle name="Input [yellow] 2 2 5 6 2" xfId="6090"/>
    <cellStyle name="Input [yellow] 2 2 5 6 3" xfId="6091"/>
    <cellStyle name="Input [yellow] 2 2 5 6 4" xfId="6092"/>
    <cellStyle name="Input [yellow] 2 2 5 7" xfId="6093"/>
    <cellStyle name="Input [yellow] 2 2 5 7 2" xfId="6094"/>
    <cellStyle name="Input [yellow] 2 2 5 7 3" xfId="6095"/>
    <cellStyle name="Input [yellow] 2 2 5 7 4" xfId="6096"/>
    <cellStyle name="Input [yellow] 2 2 5 8" xfId="6097"/>
    <cellStyle name="Input [yellow] 2 2 5 8 2" xfId="6098"/>
    <cellStyle name="Input [yellow] 2 2 5 8 3" xfId="6099"/>
    <cellStyle name="Input [yellow] 2 2 5 8 4" xfId="6100"/>
    <cellStyle name="Input [yellow] 2 2 5 9" xfId="6101"/>
    <cellStyle name="Input [yellow] 2 2 5 9 2" xfId="6102"/>
    <cellStyle name="Input [yellow] 2 2 5 9 3" xfId="6103"/>
    <cellStyle name="Input [yellow] 2 2 5 9 4" xfId="6104"/>
    <cellStyle name="Input [yellow] 2 2 6" xfId="6105"/>
    <cellStyle name="Input [yellow] 2 2 6 2" xfId="6106"/>
    <cellStyle name="Input [yellow] 2 2 6 3" xfId="6107"/>
    <cellStyle name="Input [yellow] 2 2 6 4" xfId="6108"/>
    <cellStyle name="Input [yellow] 2 3" xfId="6109"/>
    <cellStyle name="Input [yellow] 2 3 10" xfId="6110"/>
    <cellStyle name="Input [yellow] 2 3 2" xfId="6111"/>
    <cellStyle name="Input [yellow] 2 3 2 2" xfId="6112"/>
    <cellStyle name="Input [yellow] 2 3 2 2 2" xfId="6113"/>
    <cellStyle name="Input [yellow] 2 3 2 2 3" xfId="6114"/>
    <cellStyle name="Input [yellow] 2 3 2 2 4" xfId="6115"/>
    <cellStyle name="Input [yellow] 2 3 2 3" xfId="6116"/>
    <cellStyle name="Input [yellow] 2 3 2 3 2" xfId="6117"/>
    <cellStyle name="Input [yellow] 2 3 2 3 3" xfId="6118"/>
    <cellStyle name="Input [yellow] 2 3 2 3 4" xfId="6119"/>
    <cellStyle name="Input [yellow] 2 3 2 4" xfId="6120"/>
    <cellStyle name="Input [yellow] 2 3 2 4 2" xfId="6121"/>
    <cellStyle name="Input [yellow] 2 3 2 4 3" xfId="6122"/>
    <cellStyle name="Input [yellow] 2 3 2 4 4" xfId="6123"/>
    <cellStyle name="Input [yellow] 2 3 2 5" xfId="6124"/>
    <cellStyle name="Input [yellow] 2 3 2 5 2" xfId="6125"/>
    <cellStyle name="Input [yellow] 2 3 2 5 3" xfId="6126"/>
    <cellStyle name="Input [yellow] 2 3 2 5 4" xfId="6127"/>
    <cellStyle name="Input [yellow] 2 3 2 6" xfId="6128"/>
    <cellStyle name="Input [yellow] 2 3 2 6 2" xfId="6129"/>
    <cellStyle name="Input [yellow] 2 3 2 6 3" xfId="6130"/>
    <cellStyle name="Input [yellow] 2 3 2 6 4" xfId="6131"/>
    <cellStyle name="Input [yellow] 2 3 2 7" xfId="6132"/>
    <cellStyle name="Input [yellow] 2 3 2 8" xfId="6133"/>
    <cellStyle name="Input [yellow] 2 3 3" xfId="6134"/>
    <cellStyle name="Input [yellow] 2 3 3 10" xfId="6135"/>
    <cellStyle name="Input [yellow] 2 3 3 10 2" xfId="6136"/>
    <cellStyle name="Input [yellow] 2 3 3 10 3" xfId="6137"/>
    <cellStyle name="Input [yellow] 2 3 3 10 4" xfId="6138"/>
    <cellStyle name="Input [yellow] 2 3 3 11" xfId="6139"/>
    <cellStyle name="Input [yellow] 2 3 3 12" xfId="6140"/>
    <cellStyle name="Input [yellow] 2 3 3 13" xfId="6141"/>
    <cellStyle name="Input [yellow] 2 3 3 2" xfId="6142"/>
    <cellStyle name="Input [yellow] 2 3 3 2 2" xfId="6143"/>
    <cellStyle name="Input [yellow] 2 3 3 2 3" xfId="6144"/>
    <cellStyle name="Input [yellow] 2 3 3 2 4" xfId="6145"/>
    <cellStyle name="Input [yellow] 2 3 3 3" xfId="6146"/>
    <cellStyle name="Input [yellow] 2 3 3 3 2" xfId="6147"/>
    <cellStyle name="Input [yellow] 2 3 3 3 3" xfId="6148"/>
    <cellStyle name="Input [yellow] 2 3 3 3 4" xfId="6149"/>
    <cellStyle name="Input [yellow] 2 3 3 4" xfId="6150"/>
    <cellStyle name="Input [yellow] 2 3 3 4 2" xfId="6151"/>
    <cellStyle name="Input [yellow] 2 3 3 4 3" xfId="6152"/>
    <cellStyle name="Input [yellow] 2 3 3 4 4" xfId="6153"/>
    <cellStyle name="Input [yellow] 2 3 3 5" xfId="6154"/>
    <cellStyle name="Input [yellow] 2 3 3 5 2" xfId="6155"/>
    <cellStyle name="Input [yellow] 2 3 3 5 3" xfId="6156"/>
    <cellStyle name="Input [yellow] 2 3 3 5 4" xfId="6157"/>
    <cellStyle name="Input [yellow] 2 3 3 6" xfId="6158"/>
    <cellStyle name="Input [yellow] 2 3 3 6 2" xfId="6159"/>
    <cellStyle name="Input [yellow] 2 3 3 6 3" xfId="6160"/>
    <cellStyle name="Input [yellow] 2 3 3 6 4" xfId="6161"/>
    <cellStyle name="Input [yellow] 2 3 3 7" xfId="6162"/>
    <cellStyle name="Input [yellow] 2 3 3 7 2" xfId="6163"/>
    <cellStyle name="Input [yellow] 2 3 3 7 3" xfId="6164"/>
    <cellStyle name="Input [yellow] 2 3 3 7 4" xfId="6165"/>
    <cellStyle name="Input [yellow] 2 3 3 8" xfId="6166"/>
    <cellStyle name="Input [yellow] 2 3 3 8 2" xfId="6167"/>
    <cellStyle name="Input [yellow] 2 3 3 8 3" xfId="6168"/>
    <cellStyle name="Input [yellow] 2 3 3 8 4" xfId="6169"/>
    <cellStyle name="Input [yellow] 2 3 3 9" xfId="6170"/>
    <cellStyle name="Input [yellow] 2 3 3 9 2" xfId="6171"/>
    <cellStyle name="Input [yellow] 2 3 3 9 3" xfId="6172"/>
    <cellStyle name="Input [yellow] 2 3 3 9 4" xfId="6173"/>
    <cellStyle name="Input [yellow] 2 3 4" xfId="6174"/>
    <cellStyle name="Input [yellow] 2 3 4 2" xfId="6175"/>
    <cellStyle name="Input [yellow] 2 3 4 3" xfId="6176"/>
    <cellStyle name="Input [yellow] 2 3 4 4" xfId="6177"/>
    <cellStyle name="Input [yellow] 2 3 5" xfId="6178"/>
    <cellStyle name="Input [yellow] 2 3 5 2" xfId="6179"/>
    <cellStyle name="Input [yellow] 2 3 5 3" xfId="6180"/>
    <cellStyle name="Input [yellow] 2 3 5 4" xfId="6181"/>
    <cellStyle name="Input [yellow] 2 3 6" xfId="6182"/>
    <cellStyle name="Input [yellow] 2 3 6 2" xfId="6183"/>
    <cellStyle name="Input [yellow] 2 3 6 3" xfId="6184"/>
    <cellStyle name="Input [yellow] 2 3 6 4" xfId="6185"/>
    <cellStyle name="Input [yellow] 2 3 7" xfId="6186"/>
    <cellStyle name="Input [yellow] 2 3 7 2" xfId="6187"/>
    <cellStyle name="Input [yellow] 2 3 7 3" xfId="6188"/>
    <cellStyle name="Input [yellow] 2 3 7 4" xfId="6189"/>
    <cellStyle name="Input [yellow] 2 3 8" xfId="6190"/>
    <cellStyle name="Input [yellow] 2 3 8 2" xfId="6191"/>
    <cellStyle name="Input [yellow] 2 3 8 3" xfId="6192"/>
    <cellStyle name="Input [yellow] 2 3 8 4" xfId="6193"/>
    <cellStyle name="Input [yellow] 2 3 9" xfId="6194"/>
    <cellStyle name="Input [yellow] 2 3 9 2" xfId="6195"/>
    <cellStyle name="Input [yellow] 2 3 9 3" xfId="6196"/>
    <cellStyle name="Input [yellow] 2 3 9 4" xfId="6197"/>
    <cellStyle name="Input [yellow] 2 4" xfId="6198"/>
    <cellStyle name="Input [yellow] 2 4 2" xfId="6199"/>
    <cellStyle name="Input [yellow] 2 4 2 2" xfId="6200"/>
    <cellStyle name="Input [yellow] 2 4 2 2 2" xfId="6201"/>
    <cellStyle name="Input [yellow] 2 4 2 2 3" xfId="6202"/>
    <cellStyle name="Input [yellow] 2 4 2 2 4" xfId="6203"/>
    <cellStyle name="Input [yellow] 2 4 2 3" xfId="6204"/>
    <cellStyle name="Input [yellow] 2 4 2 3 2" xfId="6205"/>
    <cellStyle name="Input [yellow] 2 4 2 3 3" xfId="6206"/>
    <cellStyle name="Input [yellow] 2 4 2 3 4" xfId="6207"/>
    <cellStyle name="Input [yellow] 2 4 2 4" xfId="6208"/>
    <cellStyle name="Input [yellow] 2 4 2 4 2" xfId="6209"/>
    <cellStyle name="Input [yellow] 2 4 2 4 3" xfId="6210"/>
    <cellStyle name="Input [yellow] 2 4 2 4 4" xfId="6211"/>
    <cellStyle name="Input [yellow] 2 4 2 5" xfId="6212"/>
    <cellStyle name="Input [yellow] 2 4 2 5 2" xfId="6213"/>
    <cellStyle name="Input [yellow] 2 4 2 5 3" xfId="6214"/>
    <cellStyle name="Input [yellow] 2 4 2 5 4" xfId="6215"/>
    <cellStyle name="Input [yellow] 2 4 2 6" xfId="6216"/>
    <cellStyle name="Input [yellow] 2 4 2 6 2" xfId="6217"/>
    <cellStyle name="Input [yellow] 2 4 2 6 3" xfId="6218"/>
    <cellStyle name="Input [yellow] 2 4 2 6 4" xfId="6219"/>
    <cellStyle name="Input [yellow] 2 4 2 7" xfId="6220"/>
    <cellStyle name="Input [yellow] 2 4 2 8" xfId="6221"/>
    <cellStyle name="Input [yellow] 2 4 3" xfId="6222"/>
    <cellStyle name="Input [yellow] 2 4 3 2" xfId="6223"/>
    <cellStyle name="Input [yellow] 2 4 3 3" xfId="6224"/>
    <cellStyle name="Input [yellow] 2 4 3 4" xfId="6225"/>
    <cellStyle name="Input [yellow] 2 4 4" xfId="6226"/>
    <cellStyle name="Input [yellow] 2 4 4 2" xfId="6227"/>
    <cellStyle name="Input [yellow] 2 4 4 3" xfId="6228"/>
    <cellStyle name="Input [yellow] 2 4 4 4" xfId="6229"/>
    <cellStyle name="Input [yellow] 2 4 5" xfId="6230"/>
    <cellStyle name="Input [yellow] 2 4 5 2" xfId="6231"/>
    <cellStyle name="Input [yellow] 2 4 5 3" xfId="6232"/>
    <cellStyle name="Input [yellow] 2 4 5 4" xfId="6233"/>
    <cellStyle name="Input [yellow] 2 4 6" xfId="6234"/>
    <cellStyle name="Input [yellow] 2 4 7" xfId="6235"/>
    <cellStyle name="Input [yellow] 2 5" xfId="6236"/>
    <cellStyle name="Input [yellow] 2 5 2" xfId="6237"/>
    <cellStyle name="Input [yellow] 2 5 2 2" xfId="6238"/>
    <cellStyle name="Input [yellow] 2 5 2 3" xfId="6239"/>
    <cellStyle name="Input [yellow] 2 5 2 4" xfId="6240"/>
    <cellStyle name="Input [yellow] 2 5 3" xfId="6241"/>
    <cellStyle name="Input [yellow] 2 5 3 2" xfId="6242"/>
    <cellStyle name="Input [yellow] 2 5 3 3" xfId="6243"/>
    <cellStyle name="Input [yellow] 2 5 3 4" xfId="6244"/>
    <cellStyle name="Input [yellow] 2 5 4" xfId="6245"/>
    <cellStyle name="Input [yellow] 2 5 4 2" xfId="6246"/>
    <cellStyle name="Input [yellow] 2 5 4 3" xfId="6247"/>
    <cellStyle name="Input [yellow] 2 5 4 4" xfId="6248"/>
    <cellStyle name="Input [yellow] 2 5 5" xfId="6249"/>
    <cellStyle name="Input [yellow] 2 5 5 2" xfId="6250"/>
    <cellStyle name="Input [yellow] 2 5 5 3" xfId="6251"/>
    <cellStyle name="Input [yellow] 2 5 5 4" xfId="6252"/>
    <cellStyle name="Input [yellow] 2 5 6" xfId="6253"/>
    <cellStyle name="Input [yellow] 2 5 6 2" xfId="6254"/>
    <cellStyle name="Input [yellow] 2 5 6 3" xfId="6255"/>
    <cellStyle name="Input [yellow] 2 5 6 4" xfId="6256"/>
    <cellStyle name="Input [yellow] 2 5 7" xfId="6257"/>
    <cellStyle name="Input [yellow] 2 5 8" xfId="6258"/>
    <cellStyle name="Input [yellow] 2 6" xfId="6259"/>
    <cellStyle name="Input [yellow] 2 6 2" xfId="6260"/>
    <cellStyle name="Input [yellow] 2 6 3" xfId="6261"/>
    <cellStyle name="Input [yellow] 2 6 4" xfId="6262"/>
    <cellStyle name="Input [yellow] 3" xfId="6263"/>
    <cellStyle name="Input [yellow] 3 2" xfId="6264"/>
    <cellStyle name="Input [yellow] 3 2 2" xfId="6265"/>
    <cellStyle name="Input [yellow] 3 2 2 2" xfId="6266"/>
    <cellStyle name="Input [yellow] 3 2 2 2 2" xfId="6267"/>
    <cellStyle name="Input [yellow] 3 2 2 2 3" xfId="6268"/>
    <cellStyle name="Input [yellow] 3 2 2 2 4" xfId="6269"/>
    <cellStyle name="Input [yellow] 3 2 2 3" xfId="6270"/>
    <cellStyle name="Input [yellow] 3 2 2 3 2" xfId="6271"/>
    <cellStyle name="Input [yellow] 3 2 2 3 3" xfId="6272"/>
    <cellStyle name="Input [yellow] 3 2 2 3 4" xfId="6273"/>
    <cellStyle name="Input [yellow] 3 2 2 4" xfId="6274"/>
    <cellStyle name="Input [yellow] 3 2 2 4 2" xfId="6275"/>
    <cellStyle name="Input [yellow] 3 2 2 4 3" xfId="6276"/>
    <cellStyle name="Input [yellow] 3 2 2 4 4" xfId="6277"/>
    <cellStyle name="Input [yellow] 3 2 2 5" xfId="6278"/>
    <cellStyle name="Input [yellow] 3 2 2 5 2" xfId="6279"/>
    <cellStyle name="Input [yellow] 3 2 2 5 3" xfId="6280"/>
    <cellStyle name="Input [yellow] 3 2 2 5 4" xfId="6281"/>
    <cellStyle name="Input [yellow] 3 2 2 6" xfId="6282"/>
    <cellStyle name="Input [yellow] 3 2 2 6 2" xfId="6283"/>
    <cellStyle name="Input [yellow] 3 2 2 6 3" xfId="6284"/>
    <cellStyle name="Input [yellow] 3 2 2 6 4" xfId="6285"/>
    <cellStyle name="Input [yellow] 3 2 2 7" xfId="6286"/>
    <cellStyle name="Input [yellow] 3 2 2 8" xfId="6287"/>
    <cellStyle name="Input [yellow] 3 2 3" xfId="6288"/>
    <cellStyle name="Input [yellow] 3 2 3 2" xfId="6289"/>
    <cellStyle name="Input [yellow] 3 2 3 3" xfId="6290"/>
    <cellStyle name="Input [yellow] 3 2 3 4" xfId="6291"/>
    <cellStyle name="Input [yellow] 3 2 4" xfId="6292"/>
    <cellStyle name="Input [yellow] 3 2 4 2" xfId="6293"/>
    <cellStyle name="Input [yellow] 3 2 4 3" xfId="6294"/>
    <cellStyle name="Input [yellow] 3 2 4 4" xfId="6295"/>
    <cellStyle name="Input [yellow] 3 2 5" xfId="6296"/>
    <cellStyle name="Input [yellow] 3 2 5 2" xfId="6297"/>
    <cellStyle name="Input [yellow] 3 2 5 3" xfId="6298"/>
    <cellStyle name="Input [yellow] 3 2 5 4" xfId="6299"/>
    <cellStyle name="Input [yellow] 3 2 6" xfId="6300"/>
    <cellStyle name="Input [yellow] 3 2 6 2" xfId="6301"/>
    <cellStyle name="Input [yellow] 3 2 6 3" xfId="6302"/>
    <cellStyle name="Input [yellow] 3 2 6 4" xfId="6303"/>
    <cellStyle name="Input [yellow] 3 2 7" xfId="6304"/>
    <cellStyle name="Input [yellow] 3 2 7 2" xfId="6305"/>
    <cellStyle name="Input [yellow] 3 2 7 3" xfId="6306"/>
    <cellStyle name="Input [yellow] 3 2 7 4" xfId="6307"/>
    <cellStyle name="Input [yellow] 3 2 8" xfId="6308"/>
    <cellStyle name="Input [yellow] 3 2 8 2" xfId="6309"/>
    <cellStyle name="Input [yellow] 3 2 8 3" xfId="6310"/>
    <cellStyle name="Input [yellow] 3 2 8 4" xfId="6311"/>
    <cellStyle name="Input [yellow] 3 2 9" xfId="6312"/>
    <cellStyle name="Input [yellow] 3 2 9 2" xfId="6313"/>
    <cellStyle name="Input [yellow] 3 2 9 3" xfId="6314"/>
    <cellStyle name="Input [yellow] 3 2 9 4" xfId="6315"/>
    <cellStyle name="Input [yellow] 3 3" xfId="6316"/>
    <cellStyle name="Input [yellow] 3 3 2" xfId="6317"/>
    <cellStyle name="Input [yellow] 3 3 2 10" xfId="6318"/>
    <cellStyle name="Input [yellow] 3 3 2 10 2" xfId="6319"/>
    <cellStyle name="Input [yellow] 3 3 2 10 3" xfId="6320"/>
    <cellStyle name="Input [yellow] 3 3 2 10 4" xfId="6321"/>
    <cellStyle name="Input [yellow] 3 3 2 11" xfId="6322"/>
    <cellStyle name="Input [yellow] 3 3 2 12" xfId="6323"/>
    <cellStyle name="Input [yellow] 3 3 2 2" xfId="6324"/>
    <cellStyle name="Input [yellow] 3 3 2 2 2" xfId="6325"/>
    <cellStyle name="Input [yellow] 3 3 2 2 3" xfId="6326"/>
    <cellStyle name="Input [yellow] 3 3 2 2 4" xfId="6327"/>
    <cellStyle name="Input [yellow] 3 3 2 3" xfId="6328"/>
    <cellStyle name="Input [yellow] 3 3 2 3 2" xfId="6329"/>
    <cellStyle name="Input [yellow] 3 3 2 3 3" xfId="6330"/>
    <cellStyle name="Input [yellow] 3 3 2 3 4" xfId="6331"/>
    <cellStyle name="Input [yellow] 3 3 2 4" xfId="6332"/>
    <cellStyle name="Input [yellow] 3 3 2 4 2" xfId="6333"/>
    <cellStyle name="Input [yellow] 3 3 2 4 3" xfId="6334"/>
    <cellStyle name="Input [yellow] 3 3 2 4 4" xfId="6335"/>
    <cellStyle name="Input [yellow] 3 3 2 5" xfId="6336"/>
    <cellStyle name="Input [yellow] 3 3 2 5 2" xfId="6337"/>
    <cellStyle name="Input [yellow] 3 3 2 5 3" xfId="6338"/>
    <cellStyle name="Input [yellow] 3 3 2 5 4" xfId="6339"/>
    <cellStyle name="Input [yellow] 3 3 2 6" xfId="6340"/>
    <cellStyle name="Input [yellow] 3 3 2 6 2" xfId="6341"/>
    <cellStyle name="Input [yellow] 3 3 2 6 3" xfId="6342"/>
    <cellStyle name="Input [yellow] 3 3 2 6 4" xfId="6343"/>
    <cellStyle name="Input [yellow] 3 3 2 7" xfId="6344"/>
    <cellStyle name="Input [yellow] 3 3 2 7 2" xfId="6345"/>
    <cellStyle name="Input [yellow] 3 3 2 7 3" xfId="6346"/>
    <cellStyle name="Input [yellow] 3 3 2 7 4" xfId="6347"/>
    <cellStyle name="Input [yellow] 3 3 2 8" xfId="6348"/>
    <cellStyle name="Input [yellow] 3 3 2 8 2" xfId="6349"/>
    <cellStyle name="Input [yellow] 3 3 2 8 3" xfId="6350"/>
    <cellStyle name="Input [yellow] 3 3 2 8 4" xfId="6351"/>
    <cellStyle name="Input [yellow] 3 3 2 9" xfId="6352"/>
    <cellStyle name="Input [yellow] 3 3 2 9 2" xfId="6353"/>
    <cellStyle name="Input [yellow] 3 3 2 9 3" xfId="6354"/>
    <cellStyle name="Input [yellow] 3 3 2 9 4" xfId="6355"/>
    <cellStyle name="Input [yellow] 3 3 3" xfId="6356"/>
    <cellStyle name="Input [yellow] 3 3 3 10" xfId="6357"/>
    <cellStyle name="Input [yellow] 3 3 3 10 2" xfId="6358"/>
    <cellStyle name="Input [yellow] 3 3 3 10 3" xfId="6359"/>
    <cellStyle name="Input [yellow] 3 3 3 10 4" xfId="6360"/>
    <cellStyle name="Input [yellow] 3 3 3 11" xfId="6361"/>
    <cellStyle name="Input [yellow] 3 3 3 12" xfId="6362"/>
    <cellStyle name="Input [yellow] 3 3 3 13" xfId="6363"/>
    <cellStyle name="Input [yellow] 3 3 3 2" xfId="6364"/>
    <cellStyle name="Input [yellow] 3 3 3 2 2" xfId="6365"/>
    <cellStyle name="Input [yellow] 3 3 3 2 3" xfId="6366"/>
    <cellStyle name="Input [yellow] 3 3 3 2 4" xfId="6367"/>
    <cellStyle name="Input [yellow] 3 3 3 3" xfId="6368"/>
    <cellStyle name="Input [yellow] 3 3 3 3 2" xfId="6369"/>
    <cellStyle name="Input [yellow] 3 3 3 3 3" xfId="6370"/>
    <cellStyle name="Input [yellow] 3 3 3 3 4" xfId="6371"/>
    <cellStyle name="Input [yellow] 3 3 3 4" xfId="6372"/>
    <cellStyle name="Input [yellow] 3 3 3 4 2" xfId="6373"/>
    <cellStyle name="Input [yellow] 3 3 3 4 3" xfId="6374"/>
    <cellStyle name="Input [yellow] 3 3 3 4 4" xfId="6375"/>
    <cellStyle name="Input [yellow] 3 3 3 5" xfId="6376"/>
    <cellStyle name="Input [yellow] 3 3 3 5 2" xfId="6377"/>
    <cellStyle name="Input [yellow] 3 3 3 5 3" xfId="6378"/>
    <cellStyle name="Input [yellow] 3 3 3 5 4" xfId="6379"/>
    <cellStyle name="Input [yellow] 3 3 3 6" xfId="6380"/>
    <cellStyle name="Input [yellow] 3 3 3 6 2" xfId="6381"/>
    <cellStyle name="Input [yellow] 3 3 3 6 3" xfId="6382"/>
    <cellStyle name="Input [yellow] 3 3 3 6 4" xfId="6383"/>
    <cellStyle name="Input [yellow] 3 3 3 7" xfId="6384"/>
    <cellStyle name="Input [yellow] 3 3 3 7 2" xfId="6385"/>
    <cellStyle name="Input [yellow] 3 3 3 7 3" xfId="6386"/>
    <cellStyle name="Input [yellow] 3 3 3 7 4" xfId="6387"/>
    <cellStyle name="Input [yellow] 3 3 3 8" xfId="6388"/>
    <cellStyle name="Input [yellow] 3 3 3 8 2" xfId="6389"/>
    <cellStyle name="Input [yellow] 3 3 3 8 3" xfId="6390"/>
    <cellStyle name="Input [yellow] 3 3 3 8 4" xfId="6391"/>
    <cellStyle name="Input [yellow] 3 3 3 9" xfId="6392"/>
    <cellStyle name="Input [yellow] 3 3 3 9 2" xfId="6393"/>
    <cellStyle name="Input [yellow] 3 3 3 9 3" xfId="6394"/>
    <cellStyle name="Input [yellow] 3 3 3 9 4" xfId="6395"/>
    <cellStyle name="Input [yellow] 3 3 4" xfId="6396"/>
    <cellStyle name="Input [yellow] 3 3 4 2" xfId="6397"/>
    <cellStyle name="Input [yellow] 3 3 4 3" xfId="6398"/>
    <cellStyle name="Input [yellow] 3 3 4 4" xfId="6399"/>
    <cellStyle name="Input [yellow] 3 3 5" xfId="6400"/>
    <cellStyle name="Input [yellow] 3 3 5 2" xfId="6401"/>
    <cellStyle name="Input [yellow] 3 3 5 3" xfId="6402"/>
    <cellStyle name="Input [yellow] 3 3 5 4" xfId="6403"/>
    <cellStyle name="Input [yellow] 3 3 6" xfId="6404"/>
    <cellStyle name="Input [yellow] 3 3 6 2" xfId="6405"/>
    <cellStyle name="Input [yellow] 3 3 6 3" xfId="6406"/>
    <cellStyle name="Input [yellow] 3 3 6 4" xfId="6407"/>
    <cellStyle name="Input [yellow] 3 3 7" xfId="6408"/>
    <cellStyle name="Input [yellow] 3 4" xfId="6409"/>
    <cellStyle name="Input [yellow] 3 4 2" xfId="6410"/>
    <cellStyle name="Input [yellow] 3 4 2 2" xfId="6411"/>
    <cellStyle name="Input [yellow] 3 4 2 3" xfId="6412"/>
    <cellStyle name="Input [yellow] 3 4 2 4" xfId="6413"/>
    <cellStyle name="Input [yellow] 3 4 3" xfId="6414"/>
    <cellStyle name="Input [yellow] 3 4 3 2" xfId="6415"/>
    <cellStyle name="Input [yellow] 3 4 3 3" xfId="6416"/>
    <cellStyle name="Input [yellow] 3 4 3 4" xfId="6417"/>
    <cellStyle name="Input [yellow] 3 4 4" xfId="6418"/>
    <cellStyle name="Input [yellow] 3 4 4 2" xfId="6419"/>
    <cellStyle name="Input [yellow] 3 4 4 3" xfId="6420"/>
    <cellStyle name="Input [yellow] 3 4 4 4" xfId="6421"/>
    <cellStyle name="Input [yellow] 3 4 5" xfId="6422"/>
    <cellStyle name="Input [yellow] 3 4 5 2" xfId="6423"/>
    <cellStyle name="Input [yellow] 3 4 5 3" xfId="6424"/>
    <cellStyle name="Input [yellow] 3 4 5 4" xfId="6425"/>
    <cellStyle name="Input [yellow] 3 4 6" xfId="6426"/>
    <cellStyle name="Input [yellow] 3 4 6 2" xfId="6427"/>
    <cellStyle name="Input [yellow] 3 4 6 3" xfId="6428"/>
    <cellStyle name="Input [yellow] 3 4 6 4" xfId="6429"/>
    <cellStyle name="Input [yellow] 3 4 7" xfId="6430"/>
    <cellStyle name="Input [yellow] 3 4 8" xfId="6431"/>
    <cellStyle name="Input [yellow] 3 5" xfId="6432"/>
    <cellStyle name="Input [yellow] 3 5 10" xfId="6433"/>
    <cellStyle name="Input [yellow] 3 5 10 2" xfId="6434"/>
    <cellStyle name="Input [yellow] 3 5 10 3" xfId="6435"/>
    <cellStyle name="Input [yellow] 3 5 10 4" xfId="6436"/>
    <cellStyle name="Input [yellow] 3 5 11" xfId="6437"/>
    <cellStyle name="Input [yellow] 3 5 12" xfId="6438"/>
    <cellStyle name="Input [yellow] 3 5 13" xfId="6439"/>
    <cellStyle name="Input [yellow] 3 5 2" xfId="6440"/>
    <cellStyle name="Input [yellow] 3 5 2 2" xfId="6441"/>
    <cellStyle name="Input [yellow] 3 5 2 3" xfId="6442"/>
    <cellStyle name="Input [yellow] 3 5 2 4" xfId="6443"/>
    <cellStyle name="Input [yellow] 3 5 3" xfId="6444"/>
    <cellStyle name="Input [yellow] 3 5 3 2" xfId="6445"/>
    <cellStyle name="Input [yellow] 3 5 3 3" xfId="6446"/>
    <cellStyle name="Input [yellow] 3 5 3 4" xfId="6447"/>
    <cellStyle name="Input [yellow] 3 5 4" xfId="6448"/>
    <cellStyle name="Input [yellow] 3 5 4 2" xfId="6449"/>
    <cellStyle name="Input [yellow] 3 5 4 3" xfId="6450"/>
    <cellStyle name="Input [yellow] 3 5 4 4" xfId="6451"/>
    <cellStyle name="Input [yellow] 3 5 5" xfId="6452"/>
    <cellStyle name="Input [yellow] 3 5 5 2" xfId="6453"/>
    <cellStyle name="Input [yellow] 3 5 5 3" xfId="6454"/>
    <cellStyle name="Input [yellow] 3 5 5 4" xfId="6455"/>
    <cellStyle name="Input [yellow] 3 5 6" xfId="6456"/>
    <cellStyle name="Input [yellow] 3 5 6 2" xfId="6457"/>
    <cellStyle name="Input [yellow] 3 5 6 3" xfId="6458"/>
    <cellStyle name="Input [yellow] 3 5 6 4" xfId="6459"/>
    <cellStyle name="Input [yellow] 3 5 7" xfId="6460"/>
    <cellStyle name="Input [yellow] 3 5 7 2" xfId="6461"/>
    <cellStyle name="Input [yellow] 3 5 7 3" xfId="6462"/>
    <cellStyle name="Input [yellow] 3 5 7 4" xfId="6463"/>
    <cellStyle name="Input [yellow] 3 5 8" xfId="6464"/>
    <cellStyle name="Input [yellow] 3 5 8 2" xfId="6465"/>
    <cellStyle name="Input [yellow] 3 5 8 3" xfId="6466"/>
    <cellStyle name="Input [yellow] 3 5 8 4" xfId="6467"/>
    <cellStyle name="Input [yellow] 3 5 9" xfId="6468"/>
    <cellStyle name="Input [yellow] 3 5 9 2" xfId="6469"/>
    <cellStyle name="Input [yellow] 3 5 9 3" xfId="6470"/>
    <cellStyle name="Input [yellow] 3 5 9 4" xfId="6471"/>
    <cellStyle name="Input [yellow] 3 6" xfId="6472"/>
    <cellStyle name="Input [yellow] 3 6 2" xfId="6473"/>
    <cellStyle name="Input [yellow] 3 6 3" xfId="6474"/>
    <cellStyle name="Input [yellow] 3 6 4" xfId="6475"/>
    <cellStyle name="Input [yellow] 4" xfId="6476"/>
    <cellStyle name="Input [yellow] 4 10" xfId="6477"/>
    <cellStyle name="Input [yellow] 4 2" xfId="6478"/>
    <cellStyle name="Input [yellow] 4 2 2" xfId="6479"/>
    <cellStyle name="Input [yellow] 4 2 2 2" xfId="6480"/>
    <cellStyle name="Input [yellow] 4 2 2 3" xfId="6481"/>
    <cellStyle name="Input [yellow] 4 2 2 4" xfId="6482"/>
    <cellStyle name="Input [yellow] 4 2 3" xfId="6483"/>
    <cellStyle name="Input [yellow] 4 2 3 2" xfId="6484"/>
    <cellStyle name="Input [yellow] 4 2 3 3" xfId="6485"/>
    <cellStyle name="Input [yellow] 4 2 3 4" xfId="6486"/>
    <cellStyle name="Input [yellow] 4 2 4" xfId="6487"/>
    <cellStyle name="Input [yellow] 4 2 4 2" xfId="6488"/>
    <cellStyle name="Input [yellow] 4 2 4 3" xfId="6489"/>
    <cellStyle name="Input [yellow] 4 2 4 4" xfId="6490"/>
    <cellStyle name="Input [yellow] 4 2 5" xfId="6491"/>
    <cellStyle name="Input [yellow] 4 2 5 2" xfId="6492"/>
    <cellStyle name="Input [yellow] 4 2 5 3" xfId="6493"/>
    <cellStyle name="Input [yellow] 4 2 5 4" xfId="6494"/>
    <cellStyle name="Input [yellow] 4 2 6" xfId="6495"/>
    <cellStyle name="Input [yellow] 4 2 6 2" xfId="6496"/>
    <cellStyle name="Input [yellow] 4 2 6 3" xfId="6497"/>
    <cellStyle name="Input [yellow] 4 2 6 4" xfId="6498"/>
    <cellStyle name="Input [yellow] 4 2 7" xfId="6499"/>
    <cellStyle name="Input [yellow] 4 2 8" xfId="6500"/>
    <cellStyle name="Input [yellow] 4 3" xfId="6501"/>
    <cellStyle name="Input [yellow] 4 3 10" xfId="6502"/>
    <cellStyle name="Input [yellow] 4 3 10 2" xfId="6503"/>
    <cellStyle name="Input [yellow] 4 3 10 3" xfId="6504"/>
    <cellStyle name="Input [yellow] 4 3 10 4" xfId="6505"/>
    <cellStyle name="Input [yellow] 4 3 11" xfId="6506"/>
    <cellStyle name="Input [yellow] 4 3 12" xfId="6507"/>
    <cellStyle name="Input [yellow] 4 3 13" xfId="6508"/>
    <cellStyle name="Input [yellow] 4 3 2" xfId="6509"/>
    <cellStyle name="Input [yellow] 4 3 2 2" xfId="6510"/>
    <cellStyle name="Input [yellow] 4 3 2 3" xfId="6511"/>
    <cellStyle name="Input [yellow] 4 3 2 4" xfId="6512"/>
    <cellStyle name="Input [yellow] 4 3 3" xfId="6513"/>
    <cellStyle name="Input [yellow] 4 3 3 2" xfId="6514"/>
    <cellStyle name="Input [yellow] 4 3 3 3" xfId="6515"/>
    <cellStyle name="Input [yellow] 4 3 3 4" xfId="6516"/>
    <cellStyle name="Input [yellow] 4 3 4" xfId="6517"/>
    <cellStyle name="Input [yellow] 4 3 4 2" xfId="6518"/>
    <cellStyle name="Input [yellow] 4 3 4 3" xfId="6519"/>
    <cellStyle name="Input [yellow] 4 3 4 4" xfId="6520"/>
    <cellStyle name="Input [yellow] 4 3 5" xfId="6521"/>
    <cellStyle name="Input [yellow] 4 3 5 2" xfId="6522"/>
    <cellStyle name="Input [yellow] 4 3 5 3" xfId="6523"/>
    <cellStyle name="Input [yellow] 4 3 5 4" xfId="6524"/>
    <cellStyle name="Input [yellow] 4 3 6" xfId="6525"/>
    <cellStyle name="Input [yellow] 4 3 6 2" xfId="6526"/>
    <cellStyle name="Input [yellow] 4 3 6 3" xfId="6527"/>
    <cellStyle name="Input [yellow] 4 3 6 4" xfId="6528"/>
    <cellStyle name="Input [yellow] 4 3 7" xfId="6529"/>
    <cellStyle name="Input [yellow] 4 3 7 2" xfId="6530"/>
    <cellStyle name="Input [yellow] 4 3 7 3" xfId="6531"/>
    <cellStyle name="Input [yellow] 4 3 7 4" xfId="6532"/>
    <cellStyle name="Input [yellow] 4 3 8" xfId="6533"/>
    <cellStyle name="Input [yellow] 4 3 8 2" xfId="6534"/>
    <cellStyle name="Input [yellow] 4 3 8 3" xfId="6535"/>
    <cellStyle name="Input [yellow] 4 3 8 4" xfId="6536"/>
    <cellStyle name="Input [yellow] 4 3 9" xfId="6537"/>
    <cellStyle name="Input [yellow] 4 3 9 2" xfId="6538"/>
    <cellStyle name="Input [yellow] 4 3 9 3" xfId="6539"/>
    <cellStyle name="Input [yellow] 4 3 9 4" xfId="6540"/>
    <cellStyle name="Input [yellow] 4 4" xfId="6541"/>
    <cellStyle name="Input [yellow] 4 4 2" xfId="6542"/>
    <cellStyle name="Input [yellow] 4 4 3" xfId="6543"/>
    <cellStyle name="Input [yellow] 4 4 4" xfId="6544"/>
    <cellStyle name="Input [yellow] 4 5" xfId="6545"/>
    <cellStyle name="Input [yellow] 4 5 2" xfId="6546"/>
    <cellStyle name="Input [yellow] 4 5 3" xfId="6547"/>
    <cellStyle name="Input [yellow] 4 5 4" xfId="6548"/>
    <cellStyle name="Input [yellow] 4 6" xfId="6549"/>
    <cellStyle name="Input [yellow] 4 6 2" xfId="6550"/>
    <cellStyle name="Input [yellow] 4 6 3" xfId="6551"/>
    <cellStyle name="Input [yellow] 4 6 4" xfId="6552"/>
    <cellStyle name="Input [yellow] 4 7" xfId="6553"/>
    <cellStyle name="Input [yellow] 4 7 2" xfId="6554"/>
    <cellStyle name="Input [yellow] 4 7 3" xfId="6555"/>
    <cellStyle name="Input [yellow] 4 7 4" xfId="6556"/>
    <cellStyle name="Input [yellow] 4 8" xfId="6557"/>
    <cellStyle name="Input [yellow] 4 8 2" xfId="6558"/>
    <cellStyle name="Input [yellow] 4 8 3" xfId="6559"/>
    <cellStyle name="Input [yellow] 4 8 4" xfId="6560"/>
    <cellStyle name="Input [yellow] 4 9" xfId="6561"/>
    <cellStyle name="Input [yellow] 4 9 2" xfId="6562"/>
    <cellStyle name="Input [yellow] 4 9 3" xfId="6563"/>
    <cellStyle name="Input [yellow] 4 9 4" xfId="6564"/>
    <cellStyle name="Input [yellow] 5" xfId="6565"/>
    <cellStyle name="Input [yellow] 5 2" xfId="6566"/>
    <cellStyle name="Input [yellow] 5 2 2" xfId="6567"/>
    <cellStyle name="Input [yellow] 5 2 2 2" xfId="6568"/>
    <cellStyle name="Input [yellow] 5 2 2 3" xfId="6569"/>
    <cellStyle name="Input [yellow] 5 2 2 4" xfId="6570"/>
    <cellStyle name="Input [yellow] 5 2 3" xfId="6571"/>
    <cellStyle name="Input [yellow] 5 2 3 2" xfId="6572"/>
    <cellStyle name="Input [yellow] 5 2 3 3" xfId="6573"/>
    <cellStyle name="Input [yellow] 5 2 3 4" xfId="6574"/>
    <cellStyle name="Input [yellow] 5 2 4" xfId="6575"/>
    <cellStyle name="Input [yellow] 5 2 4 2" xfId="6576"/>
    <cellStyle name="Input [yellow] 5 2 4 3" xfId="6577"/>
    <cellStyle name="Input [yellow] 5 2 4 4" xfId="6578"/>
    <cellStyle name="Input [yellow] 5 2 5" xfId="6579"/>
    <cellStyle name="Input [yellow] 5 2 5 2" xfId="6580"/>
    <cellStyle name="Input [yellow] 5 2 5 3" xfId="6581"/>
    <cellStyle name="Input [yellow] 5 2 5 4" xfId="6582"/>
    <cellStyle name="Input [yellow] 5 2 6" xfId="6583"/>
    <cellStyle name="Input [yellow] 5 2 6 2" xfId="6584"/>
    <cellStyle name="Input [yellow] 5 2 6 3" xfId="6585"/>
    <cellStyle name="Input [yellow] 5 2 6 4" xfId="6586"/>
    <cellStyle name="Input [yellow] 5 2 7" xfId="6587"/>
    <cellStyle name="Input [yellow] 5 2 8" xfId="6588"/>
    <cellStyle name="Input [yellow] 5 3" xfId="6589"/>
    <cellStyle name="Input [yellow] 5 3 2" xfId="6590"/>
    <cellStyle name="Input [yellow] 5 3 3" xfId="6591"/>
    <cellStyle name="Input [yellow] 5 3 4" xfId="6592"/>
    <cellStyle name="Input [yellow] 5 4" xfId="6593"/>
    <cellStyle name="Input [yellow] 5 4 2" xfId="6594"/>
    <cellStyle name="Input [yellow] 5 4 3" xfId="6595"/>
    <cellStyle name="Input [yellow] 5 4 4" xfId="6596"/>
    <cellStyle name="Input [yellow] 5 5" xfId="6597"/>
    <cellStyle name="Input [yellow] 5 5 2" xfId="6598"/>
    <cellStyle name="Input [yellow] 5 5 3" xfId="6599"/>
    <cellStyle name="Input [yellow] 5 5 4" xfId="6600"/>
    <cellStyle name="Input [yellow] 5 6" xfId="6601"/>
    <cellStyle name="Input [yellow] 5 7" xfId="6602"/>
    <cellStyle name="Input [yellow] 6" xfId="6603"/>
    <cellStyle name="Input [yellow] 6 2" xfId="6604"/>
    <cellStyle name="Input [yellow] 6 2 2" xfId="6605"/>
    <cellStyle name="Input [yellow] 6 2 3" xfId="6606"/>
    <cellStyle name="Input [yellow] 6 2 4" xfId="6607"/>
    <cellStyle name="Input [yellow] 6 3" xfId="6608"/>
    <cellStyle name="Input [yellow] 6 3 2" xfId="6609"/>
    <cellStyle name="Input [yellow] 6 3 3" xfId="6610"/>
    <cellStyle name="Input [yellow] 6 3 4" xfId="6611"/>
    <cellStyle name="Input [yellow] 6 4" xfId="6612"/>
    <cellStyle name="Input [yellow] 6 4 2" xfId="6613"/>
    <cellStyle name="Input [yellow] 6 4 3" xfId="6614"/>
    <cellStyle name="Input [yellow] 6 4 4" xfId="6615"/>
    <cellStyle name="Input [yellow] 6 5" xfId="6616"/>
    <cellStyle name="Input [yellow] 6 5 2" xfId="6617"/>
    <cellStyle name="Input [yellow] 6 5 3" xfId="6618"/>
    <cellStyle name="Input [yellow] 6 5 4" xfId="6619"/>
    <cellStyle name="Input [yellow] 6 6" xfId="6620"/>
    <cellStyle name="Input [yellow] 6 6 2" xfId="6621"/>
    <cellStyle name="Input [yellow] 6 6 3" xfId="6622"/>
    <cellStyle name="Input [yellow] 6 6 4" xfId="6623"/>
    <cellStyle name="Input [yellow] 6 7" xfId="6624"/>
    <cellStyle name="Input [yellow] 6 8" xfId="6625"/>
    <cellStyle name="Input [yellow] 7" xfId="6626"/>
    <cellStyle name="Input [yellow] 7 2" xfId="6627"/>
    <cellStyle name="Input [yellow] 7 3" xfId="6628"/>
    <cellStyle name="Input [yellow] 7 4" xfId="6629"/>
    <cellStyle name="Input Currency" xfId="6630"/>
    <cellStyle name="Input Date" xfId="6631"/>
    <cellStyle name="Input Fixed [0]" xfId="6632"/>
    <cellStyle name="Input Normal" xfId="6633"/>
    <cellStyle name="Input Percent" xfId="6634"/>
    <cellStyle name="Input Percent [2]" xfId="6635"/>
    <cellStyle name="Input Titles" xfId="6636"/>
    <cellStyle name="Input_라벨" xfId="6637"/>
    <cellStyle name="KTY" xfId="6638"/>
    <cellStyle name="left" xfId="6639"/>
    <cellStyle name="les" xfId="6640"/>
    <cellStyle name="Link Currency (0)" xfId="6641"/>
    <cellStyle name="Link Currency (0) 2" xfId="6642"/>
    <cellStyle name="Link Currency (2)" xfId="6643"/>
    <cellStyle name="Link Currency (2) 2" xfId="6644"/>
    <cellStyle name="Link Units (0)" xfId="6645"/>
    <cellStyle name="Link Units (0) 2" xfId="6646"/>
    <cellStyle name="Link Units (1)" xfId="6647"/>
    <cellStyle name="Link Units (1) 2" xfId="6648"/>
    <cellStyle name="Link Units (2)" xfId="6649"/>
    <cellStyle name="Link Units (2) 2" xfId="6650"/>
    <cellStyle name="M" xfId="6652"/>
    <cellStyle name="M_NOI-2002-update1107" xfId="6653"/>
    <cellStyle name="Millares [0]_PERSONAL" xfId="6654"/>
    <cellStyle name="Millares_PERSONAL" xfId="6655"/>
    <cellStyle name="Milliers [0]_AR1194" xfId="6656"/>
    <cellStyle name="Milliers_AR1194" xfId="6657"/>
    <cellStyle name="Model" xfId="6658"/>
    <cellStyle name="Model 2" xfId="6659"/>
    <cellStyle name="Model 2 2" xfId="6660"/>
    <cellStyle name="Model 2 2 2" xfId="6661"/>
    <cellStyle name="Model 2 2 3" xfId="6662"/>
    <cellStyle name="Model 2 3" xfId="6663"/>
    <cellStyle name="Model 2 3 2" xfId="6664"/>
    <cellStyle name="Model 2 3 3" xfId="6665"/>
    <cellStyle name="Model 3" xfId="6666"/>
    <cellStyle name="Model 3 2" xfId="6667"/>
    <cellStyle name="Model 3 3" xfId="6668"/>
    <cellStyle name="Mon?aire [0]_AR1194" xfId="6669"/>
    <cellStyle name="Mon?aire_AR1194" xfId="6670"/>
    <cellStyle name="Moneda [0]_CONTENCION CONDELL 25.051" xfId="6671"/>
    <cellStyle name="Moneda_CONTENCION CONDELL 25.051" xfId="6672"/>
    <cellStyle name="Monétaire [0]_laroux" xfId="6673"/>
    <cellStyle name="Monétaire_laroux" xfId="6674"/>
    <cellStyle name="My-수량" xfId="6675"/>
    <cellStyle name="NA is zero" xfId="6676"/>
    <cellStyle name="narmal" xfId="6677"/>
    <cellStyle name="New" xfId="6679"/>
    <cellStyle name="New 2" xfId="6680"/>
    <cellStyle name="New 2 2" xfId="6681"/>
    <cellStyle name="New 2 2 2" xfId="6682"/>
    <cellStyle name="New 2 2 2 2" xfId="6683"/>
    <cellStyle name="New 2 2 2 2 2" xfId="6684"/>
    <cellStyle name="New 2 2 2 2 3" xfId="6685"/>
    <cellStyle name="New 2 2 2 2 4" xfId="6686"/>
    <cellStyle name="New 2 2 2 3" xfId="6687"/>
    <cellStyle name="New 2 2 2 3 2" xfId="6688"/>
    <cellStyle name="New 2 2 2 3 3" xfId="6689"/>
    <cellStyle name="New 2 2 2 3 4" xfId="6690"/>
    <cellStyle name="New 2 2 2 4" xfId="6691"/>
    <cellStyle name="New 2 2 2 4 2" xfId="6692"/>
    <cellStyle name="New 2 2 2 4 3" xfId="6693"/>
    <cellStyle name="New 2 2 2 4 4" xfId="6694"/>
    <cellStyle name="New 2 2 2 5" xfId="6695"/>
    <cellStyle name="New 2 2 2 5 2" xfId="6696"/>
    <cellStyle name="New 2 2 2 5 3" xfId="6697"/>
    <cellStyle name="New 2 2 2 5 4" xfId="6698"/>
    <cellStyle name="New 2 2 2 6" xfId="6699"/>
    <cellStyle name="New 2 2 2 6 2" xfId="6700"/>
    <cellStyle name="New 2 2 2 6 3" xfId="6701"/>
    <cellStyle name="New 2 2 2 6 4" xfId="6702"/>
    <cellStyle name="New 2 2 2 7" xfId="6703"/>
    <cellStyle name="New 2 2 2 8" xfId="6704"/>
    <cellStyle name="New 2 2 3" xfId="6705"/>
    <cellStyle name="New 2 2 3 2" xfId="6706"/>
    <cellStyle name="New 2 2 3 3" xfId="6707"/>
    <cellStyle name="New 2 2 3 4" xfId="6708"/>
    <cellStyle name="New 2 2 4" xfId="6709"/>
    <cellStyle name="New 2 2 4 2" xfId="6710"/>
    <cellStyle name="New 2 2 4 3" xfId="6711"/>
    <cellStyle name="New 2 2 4 4" xfId="6712"/>
    <cellStyle name="New 2 2 5" xfId="6713"/>
    <cellStyle name="New 2 2 5 2" xfId="6714"/>
    <cellStyle name="New 2 2 5 3" xfId="6715"/>
    <cellStyle name="New 2 2 5 4" xfId="6716"/>
    <cellStyle name="New 2 2 6" xfId="6717"/>
    <cellStyle name="New 2 2 6 2" xfId="6718"/>
    <cellStyle name="New 2 2 6 3" xfId="6719"/>
    <cellStyle name="New 2 2 6 4" xfId="6720"/>
    <cellStyle name="New 2 2 7" xfId="6721"/>
    <cellStyle name="New 2 2 7 2" xfId="6722"/>
    <cellStyle name="New 2 2 7 3" xfId="6723"/>
    <cellStyle name="New 2 2 7 4" xfId="6724"/>
    <cellStyle name="New 2 2 8" xfId="6725"/>
    <cellStyle name="New 2 2 8 2" xfId="6726"/>
    <cellStyle name="New 2 2 8 3" xfId="6727"/>
    <cellStyle name="New 2 2 8 4" xfId="6728"/>
    <cellStyle name="New 2 2 9" xfId="6729"/>
    <cellStyle name="New 2 2 9 2" xfId="6730"/>
    <cellStyle name="New 2 2 9 3" xfId="6731"/>
    <cellStyle name="New 2 2 9 4" xfId="6732"/>
    <cellStyle name="New 2 3" xfId="6733"/>
    <cellStyle name="New 2 3 2" xfId="6734"/>
    <cellStyle name="New 2 3 2 10" xfId="6735"/>
    <cellStyle name="New 2 3 2 10 2" xfId="6736"/>
    <cellStyle name="New 2 3 2 10 3" xfId="6737"/>
    <cellStyle name="New 2 3 2 10 4" xfId="6738"/>
    <cellStyle name="New 2 3 2 11" xfId="6739"/>
    <cellStyle name="New 2 3 2 12" xfId="6740"/>
    <cellStyle name="New 2 3 2 2" xfId="6741"/>
    <cellStyle name="New 2 3 2 2 2" xfId="6742"/>
    <cellStyle name="New 2 3 2 2 3" xfId="6743"/>
    <cellStyle name="New 2 3 2 2 4" xfId="6744"/>
    <cellStyle name="New 2 3 2 3" xfId="6745"/>
    <cellStyle name="New 2 3 2 3 2" xfId="6746"/>
    <cellStyle name="New 2 3 2 3 3" xfId="6747"/>
    <cellStyle name="New 2 3 2 3 4" xfId="6748"/>
    <cellStyle name="New 2 3 2 4" xfId="6749"/>
    <cellStyle name="New 2 3 2 4 2" xfId="6750"/>
    <cellStyle name="New 2 3 2 4 3" xfId="6751"/>
    <cellStyle name="New 2 3 2 4 4" xfId="6752"/>
    <cellStyle name="New 2 3 2 5" xfId="6753"/>
    <cellStyle name="New 2 3 2 5 2" xfId="6754"/>
    <cellStyle name="New 2 3 2 5 3" xfId="6755"/>
    <cellStyle name="New 2 3 2 5 4" xfId="6756"/>
    <cellStyle name="New 2 3 2 6" xfId="6757"/>
    <cellStyle name="New 2 3 2 6 2" xfId="6758"/>
    <cellStyle name="New 2 3 2 6 3" xfId="6759"/>
    <cellStyle name="New 2 3 2 6 4" xfId="6760"/>
    <cellStyle name="New 2 3 2 7" xfId="6761"/>
    <cellStyle name="New 2 3 2 7 2" xfId="6762"/>
    <cellStyle name="New 2 3 2 7 3" xfId="6763"/>
    <cellStyle name="New 2 3 2 7 4" xfId="6764"/>
    <cellStyle name="New 2 3 2 8" xfId="6765"/>
    <cellStyle name="New 2 3 2 8 2" xfId="6766"/>
    <cellStyle name="New 2 3 2 8 3" xfId="6767"/>
    <cellStyle name="New 2 3 2 8 4" xfId="6768"/>
    <cellStyle name="New 2 3 2 9" xfId="6769"/>
    <cellStyle name="New 2 3 2 9 2" xfId="6770"/>
    <cellStyle name="New 2 3 2 9 3" xfId="6771"/>
    <cellStyle name="New 2 3 2 9 4" xfId="6772"/>
    <cellStyle name="New 2 3 3" xfId="6773"/>
    <cellStyle name="New 2 3 3 10" xfId="6774"/>
    <cellStyle name="New 2 3 3 10 2" xfId="6775"/>
    <cellStyle name="New 2 3 3 10 3" xfId="6776"/>
    <cellStyle name="New 2 3 3 10 4" xfId="6777"/>
    <cellStyle name="New 2 3 3 11" xfId="6778"/>
    <cellStyle name="New 2 3 3 12" xfId="6779"/>
    <cellStyle name="New 2 3 3 13" xfId="6780"/>
    <cellStyle name="New 2 3 3 2" xfId="6781"/>
    <cellStyle name="New 2 3 3 2 2" xfId="6782"/>
    <cellStyle name="New 2 3 3 2 3" xfId="6783"/>
    <cellStyle name="New 2 3 3 2 4" xfId="6784"/>
    <cellStyle name="New 2 3 3 3" xfId="6785"/>
    <cellStyle name="New 2 3 3 3 2" xfId="6786"/>
    <cellStyle name="New 2 3 3 3 3" xfId="6787"/>
    <cellStyle name="New 2 3 3 3 4" xfId="6788"/>
    <cellStyle name="New 2 3 3 4" xfId="6789"/>
    <cellStyle name="New 2 3 3 4 2" xfId="6790"/>
    <cellStyle name="New 2 3 3 4 3" xfId="6791"/>
    <cellStyle name="New 2 3 3 4 4" xfId="6792"/>
    <cellStyle name="New 2 3 3 5" xfId="6793"/>
    <cellStyle name="New 2 3 3 5 2" xfId="6794"/>
    <cellStyle name="New 2 3 3 5 3" xfId="6795"/>
    <cellStyle name="New 2 3 3 5 4" xfId="6796"/>
    <cellStyle name="New 2 3 3 6" xfId="6797"/>
    <cellStyle name="New 2 3 3 6 2" xfId="6798"/>
    <cellStyle name="New 2 3 3 6 3" xfId="6799"/>
    <cellStyle name="New 2 3 3 6 4" xfId="6800"/>
    <cellStyle name="New 2 3 3 7" xfId="6801"/>
    <cellStyle name="New 2 3 3 7 2" xfId="6802"/>
    <cellStyle name="New 2 3 3 7 3" xfId="6803"/>
    <cellStyle name="New 2 3 3 7 4" xfId="6804"/>
    <cellStyle name="New 2 3 3 8" xfId="6805"/>
    <cellStyle name="New 2 3 3 8 2" xfId="6806"/>
    <cellStyle name="New 2 3 3 8 3" xfId="6807"/>
    <cellStyle name="New 2 3 3 8 4" xfId="6808"/>
    <cellStyle name="New 2 3 3 9" xfId="6809"/>
    <cellStyle name="New 2 3 3 9 2" xfId="6810"/>
    <cellStyle name="New 2 3 3 9 3" xfId="6811"/>
    <cellStyle name="New 2 3 3 9 4" xfId="6812"/>
    <cellStyle name="New 2 3 4" xfId="6813"/>
    <cellStyle name="New 2 3 4 2" xfId="6814"/>
    <cellStyle name="New 2 3 4 3" xfId="6815"/>
    <cellStyle name="New 2 3 4 4" xfId="6816"/>
    <cellStyle name="New 2 3 5" xfId="6817"/>
    <cellStyle name="New 2 3 5 2" xfId="6818"/>
    <cellStyle name="New 2 3 5 3" xfId="6819"/>
    <cellStyle name="New 2 3 5 4" xfId="6820"/>
    <cellStyle name="New 2 3 6" xfId="6821"/>
    <cellStyle name="New 2 3 6 2" xfId="6822"/>
    <cellStyle name="New 2 3 6 3" xfId="6823"/>
    <cellStyle name="New 2 3 6 4" xfId="6824"/>
    <cellStyle name="New 2 3 7" xfId="6825"/>
    <cellStyle name="New 2 4" xfId="6826"/>
    <cellStyle name="New 2 4 2" xfId="6827"/>
    <cellStyle name="New 2 4 2 2" xfId="6828"/>
    <cellStyle name="New 2 4 2 3" xfId="6829"/>
    <cellStyle name="New 2 4 2 4" xfId="6830"/>
    <cellStyle name="New 2 4 3" xfId="6831"/>
    <cellStyle name="New 2 4 3 2" xfId="6832"/>
    <cellStyle name="New 2 4 3 3" xfId="6833"/>
    <cellStyle name="New 2 4 3 4" xfId="6834"/>
    <cellStyle name="New 2 4 4" xfId="6835"/>
    <cellStyle name="New 2 4 4 2" xfId="6836"/>
    <cellStyle name="New 2 4 4 3" xfId="6837"/>
    <cellStyle name="New 2 4 4 4" xfId="6838"/>
    <cellStyle name="New 2 4 5" xfId="6839"/>
    <cellStyle name="New 2 4 5 2" xfId="6840"/>
    <cellStyle name="New 2 4 5 3" xfId="6841"/>
    <cellStyle name="New 2 4 5 4" xfId="6842"/>
    <cellStyle name="New 2 4 6" xfId="6843"/>
    <cellStyle name="New 2 4 6 2" xfId="6844"/>
    <cellStyle name="New 2 4 6 3" xfId="6845"/>
    <cellStyle name="New 2 4 6 4" xfId="6846"/>
    <cellStyle name="New 2 4 7" xfId="6847"/>
    <cellStyle name="New 2 4 8" xfId="6848"/>
    <cellStyle name="New 2 5" xfId="6849"/>
    <cellStyle name="New 2 5 10" xfId="6850"/>
    <cellStyle name="New 2 5 10 2" xfId="6851"/>
    <cellStyle name="New 2 5 10 3" xfId="6852"/>
    <cellStyle name="New 2 5 10 4" xfId="6853"/>
    <cellStyle name="New 2 5 11" xfId="6854"/>
    <cellStyle name="New 2 5 12" xfId="6855"/>
    <cellStyle name="New 2 5 13" xfId="6856"/>
    <cellStyle name="New 2 5 2" xfId="6857"/>
    <cellStyle name="New 2 5 2 2" xfId="6858"/>
    <cellStyle name="New 2 5 2 3" xfId="6859"/>
    <cellStyle name="New 2 5 2 4" xfId="6860"/>
    <cellStyle name="New 2 5 3" xfId="6861"/>
    <cellStyle name="New 2 5 3 2" xfId="6862"/>
    <cellStyle name="New 2 5 3 3" xfId="6863"/>
    <cellStyle name="New 2 5 3 4" xfId="6864"/>
    <cellStyle name="New 2 5 4" xfId="6865"/>
    <cellStyle name="New 2 5 4 2" xfId="6866"/>
    <cellStyle name="New 2 5 4 3" xfId="6867"/>
    <cellStyle name="New 2 5 4 4" xfId="6868"/>
    <cellStyle name="New 2 5 5" xfId="6869"/>
    <cellStyle name="New 2 5 5 2" xfId="6870"/>
    <cellStyle name="New 2 5 5 3" xfId="6871"/>
    <cellStyle name="New 2 5 5 4" xfId="6872"/>
    <cellStyle name="New 2 5 6" xfId="6873"/>
    <cellStyle name="New 2 5 6 2" xfId="6874"/>
    <cellStyle name="New 2 5 6 3" xfId="6875"/>
    <cellStyle name="New 2 5 6 4" xfId="6876"/>
    <cellStyle name="New 2 5 7" xfId="6877"/>
    <cellStyle name="New 2 5 7 2" xfId="6878"/>
    <cellStyle name="New 2 5 7 3" xfId="6879"/>
    <cellStyle name="New 2 5 7 4" xfId="6880"/>
    <cellStyle name="New 2 5 8" xfId="6881"/>
    <cellStyle name="New 2 5 8 2" xfId="6882"/>
    <cellStyle name="New 2 5 8 3" xfId="6883"/>
    <cellStyle name="New 2 5 8 4" xfId="6884"/>
    <cellStyle name="New 2 5 9" xfId="6885"/>
    <cellStyle name="New 2 5 9 2" xfId="6886"/>
    <cellStyle name="New 2 5 9 3" xfId="6887"/>
    <cellStyle name="New 2 5 9 4" xfId="6888"/>
    <cellStyle name="New 2 6" xfId="6889"/>
    <cellStyle name="New 2 6 2" xfId="6890"/>
    <cellStyle name="New 2 6 3" xfId="6891"/>
    <cellStyle name="New 2 6 4" xfId="6892"/>
    <cellStyle name="New 3" xfId="6893"/>
    <cellStyle name="New 3 10" xfId="6894"/>
    <cellStyle name="New 3 2" xfId="6895"/>
    <cellStyle name="New 3 2 2" xfId="6896"/>
    <cellStyle name="New 3 2 2 2" xfId="6897"/>
    <cellStyle name="New 3 2 2 3" xfId="6898"/>
    <cellStyle name="New 3 2 2 4" xfId="6899"/>
    <cellStyle name="New 3 2 3" xfId="6900"/>
    <cellStyle name="New 3 2 3 2" xfId="6901"/>
    <cellStyle name="New 3 2 3 3" xfId="6902"/>
    <cellStyle name="New 3 2 3 4" xfId="6903"/>
    <cellStyle name="New 3 2 4" xfId="6904"/>
    <cellStyle name="New 3 2 4 2" xfId="6905"/>
    <cellStyle name="New 3 2 4 3" xfId="6906"/>
    <cellStyle name="New 3 2 4 4" xfId="6907"/>
    <cellStyle name="New 3 2 5" xfId="6908"/>
    <cellStyle name="New 3 2 5 2" xfId="6909"/>
    <cellStyle name="New 3 2 5 3" xfId="6910"/>
    <cellStyle name="New 3 2 5 4" xfId="6911"/>
    <cellStyle name="New 3 2 6" xfId="6912"/>
    <cellStyle name="New 3 2 6 2" xfId="6913"/>
    <cellStyle name="New 3 2 6 3" xfId="6914"/>
    <cellStyle name="New 3 2 6 4" xfId="6915"/>
    <cellStyle name="New 3 2 7" xfId="6916"/>
    <cellStyle name="New 3 2 8" xfId="6917"/>
    <cellStyle name="New 3 3" xfId="6918"/>
    <cellStyle name="New 3 3 10" xfId="6919"/>
    <cellStyle name="New 3 3 10 2" xfId="6920"/>
    <cellStyle name="New 3 3 10 3" xfId="6921"/>
    <cellStyle name="New 3 3 10 4" xfId="6922"/>
    <cellStyle name="New 3 3 11" xfId="6923"/>
    <cellStyle name="New 3 3 12" xfId="6924"/>
    <cellStyle name="New 3 3 13" xfId="6925"/>
    <cellStyle name="New 3 3 2" xfId="6926"/>
    <cellStyle name="New 3 3 2 2" xfId="6927"/>
    <cellStyle name="New 3 3 2 3" xfId="6928"/>
    <cellStyle name="New 3 3 2 4" xfId="6929"/>
    <cellStyle name="New 3 3 3" xfId="6930"/>
    <cellStyle name="New 3 3 3 2" xfId="6931"/>
    <cellStyle name="New 3 3 3 3" xfId="6932"/>
    <cellStyle name="New 3 3 3 4" xfId="6933"/>
    <cellStyle name="New 3 3 4" xfId="6934"/>
    <cellStyle name="New 3 3 4 2" xfId="6935"/>
    <cellStyle name="New 3 3 4 3" xfId="6936"/>
    <cellStyle name="New 3 3 4 4" xfId="6937"/>
    <cellStyle name="New 3 3 5" xfId="6938"/>
    <cellStyle name="New 3 3 5 2" xfId="6939"/>
    <cellStyle name="New 3 3 5 3" xfId="6940"/>
    <cellStyle name="New 3 3 5 4" xfId="6941"/>
    <cellStyle name="New 3 3 6" xfId="6942"/>
    <cellStyle name="New 3 3 6 2" xfId="6943"/>
    <cellStyle name="New 3 3 6 3" xfId="6944"/>
    <cellStyle name="New 3 3 6 4" xfId="6945"/>
    <cellStyle name="New 3 3 7" xfId="6946"/>
    <cellStyle name="New 3 3 7 2" xfId="6947"/>
    <cellStyle name="New 3 3 7 3" xfId="6948"/>
    <cellStyle name="New 3 3 7 4" xfId="6949"/>
    <cellStyle name="New 3 3 8" xfId="6950"/>
    <cellStyle name="New 3 3 8 2" xfId="6951"/>
    <cellStyle name="New 3 3 8 3" xfId="6952"/>
    <cellStyle name="New 3 3 8 4" xfId="6953"/>
    <cellStyle name="New 3 3 9" xfId="6954"/>
    <cellStyle name="New 3 3 9 2" xfId="6955"/>
    <cellStyle name="New 3 3 9 3" xfId="6956"/>
    <cellStyle name="New 3 3 9 4" xfId="6957"/>
    <cellStyle name="New 3 4" xfId="6958"/>
    <cellStyle name="New 3 4 2" xfId="6959"/>
    <cellStyle name="New 3 4 3" xfId="6960"/>
    <cellStyle name="New 3 4 4" xfId="6961"/>
    <cellStyle name="New 3 5" xfId="6962"/>
    <cellStyle name="New 3 5 2" xfId="6963"/>
    <cellStyle name="New 3 5 3" xfId="6964"/>
    <cellStyle name="New 3 5 4" xfId="6965"/>
    <cellStyle name="New 3 6" xfId="6966"/>
    <cellStyle name="New 3 6 2" xfId="6967"/>
    <cellStyle name="New 3 6 3" xfId="6968"/>
    <cellStyle name="New 3 6 4" xfId="6969"/>
    <cellStyle name="New 3 7" xfId="6970"/>
    <cellStyle name="New 3 7 2" xfId="6971"/>
    <cellStyle name="New 3 7 3" xfId="6972"/>
    <cellStyle name="New 3 7 4" xfId="6973"/>
    <cellStyle name="New 3 8" xfId="6974"/>
    <cellStyle name="New 3 8 2" xfId="6975"/>
    <cellStyle name="New 3 8 3" xfId="6976"/>
    <cellStyle name="New 3 8 4" xfId="6977"/>
    <cellStyle name="New 3 9" xfId="6978"/>
    <cellStyle name="New 3 9 2" xfId="6979"/>
    <cellStyle name="New 3 9 3" xfId="6980"/>
    <cellStyle name="New 3 9 4" xfId="6981"/>
    <cellStyle name="New 4" xfId="6982"/>
    <cellStyle name="New 4 2" xfId="6983"/>
    <cellStyle name="New 4 2 2" xfId="6984"/>
    <cellStyle name="New 4 2 2 2" xfId="6985"/>
    <cellStyle name="New 4 2 2 3" xfId="6986"/>
    <cellStyle name="New 4 2 2 4" xfId="6987"/>
    <cellStyle name="New 4 2 3" xfId="6988"/>
    <cellStyle name="New 4 2 3 2" xfId="6989"/>
    <cellStyle name="New 4 2 3 3" xfId="6990"/>
    <cellStyle name="New 4 2 3 4" xfId="6991"/>
    <cellStyle name="New 4 2 4" xfId="6992"/>
    <cellStyle name="New 4 2 4 2" xfId="6993"/>
    <cellStyle name="New 4 2 4 3" xfId="6994"/>
    <cellStyle name="New 4 2 4 4" xfId="6995"/>
    <cellStyle name="New 4 2 5" xfId="6996"/>
    <cellStyle name="New 4 2 5 2" xfId="6997"/>
    <cellStyle name="New 4 2 5 3" xfId="6998"/>
    <cellStyle name="New 4 2 5 4" xfId="6999"/>
    <cellStyle name="New 4 2 6" xfId="7000"/>
    <cellStyle name="New 4 2 6 2" xfId="7001"/>
    <cellStyle name="New 4 2 6 3" xfId="7002"/>
    <cellStyle name="New 4 2 6 4" xfId="7003"/>
    <cellStyle name="New 4 2 7" xfId="7004"/>
    <cellStyle name="New 4 2 8" xfId="7005"/>
    <cellStyle name="New 4 3" xfId="7006"/>
    <cellStyle name="New 4 3 2" xfId="7007"/>
    <cellStyle name="New 4 3 3" xfId="7008"/>
    <cellStyle name="New 4 3 4" xfId="7009"/>
    <cellStyle name="New 4 4" xfId="7010"/>
    <cellStyle name="New 4 4 2" xfId="7011"/>
    <cellStyle name="New 4 4 3" xfId="7012"/>
    <cellStyle name="New 4 4 4" xfId="7013"/>
    <cellStyle name="New 4 5" xfId="7014"/>
    <cellStyle name="New 4 5 2" xfId="7015"/>
    <cellStyle name="New 4 5 3" xfId="7016"/>
    <cellStyle name="New 4 5 4" xfId="7017"/>
    <cellStyle name="New 4 6" xfId="7018"/>
    <cellStyle name="New 4 7" xfId="7019"/>
    <cellStyle name="New 5" xfId="7020"/>
    <cellStyle name="New 5 2" xfId="7021"/>
    <cellStyle name="New 5 2 2" xfId="7022"/>
    <cellStyle name="New 5 2 3" xfId="7023"/>
    <cellStyle name="New 5 2 4" xfId="7024"/>
    <cellStyle name="New 5 3" xfId="7025"/>
    <cellStyle name="New 5 3 2" xfId="7026"/>
    <cellStyle name="New 5 3 3" xfId="7027"/>
    <cellStyle name="New 5 3 4" xfId="7028"/>
    <cellStyle name="New 5 4" xfId="7029"/>
    <cellStyle name="New 5 4 2" xfId="7030"/>
    <cellStyle name="New 5 4 3" xfId="7031"/>
    <cellStyle name="New 5 4 4" xfId="7032"/>
    <cellStyle name="New 5 5" xfId="7033"/>
    <cellStyle name="New 5 5 2" xfId="7034"/>
    <cellStyle name="New 5 5 3" xfId="7035"/>
    <cellStyle name="New 5 5 4" xfId="7036"/>
    <cellStyle name="New 5 6" xfId="7037"/>
    <cellStyle name="New 5 6 2" xfId="7038"/>
    <cellStyle name="New 5 6 3" xfId="7039"/>
    <cellStyle name="New 5 6 4" xfId="7040"/>
    <cellStyle name="New 5 7" xfId="7041"/>
    <cellStyle name="New 5 8" xfId="7042"/>
    <cellStyle name="New 6" xfId="7043"/>
    <cellStyle name="New 6 2" xfId="7044"/>
    <cellStyle name="New 6 3" xfId="7045"/>
    <cellStyle name="New 6 4" xfId="7046"/>
    <cellStyle name="no dec" xfId="7047"/>
    <cellStyle name="Nor" xfId="7048"/>
    <cellStyle name="Normal - Style1" xfId="7049"/>
    <cellStyle name="Normal - Style1 2" xfId="7050"/>
    <cellStyle name="Normal - Style1 2 2" xfId="7051"/>
    <cellStyle name="Normal - Style1 3" xfId="7052"/>
    <cellStyle name="Normal - Style1 3 2" xfId="7053"/>
    <cellStyle name="Normal - Style1 4" xfId="7054"/>
    <cellStyle name="Normal - Style1 4 2" xfId="7055"/>
    <cellStyle name="Normal - Style1 5" xfId="7056"/>
    <cellStyle name="Normal - Style1 6" xfId="7057"/>
    <cellStyle name="Normal - Style1_(한강유역환경청, 취득처분)9" xfId="7058"/>
    <cellStyle name="Normal - Style2" xfId="7059"/>
    <cellStyle name="Normal - Style3" xfId="7060"/>
    <cellStyle name="Normal - Style4" xfId="7061"/>
    <cellStyle name="Normal - Style5" xfId="7062"/>
    <cellStyle name="Normal - Style6" xfId="7063"/>
    <cellStyle name="Normal - Style7" xfId="7064"/>
    <cellStyle name="Normal - Style8" xfId="7065"/>
    <cellStyle name="Normal - 유형1" xfId="7066"/>
    <cellStyle name="Normal [0]" xfId="7067"/>
    <cellStyle name="Normal [1]" xfId="7068"/>
    <cellStyle name="Normal [2]" xfId="7069"/>
    <cellStyle name="Normal [3]" xfId="7070"/>
    <cellStyle name="Normal Bold" xfId="7071"/>
    <cellStyle name="Normal Pct" xfId="7072"/>
    <cellStyle name="Normal_ SG&amp;A Bridge " xfId="7073"/>
    <cellStyle name="Normal1" xfId="7074"/>
    <cellStyle name="Normal2" xfId="7075"/>
    <cellStyle name="Normal3" xfId="7076"/>
    <cellStyle name="Normal4" xfId="7077"/>
    <cellStyle name="Normal4 2" xfId="7078"/>
    <cellStyle name="Normale_FS1.XLS" xfId="7079"/>
    <cellStyle name="Note 2" xfId="7081"/>
    <cellStyle name="Note 2 2" xfId="7082"/>
    <cellStyle name="Note 2 2 2" xfId="7083"/>
    <cellStyle name="Note 2 2 2 10" xfId="7084"/>
    <cellStyle name="Note 2 2 2 11" xfId="7085"/>
    <cellStyle name="Note 2 2 2 12" xfId="7086"/>
    <cellStyle name="Note 2 2 2 2" xfId="7087"/>
    <cellStyle name="Note 2 2 2 2 2" xfId="7088"/>
    <cellStyle name="Note 2 2 2 2 3" xfId="7089"/>
    <cellStyle name="Note 2 2 2 2 4" xfId="7090"/>
    <cellStyle name="Note 2 2 2 3" xfId="7091"/>
    <cellStyle name="Note 2 2 2 3 2" xfId="7092"/>
    <cellStyle name="Note 2 2 2 3 3" xfId="7093"/>
    <cellStyle name="Note 2 2 2 3 4" xfId="7094"/>
    <cellStyle name="Note 2 2 2 4" xfId="7095"/>
    <cellStyle name="Note 2 2 2 4 2" xfId="7096"/>
    <cellStyle name="Note 2 2 2 4 3" xfId="7097"/>
    <cellStyle name="Note 2 2 2 4 4" xfId="7098"/>
    <cellStyle name="Note 2 2 2 5" xfId="7099"/>
    <cellStyle name="Note 2 2 2 5 2" xfId="7100"/>
    <cellStyle name="Note 2 2 2 5 3" xfId="7101"/>
    <cellStyle name="Note 2 2 2 5 4" xfId="7102"/>
    <cellStyle name="Note 2 2 2 6" xfId="7103"/>
    <cellStyle name="Note 2 2 2 6 2" xfId="7104"/>
    <cellStyle name="Note 2 2 2 6 3" xfId="7105"/>
    <cellStyle name="Note 2 2 2 6 4" xfId="7106"/>
    <cellStyle name="Note 2 2 2 7" xfId="7107"/>
    <cellStyle name="Note 2 2 2 7 2" xfId="7108"/>
    <cellStyle name="Note 2 2 2 7 3" xfId="7109"/>
    <cellStyle name="Note 2 2 2 7 4" xfId="7110"/>
    <cellStyle name="Note 2 2 2 8" xfId="7111"/>
    <cellStyle name="Note 2 2 2 8 2" xfId="7112"/>
    <cellStyle name="Note 2 2 2 8 3" xfId="7113"/>
    <cellStyle name="Note 2 2 2 8 4" xfId="7114"/>
    <cellStyle name="Note 2 2 2 9" xfId="7115"/>
    <cellStyle name="Note 2 2 2 9 2" xfId="7116"/>
    <cellStyle name="Note 2 2 2 9 3" xfId="7117"/>
    <cellStyle name="Note 2 2 2 9 4" xfId="7118"/>
    <cellStyle name="Note 2 2 3" xfId="7119"/>
    <cellStyle name="Note 2 2 3 10" xfId="7120"/>
    <cellStyle name="Note 2 2 3 10 2" xfId="7121"/>
    <cellStyle name="Note 2 2 3 10 3" xfId="7122"/>
    <cellStyle name="Note 2 2 3 10 4" xfId="7123"/>
    <cellStyle name="Note 2 2 3 11" xfId="7124"/>
    <cellStyle name="Note 2 2 3 12" xfId="7125"/>
    <cellStyle name="Note 2 2 3 13" xfId="7126"/>
    <cellStyle name="Note 2 2 3 2" xfId="7127"/>
    <cellStyle name="Note 2 2 3 2 2" xfId="7128"/>
    <cellStyle name="Note 2 2 3 2 3" xfId="7129"/>
    <cellStyle name="Note 2 2 3 2 4" xfId="7130"/>
    <cellStyle name="Note 2 2 3 3" xfId="7131"/>
    <cellStyle name="Note 2 2 3 3 2" xfId="7132"/>
    <cellStyle name="Note 2 2 3 3 3" xfId="7133"/>
    <cellStyle name="Note 2 2 3 3 4" xfId="7134"/>
    <cellStyle name="Note 2 2 3 4" xfId="7135"/>
    <cellStyle name="Note 2 2 3 4 2" xfId="7136"/>
    <cellStyle name="Note 2 2 3 4 3" xfId="7137"/>
    <cellStyle name="Note 2 2 3 4 4" xfId="7138"/>
    <cellStyle name="Note 2 2 3 5" xfId="7139"/>
    <cellStyle name="Note 2 2 3 5 2" xfId="7140"/>
    <cellStyle name="Note 2 2 3 5 3" xfId="7141"/>
    <cellStyle name="Note 2 2 3 5 4" xfId="7142"/>
    <cellStyle name="Note 2 2 3 6" xfId="7143"/>
    <cellStyle name="Note 2 2 3 6 2" xfId="7144"/>
    <cellStyle name="Note 2 2 3 6 3" xfId="7145"/>
    <cellStyle name="Note 2 2 3 6 4" xfId="7146"/>
    <cellStyle name="Note 2 2 3 7" xfId="7147"/>
    <cellStyle name="Note 2 2 3 7 2" xfId="7148"/>
    <cellStyle name="Note 2 2 3 7 3" xfId="7149"/>
    <cellStyle name="Note 2 2 3 7 4" xfId="7150"/>
    <cellStyle name="Note 2 2 3 8" xfId="7151"/>
    <cellStyle name="Note 2 2 3 8 2" xfId="7152"/>
    <cellStyle name="Note 2 2 3 8 3" xfId="7153"/>
    <cellStyle name="Note 2 2 3 8 4" xfId="7154"/>
    <cellStyle name="Note 2 2 3 9" xfId="7155"/>
    <cellStyle name="Note 2 2 3 9 2" xfId="7156"/>
    <cellStyle name="Note 2 2 3 9 3" xfId="7157"/>
    <cellStyle name="Note 2 2 3 9 4" xfId="7158"/>
    <cellStyle name="Note 2 2 4" xfId="7159"/>
    <cellStyle name="Note 2 2 4 2" xfId="7160"/>
    <cellStyle name="Note 2 2 4 3" xfId="7161"/>
    <cellStyle name="Note 2 2 4 4" xfId="7162"/>
    <cellStyle name="Note 2 2 5" xfId="7163"/>
    <cellStyle name="Note 2 2 5 2" xfId="7164"/>
    <cellStyle name="Note 2 2 5 3" xfId="7165"/>
    <cellStyle name="Note 2 2 5 4" xfId="7166"/>
    <cellStyle name="Note 2 2 6" xfId="7167"/>
    <cellStyle name="Note 2 2 6 2" xfId="7168"/>
    <cellStyle name="Note 2 2 6 3" xfId="7169"/>
    <cellStyle name="Note 2 2 6 4" xfId="7170"/>
    <cellStyle name="Note 2 2 7" xfId="7171"/>
    <cellStyle name="Note 2 2 8" xfId="7172"/>
    <cellStyle name="Note 2 3" xfId="7173"/>
    <cellStyle name="Note 2 3 2" xfId="7174"/>
    <cellStyle name="Note 2 3 2 10" xfId="7175"/>
    <cellStyle name="Note 2 3 2 11" xfId="7176"/>
    <cellStyle name="Note 2 3 2 12" xfId="7177"/>
    <cellStyle name="Note 2 3 2 2" xfId="7178"/>
    <cellStyle name="Note 2 3 2 2 2" xfId="7179"/>
    <cellStyle name="Note 2 3 2 2 3" xfId="7180"/>
    <cellStyle name="Note 2 3 2 2 4" xfId="7181"/>
    <cellStyle name="Note 2 3 2 3" xfId="7182"/>
    <cellStyle name="Note 2 3 2 3 2" xfId="7183"/>
    <cellStyle name="Note 2 3 2 3 3" xfId="7184"/>
    <cellStyle name="Note 2 3 2 3 4" xfId="7185"/>
    <cellStyle name="Note 2 3 2 4" xfId="7186"/>
    <cellStyle name="Note 2 3 2 4 2" xfId="7187"/>
    <cellStyle name="Note 2 3 2 4 3" xfId="7188"/>
    <cellStyle name="Note 2 3 2 4 4" xfId="7189"/>
    <cellStyle name="Note 2 3 2 5" xfId="7190"/>
    <cellStyle name="Note 2 3 2 5 2" xfId="7191"/>
    <cellStyle name="Note 2 3 2 5 3" xfId="7192"/>
    <cellStyle name="Note 2 3 2 5 4" xfId="7193"/>
    <cellStyle name="Note 2 3 2 6" xfId="7194"/>
    <cellStyle name="Note 2 3 2 6 2" xfId="7195"/>
    <cellStyle name="Note 2 3 2 6 3" xfId="7196"/>
    <cellStyle name="Note 2 3 2 6 4" xfId="7197"/>
    <cellStyle name="Note 2 3 2 7" xfId="7198"/>
    <cellStyle name="Note 2 3 2 7 2" xfId="7199"/>
    <cellStyle name="Note 2 3 2 7 3" xfId="7200"/>
    <cellStyle name="Note 2 3 2 7 4" xfId="7201"/>
    <cellStyle name="Note 2 3 2 8" xfId="7202"/>
    <cellStyle name="Note 2 3 2 8 2" xfId="7203"/>
    <cellStyle name="Note 2 3 2 8 3" xfId="7204"/>
    <cellStyle name="Note 2 3 2 8 4" xfId="7205"/>
    <cellStyle name="Note 2 3 2 9" xfId="7206"/>
    <cellStyle name="Note 2 3 2 9 2" xfId="7207"/>
    <cellStyle name="Note 2 3 2 9 3" xfId="7208"/>
    <cellStyle name="Note 2 3 2 9 4" xfId="7209"/>
    <cellStyle name="Note 2 3 3" xfId="7210"/>
    <cellStyle name="Note 2 3 3 10" xfId="7211"/>
    <cellStyle name="Note 2 3 3 10 2" xfId="7212"/>
    <cellStyle name="Note 2 3 3 10 3" xfId="7213"/>
    <cellStyle name="Note 2 3 3 10 4" xfId="7214"/>
    <cellStyle name="Note 2 3 3 11" xfId="7215"/>
    <cellStyle name="Note 2 3 3 12" xfId="7216"/>
    <cellStyle name="Note 2 3 3 13" xfId="7217"/>
    <cellStyle name="Note 2 3 3 2" xfId="7218"/>
    <cellStyle name="Note 2 3 3 2 2" xfId="7219"/>
    <cellStyle name="Note 2 3 3 2 3" xfId="7220"/>
    <cellStyle name="Note 2 3 3 2 4" xfId="7221"/>
    <cellStyle name="Note 2 3 3 3" xfId="7222"/>
    <cellStyle name="Note 2 3 3 3 2" xfId="7223"/>
    <cellStyle name="Note 2 3 3 3 3" xfId="7224"/>
    <cellStyle name="Note 2 3 3 3 4" xfId="7225"/>
    <cellStyle name="Note 2 3 3 4" xfId="7226"/>
    <cellStyle name="Note 2 3 3 4 2" xfId="7227"/>
    <cellStyle name="Note 2 3 3 4 3" xfId="7228"/>
    <cellStyle name="Note 2 3 3 4 4" xfId="7229"/>
    <cellStyle name="Note 2 3 3 5" xfId="7230"/>
    <cellStyle name="Note 2 3 3 5 2" xfId="7231"/>
    <cellStyle name="Note 2 3 3 5 3" xfId="7232"/>
    <cellStyle name="Note 2 3 3 5 4" xfId="7233"/>
    <cellStyle name="Note 2 3 3 6" xfId="7234"/>
    <cellStyle name="Note 2 3 3 6 2" xfId="7235"/>
    <cellStyle name="Note 2 3 3 6 3" xfId="7236"/>
    <cellStyle name="Note 2 3 3 6 4" xfId="7237"/>
    <cellStyle name="Note 2 3 3 7" xfId="7238"/>
    <cellStyle name="Note 2 3 3 7 2" xfId="7239"/>
    <cellStyle name="Note 2 3 3 7 3" xfId="7240"/>
    <cellStyle name="Note 2 3 3 7 4" xfId="7241"/>
    <cellStyle name="Note 2 3 3 8" xfId="7242"/>
    <cellStyle name="Note 2 3 3 8 2" xfId="7243"/>
    <cellStyle name="Note 2 3 3 8 3" xfId="7244"/>
    <cellStyle name="Note 2 3 3 8 4" xfId="7245"/>
    <cellStyle name="Note 2 3 3 9" xfId="7246"/>
    <cellStyle name="Note 2 3 3 9 2" xfId="7247"/>
    <cellStyle name="Note 2 3 3 9 3" xfId="7248"/>
    <cellStyle name="Note 2 3 3 9 4" xfId="7249"/>
    <cellStyle name="Note 2 3 4" xfId="7250"/>
    <cellStyle name="Note 2 3 4 2" xfId="7251"/>
    <cellStyle name="Note 2 3 4 3" xfId="7252"/>
    <cellStyle name="Note 2 3 4 4" xfId="7253"/>
    <cellStyle name="Note 2 3 5" xfId="7254"/>
    <cellStyle name="Note 2 3 5 2" xfId="7255"/>
    <cellStyle name="Note 2 3 5 3" xfId="7256"/>
    <cellStyle name="Note 2 3 5 4" xfId="7257"/>
    <cellStyle name="Note 2 3 6" xfId="7258"/>
    <cellStyle name="Note 2 3 6 2" xfId="7259"/>
    <cellStyle name="Note 2 3 6 3" xfId="7260"/>
    <cellStyle name="Note 2 3 6 4" xfId="7261"/>
    <cellStyle name="Note 2 3 7" xfId="7262"/>
    <cellStyle name="Note 2 3 8" xfId="7263"/>
    <cellStyle name="Note 2 4" xfId="7264"/>
    <cellStyle name="Note 2 4 2" xfId="7265"/>
    <cellStyle name="Note 2 4 2 10" xfId="7266"/>
    <cellStyle name="Note 2 4 2 11" xfId="7267"/>
    <cellStyle name="Note 2 4 2 12" xfId="7268"/>
    <cellStyle name="Note 2 4 2 2" xfId="7269"/>
    <cellStyle name="Note 2 4 2 2 2" xfId="7270"/>
    <cellStyle name="Note 2 4 2 2 3" xfId="7271"/>
    <cellStyle name="Note 2 4 2 2 4" xfId="7272"/>
    <cellStyle name="Note 2 4 2 3" xfId="7273"/>
    <cellStyle name="Note 2 4 2 3 2" xfId="7274"/>
    <cellStyle name="Note 2 4 2 3 3" xfId="7275"/>
    <cellStyle name="Note 2 4 2 3 4" xfId="7276"/>
    <cellStyle name="Note 2 4 2 4" xfId="7277"/>
    <cellStyle name="Note 2 4 2 4 2" xfId="7278"/>
    <cellStyle name="Note 2 4 2 4 3" xfId="7279"/>
    <cellStyle name="Note 2 4 2 4 4" xfId="7280"/>
    <cellStyle name="Note 2 4 2 5" xfId="7281"/>
    <cellStyle name="Note 2 4 2 5 2" xfId="7282"/>
    <cellStyle name="Note 2 4 2 5 3" xfId="7283"/>
    <cellStyle name="Note 2 4 2 5 4" xfId="7284"/>
    <cellStyle name="Note 2 4 2 6" xfId="7285"/>
    <cellStyle name="Note 2 4 2 6 2" xfId="7286"/>
    <cellStyle name="Note 2 4 2 6 3" xfId="7287"/>
    <cellStyle name="Note 2 4 2 6 4" xfId="7288"/>
    <cellStyle name="Note 2 4 2 7" xfId="7289"/>
    <cellStyle name="Note 2 4 2 7 2" xfId="7290"/>
    <cellStyle name="Note 2 4 2 7 3" xfId="7291"/>
    <cellStyle name="Note 2 4 2 7 4" xfId="7292"/>
    <cellStyle name="Note 2 4 2 8" xfId="7293"/>
    <cellStyle name="Note 2 4 2 8 2" xfId="7294"/>
    <cellStyle name="Note 2 4 2 8 3" xfId="7295"/>
    <cellStyle name="Note 2 4 2 8 4" xfId="7296"/>
    <cellStyle name="Note 2 4 2 9" xfId="7297"/>
    <cellStyle name="Note 2 4 2 9 2" xfId="7298"/>
    <cellStyle name="Note 2 4 2 9 3" xfId="7299"/>
    <cellStyle name="Note 2 4 2 9 4" xfId="7300"/>
    <cellStyle name="Note 2 4 3" xfId="7301"/>
    <cellStyle name="Note 2 4 3 10" xfId="7302"/>
    <cellStyle name="Note 2 4 3 10 2" xfId="7303"/>
    <cellStyle name="Note 2 4 3 10 3" xfId="7304"/>
    <cellStyle name="Note 2 4 3 10 4" xfId="7305"/>
    <cellStyle name="Note 2 4 3 11" xfId="7306"/>
    <cellStyle name="Note 2 4 3 12" xfId="7307"/>
    <cellStyle name="Note 2 4 3 13" xfId="7308"/>
    <cellStyle name="Note 2 4 3 2" xfId="7309"/>
    <cellStyle name="Note 2 4 3 2 2" xfId="7310"/>
    <cellStyle name="Note 2 4 3 2 3" xfId="7311"/>
    <cellStyle name="Note 2 4 3 2 4" xfId="7312"/>
    <cellStyle name="Note 2 4 3 3" xfId="7313"/>
    <cellStyle name="Note 2 4 3 3 2" xfId="7314"/>
    <cellStyle name="Note 2 4 3 3 3" xfId="7315"/>
    <cellStyle name="Note 2 4 3 3 4" xfId="7316"/>
    <cellStyle name="Note 2 4 3 4" xfId="7317"/>
    <cellStyle name="Note 2 4 3 4 2" xfId="7318"/>
    <cellStyle name="Note 2 4 3 4 3" xfId="7319"/>
    <cellStyle name="Note 2 4 3 4 4" xfId="7320"/>
    <cellStyle name="Note 2 4 3 5" xfId="7321"/>
    <cellStyle name="Note 2 4 3 5 2" xfId="7322"/>
    <cellStyle name="Note 2 4 3 5 3" xfId="7323"/>
    <cellStyle name="Note 2 4 3 5 4" xfId="7324"/>
    <cellStyle name="Note 2 4 3 6" xfId="7325"/>
    <cellStyle name="Note 2 4 3 6 2" xfId="7326"/>
    <cellStyle name="Note 2 4 3 6 3" xfId="7327"/>
    <cellStyle name="Note 2 4 3 6 4" xfId="7328"/>
    <cellStyle name="Note 2 4 3 7" xfId="7329"/>
    <cellStyle name="Note 2 4 3 7 2" xfId="7330"/>
    <cellStyle name="Note 2 4 3 7 3" xfId="7331"/>
    <cellStyle name="Note 2 4 3 7 4" xfId="7332"/>
    <cellStyle name="Note 2 4 3 8" xfId="7333"/>
    <cellStyle name="Note 2 4 3 8 2" xfId="7334"/>
    <cellStyle name="Note 2 4 3 8 3" xfId="7335"/>
    <cellStyle name="Note 2 4 3 8 4" xfId="7336"/>
    <cellStyle name="Note 2 4 3 9" xfId="7337"/>
    <cellStyle name="Note 2 4 3 9 2" xfId="7338"/>
    <cellStyle name="Note 2 4 3 9 3" xfId="7339"/>
    <cellStyle name="Note 2 4 3 9 4" xfId="7340"/>
    <cellStyle name="Note 2 4 4" xfId="7341"/>
    <cellStyle name="Note 2 4 4 2" xfId="7342"/>
    <cellStyle name="Note 2 4 4 3" xfId="7343"/>
    <cellStyle name="Note 2 4 4 4" xfId="7344"/>
    <cellStyle name="Note 2 4 5" xfId="7345"/>
    <cellStyle name="Note 2 4 5 2" xfId="7346"/>
    <cellStyle name="Note 2 4 5 3" xfId="7347"/>
    <cellStyle name="Note 2 4 5 4" xfId="7348"/>
    <cellStyle name="Note 2 4 6" xfId="7349"/>
    <cellStyle name="Note 2 4 6 2" xfId="7350"/>
    <cellStyle name="Note 2 4 6 3" xfId="7351"/>
    <cellStyle name="Note 2 4 6 4" xfId="7352"/>
    <cellStyle name="Note 2 4 7" xfId="7353"/>
    <cellStyle name="Note 2 4 7 2" xfId="7354"/>
    <cellStyle name="Note 2 4 7 3" xfId="7355"/>
    <cellStyle name="Note 2 4 7 4" xfId="7356"/>
    <cellStyle name="Note 2 4 8" xfId="7357"/>
    <cellStyle name="Note 2 4 9" xfId="7358"/>
    <cellStyle name="Note 2 5" xfId="7359"/>
    <cellStyle name="Note 2 5 10" xfId="7360"/>
    <cellStyle name="Note 2 5 11" xfId="7361"/>
    <cellStyle name="Note 2 5 2" xfId="7362"/>
    <cellStyle name="Note 2 5 2 10" xfId="7363"/>
    <cellStyle name="Note 2 5 2 10 2" xfId="7364"/>
    <cellStyle name="Note 2 5 2 10 3" xfId="7365"/>
    <cellStyle name="Note 2 5 2 10 4" xfId="7366"/>
    <cellStyle name="Note 2 5 2 11" xfId="7367"/>
    <cellStyle name="Note 2 5 2 12" xfId="7368"/>
    <cellStyle name="Note 2 5 2 13" xfId="7369"/>
    <cellStyle name="Note 2 5 2 2" xfId="7370"/>
    <cellStyle name="Note 2 5 2 2 2" xfId="7371"/>
    <cellStyle name="Note 2 5 2 2 3" xfId="7372"/>
    <cellStyle name="Note 2 5 2 2 4" xfId="7373"/>
    <cellStyle name="Note 2 5 2 3" xfId="7374"/>
    <cellStyle name="Note 2 5 2 3 2" xfId="7375"/>
    <cellStyle name="Note 2 5 2 3 3" xfId="7376"/>
    <cellStyle name="Note 2 5 2 3 4" xfId="7377"/>
    <cellStyle name="Note 2 5 2 4" xfId="7378"/>
    <cellStyle name="Note 2 5 2 4 2" xfId="7379"/>
    <cellStyle name="Note 2 5 2 4 3" xfId="7380"/>
    <cellStyle name="Note 2 5 2 4 4" xfId="7381"/>
    <cellStyle name="Note 2 5 2 5" xfId="7382"/>
    <cellStyle name="Note 2 5 2 5 2" xfId="7383"/>
    <cellStyle name="Note 2 5 2 5 3" xfId="7384"/>
    <cellStyle name="Note 2 5 2 5 4" xfId="7385"/>
    <cellStyle name="Note 2 5 2 6" xfId="7386"/>
    <cellStyle name="Note 2 5 2 6 2" xfId="7387"/>
    <cellStyle name="Note 2 5 2 6 3" xfId="7388"/>
    <cellStyle name="Note 2 5 2 6 4" xfId="7389"/>
    <cellStyle name="Note 2 5 2 7" xfId="7390"/>
    <cellStyle name="Note 2 5 2 7 2" xfId="7391"/>
    <cellStyle name="Note 2 5 2 7 3" xfId="7392"/>
    <cellStyle name="Note 2 5 2 7 4" xfId="7393"/>
    <cellStyle name="Note 2 5 2 8" xfId="7394"/>
    <cellStyle name="Note 2 5 2 8 2" xfId="7395"/>
    <cellStyle name="Note 2 5 2 8 3" xfId="7396"/>
    <cellStyle name="Note 2 5 2 8 4" xfId="7397"/>
    <cellStyle name="Note 2 5 2 9" xfId="7398"/>
    <cellStyle name="Note 2 5 2 9 2" xfId="7399"/>
    <cellStyle name="Note 2 5 2 9 3" xfId="7400"/>
    <cellStyle name="Note 2 5 2 9 4" xfId="7401"/>
    <cellStyle name="Note 2 5 3" xfId="7402"/>
    <cellStyle name="Note 2 5 3 10" xfId="7403"/>
    <cellStyle name="Note 2 5 3 10 2" xfId="7404"/>
    <cellStyle name="Note 2 5 3 10 3" xfId="7405"/>
    <cellStyle name="Note 2 5 3 10 4" xfId="7406"/>
    <cellStyle name="Note 2 5 3 11" xfId="7407"/>
    <cellStyle name="Note 2 5 3 12" xfId="7408"/>
    <cellStyle name="Note 2 5 3 13" xfId="7409"/>
    <cellStyle name="Note 2 5 3 2" xfId="7410"/>
    <cellStyle name="Note 2 5 3 2 2" xfId="7411"/>
    <cellStyle name="Note 2 5 3 2 3" xfId="7412"/>
    <cellStyle name="Note 2 5 3 2 4" xfId="7413"/>
    <cellStyle name="Note 2 5 3 3" xfId="7414"/>
    <cellStyle name="Note 2 5 3 3 2" xfId="7415"/>
    <cellStyle name="Note 2 5 3 3 3" xfId="7416"/>
    <cellStyle name="Note 2 5 3 3 4" xfId="7417"/>
    <cellStyle name="Note 2 5 3 4" xfId="7418"/>
    <cellStyle name="Note 2 5 3 4 2" xfId="7419"/>
    <cellStyle name="Note 2 5 3 4 3" xfId="7420"/>
    <cellStyle name="Note 2 5 3 4 4" xfId="7421"/>
    <cellStyle name="Note 2 5 3 5" xfId="7422"/>
    <cellStyle name="Note 2 5 3 5 2" xfId="7423"/>
    <cellStyle name="Note 2 5 3 5 3" xfId="7424"/>
    <cellStyle name="Note 2 5 3 5 4" xfId="7425"/>
    <cellStyle name="Note 2 5 3 6" xfId="7426"/>
    <cellStyle name="Note 2 5 3 6 2" xfId="7427"/>
    <cellStyle name="Note 2 5 3 6 3" xfId="7428"/>
    <cellStyle name="Note 2 5 3 6 4" xfId="7429"/>
    <cellStyle name="Note 2 5 3 7" xfId="7430"/>
    <cellStyle name="Note 2 5 3 7 2" xfId="7431"/>
    <cellStyle name="Note 2 5 3 7 3" xfId="7432"/>
    <cellStyle name="Note 2 5 3 7 4" xfId="7433"/>
    <cellStyle name="Note 2 5 3 8" xfId="7434"/>
    <cellStyle name="Note 2 5 3 8 2" xfId="7435"/>
    <cellStyle name="Note 2 5 3 8 3" xfId="7436"/>
    <cellStyle name="Note 2 5 3 8 4" xfId="7437"/>
    <cellStyle name="Note 2 5 3 9" xfId="7438"/>
    <cellStyle name="Note 2 5 3 9 2" xfId="7439"/>
    <cellStyle name="Note 2 5 3 9 3" xfId="7440"/>
    <cellStyle name="Note 2 5 3 9 4" xfId="7441"/>
    <cellStyle name="Note 2 5 4" xfId="7442"/>
    <cellStyle name="Note 2 5 4 2" xfId="7443"/>
    <cellStyle name="Note 2 5 4 3" xfId="7444"/>
    <cellStyle name="Note 2 5 4 4" xfId="7445"/>
    <cellStyle name="Note 2 5 5" xfId="7446"/>
    <cellStyle name="Note 2 5 5 2" xfId="7447"/>
    <cellStyle name="Note 2 5 5 3" xfId="7448"/>
    <cellStyle name="Note 2 5 5 4" xfId="7449"/>
    <cellStyle name="Note 2 5 6" xfId="7450"/>
    <cellStyle name="Note 2 5 6 2" xfId="7451"/>
    <cellStyle name="Note 2 5 6 3" xfId="7452"/>
    <cellStyle name="Note 2 5 6 4" xfId="7453"/>
    <cellStyle name="Note 2 5 7" xfId="7454"/>
    <cellStyle name="Note 2 5 7 2" xfId="7455"/>
    <cellStyle name="Note 2 5 7 3" xfId="7456"/>
    <cellStyle name="Note 2 5 7 4" xfId="7457"/>
    <cellStyle name="Note 2 5 8" xfId="7458"/>
    <cellStyle name="Note 2 5 8 2" xfId="7459"/>
    <cellStyle name="Note 2 5 8 3" xfId="7460"/>
    <cellStyle name="Note 2 5 8 4" xfId="7461"/>
    <cellStyle name="Note 2 5 9" xfId="7462"/>
    <cellStyle name="Note 2 6" xfId="7463"/>
    <cellStyle name="Note 2 6 2" xfId="7464"/>
    <cellStyle name="Note 2 6 3" xfId="7465"/>
    <cellStyle name="Note 2 6 4" xfId="7466"/>
    <cellStyle name="Note 2 7" xfId="7467"/>
    <cellStyle name="Note 2 7 2" xfId="7468"/>
    <cellStyle name="Note 2 7 3" xfId="7469"/>
    <cellStyle name="Note 2 7 4" xfId="7470"/>
    <cellStyle name="Note 2 8" xfId="7471"/>
    <cellStyle name="Note 2 9" xfId="7472"/>
    <cellStyle name="Note 3" xfId="7473"/>
    <cellStyle name="Note 3 10" xfId="7474"/>
    <cellStyle name="Note 3 10 2" xfId="7475"/>
    <cellStyle name="Note 3 10 3" xfId="7476"/>
    <cellStyle name="Note 3 10 4" xfId="7477"/>
    <cellStyle name="Note 3 11" xfId="7478"/>
    <cellStyle name="Note 3 12" xfId="7479"/>
    <cellStyle name="Note 3 13" xfId="7480"/>
    <cellStyle name="Note 3 2" xfId="7481"/>
    <cellStyle name="Note 3 2 10" xfId="7482"/>
    <cellStyle name="Note 3 2 11" xfId="7483"/>
    <cellStyle name="Note 3 2 12" xfId="7484"/>
    <cellStyle name="Note 3 2 2" xfId="7485"/>
    <cellStyle name="Note 3 2 2 2" xfId="7486"/>
    <cellStyle name="Note 3 2 2 3" xfId="7487"/>
    <cellStyle name="Note 3 2 2 4" xfId="7488"/>
    <cellStyle name="Note 3 2 3" xfId="7489"/>
    <cellStyle name="Note 3 2 3 2" xfId="7490"/>
    <cellStyle name="Note 3 2 3 3" xfId="7491"/>
    <cellStyle name="Note 3 2 3 4" xfId="7492"/>
    <cellStyle name="Note 3 2 4" xfId="7493"/>
    <cellStyle name="Note 3 2 4 2" xfId="7494"/>
    <cellStyle name="Note 3 2 4 3" xfId="7495"/>
    <cellStyle name="Note 3 2 4 4" xfId="7496"/>
    <cellStyle name="Note 3 2 5" xfId="7497"/>
    <cellStyle name="Note 3 2 5 2" xfId="7498"/>
    <cellStyle name="Note 3 2 5 3" xfId="7499"/>
    <cellStyle name="Note 3 2 5 4" xfId="7500"/>
    <cellStyle name="Note 3 2 6" xfId="7501"/>
    <cellStyle name="Note 3 2 6 2" xfId="7502"/>
    <cellStyle name="Note 3 2 6 3" xfId="7503"/>
    <cellStyle name="Note 3 2 6 4" xfId="7504"/>
    <cellStyle name="Note 3 2 7" xfId="7505"/>
    <cellStyle name="Note 3 2 7 2" xfId="7506"/>
    <cellStyle name="Note 3 2 7 3" xfId="7507"/>
    <cellStyle name="Note 3 2 7 4" xfId="7508"/>
    <cellStyle name="Note 3 2 8" xfId="7509"/>
    <cellStyle name="Note 3 2 8 2" xfId="7510"/>
    <cellStyle name="Note 3 2 8 3" xfId="7511"/>
    <cellStyle name="Note 3 2 8 4" xfId="7512"/>
    <cellStyle name="Note 3 2 9" xfId="7513"/>
    <cellStyle name="Note 3 2 9 2" xfId="7514"/>
    <cellStyle name="Note 3 2 9 3" xfId="7515"/>
    <cellStyle name="Note 3 2 9 4" xfId="7516"/>
    <cellStyle name="Note 3 3" xfId="7517"/>
    <cellStyle name="Note 3 3 10" xfId="7518"/>
    <cellStyle name="Note 3 3 10 2" xfId="7519"/>
    <cellStyle name="Note 3 3 10 3" xfId="7520"/>
    <cellStyle name="Note 3 3 10 4" xfId="7521"/>
    <cellStyle name="Note 3 3 11" xfId="7522"/>
    <cellStyle name="Note 3 3 12" xfId="7523"/>
    <cellStyle name="Note 3 3 13" xfId="7524"/>
    <cellStyle name="Note 3 3 2" xfId="7525"/>
    <cellStyle name="Note 3 3 2 2" xfId="7526"/>
    <cellStyle name="Note 3 3 2 3" xfId="7527"/>
    <cellStyle name="Note 3 3 2 4" xfId="7528"/>
    <cellStyle name="Note 3 3 3" xfId="7529"/>
    <cellStyle name="Note 3 3 3 2" xfId="7530"/>
    <cellStyle name="Note 3 3 3 3" xfId="7531"/>
    <cellStyle name="Note 3 3 3 4" xfId="7532"/>
    <cellStyle name="Note 3 3 4" xfId="7533"/>
    <cellStyle name="Note 3 3 4 2" xfId="7534"/>
    <cellStyle name="Note 3 3 4 3" xfId="7535"/>
    <cellStyle name="Note 3 3 4 4" xfId="7536"/>
    <cellStyle name="Note 3 3 5" xfId="7537"/>
    <cellStyle name="Note 3 3 5 2" xfId="7538"/>
    <cellStyle name="Note 3 3 5 3" xfId="7539"/>
    <cellStyle name="Note 3 3 5 4" xfId="7540"/>
    <cellStyle name="Note 3 3 6" xfId="7541"/>
    <cellStyle name="Note 3 3 6 2" xfId="7542"/>
    <cellStyle name="Note 3 3 6 3" xfId="7543"/>
    <cellStyle name="Note 3 3 6 4" xfId="7544"/>
    <cellStyle name="Note 3 3 7" xfId="7545"/>
    <cellStyle name="Note 3 3 7 2" xfId="7546"/>
    <cellStyle name="Note 3 3 7 3" xfId="7547"/>
    <cellStyle name="Note 3 3 7 4" xfId="7548"/>
    <cellStyle name="Note 3 3 8" xfId="7549"/>
    <cellStyle name="Note 3 3 8 2" xfId="7550"/>
    <cellStyle name="Note 3 3 8 3" xfId="7551"/>
    <cellStyle name="Note 3 3 8 4" xfId="7552"/>
    <cellStyle name="Note 3 3 9" xfId="7553"/>
    <cellStyle name="Note 3 3 9 2" xfId="7554"/>
    <cellStyle name="Note 3 3 9 3" xfId="7555"/>
    <cellStyle name="Note 3 3 9 4" xfId="7556"/>
    <cellStyle name="Note 3 4" xfId="7557"/>
    <cellStyle name="Note 3 4 2" xfId="7558"/>
    <cellStyle name="Note 3 4 3" xfId="7559"/>
    <cellStyle name="Note 3 4 4" xfId="7560"/>
    <cellStyle name="Note 3 5" xfId="7561"/>
    <cellStyle name="Note 3 5 2" xfId="7562"/>
    <cellStyle name="Note 3 5 3" xfId="7563"/>
    <cellStyle name="Note 3 5 4" xfId="7564"/>
    <cellStyle name="Note 3 6" xfId="7565"/>
    <cellStyle name="Note 3 6 2" xfId="7566"/>
    <cellStyle name="Note 3 6 3" xfId="7567"/>
    <cellStyle name="Note 3 6 4" xfId="7568"/>
    <cellStyle name="Note 3 7" xfId="7569"/>
    <cellStyle name="Note 3 7 2" xfId="7570"/>
    <cellStyle name="Note 3 7 3" xfId="7571"/>
    <cellStyle name="Note 3 7 4" xfId="7572"/>
    <cellStyle name="Note 3 8" xfId="7573"/>
    <cellStyle name="Note 3 8 2" xfId="7574"/>
    <cellStyle name="Note 3 8 3" xfId="7575"/>
    <cellStyle name="Note 3 8 4" xfId="7576"/>
    <cellStyle name="Note 3 9" xfId="7577"/>
    <cellStyle name="Note 3 9 2" xfId="7578"/>
    <cellStyle name="Note 3 9 3" xfId="7579"/>
    <cellStyle name="Note 3 9 4" xfId="7580"/>
    <cellStyle name="Note 4" xfId="7581"/>
    <cellStyle name="Note 4 2" xfId="7582"/>
    <cellStyle name="Note 4 2 10" xfId="7583"/>
    <cellStyle name="Note 4 2 11" xfId="7584"/>
    <cellStyle name="Note 4 2 12" xfId="7585"/>
    <cellStyle name="Note 4 2 2" xfId="7586"/>
    <cellStyle name="Note 4 2 2 2" xfId="7587"/>
    <cellStyle name="Note 4 2 2 3" xfId="7588"/>
    <cellStyle name="Note 4 2 2 4" xfId="7589"/>
    <cellStyle name="Note 4 2 3" xfId="7590"/>
    <cellStyle name="Note 4 2 3 2" xfId="7591"/>
    <cellStyle name="Note 4 2 3 3" xfId="7592"/>
    <cellStyle name="Note 4 2 3 4" xfId="7593"/>
    <cellStyle name="Note 4 2 4" xfId="7594"/>
    <cellStyle name="Note 4 2 4 2" xfId="7595"/>
    <cellStyle name="Note 4 2 4 3" xfId="7596"/>
    <cellStyle name="Note 4 2 4 4" xfId="7597"/>
    <cellStyle name="Note 4 2 5" xfId="7598"/>
    <cellStyle name="Note 4 2 5 2" xfId="7599"/>
    <cellStyle name="Note 4 2 5 3" xfId="7600"/>
    <cellStyle name="Note 4 2 5 4" xfId="7601"/>
    <cellStyle name="Note 4 2 6" xfId="7602"/>
    <cellStyle name="Note 4 2 6 2" xfId="7603"/>
    <cellStyle name="Note 4 2 6 3" xfId="7604"/>
    <cellStyle name="Note 4 2 6 4" xfId="7605"/>
    <cellStyle name="Note 4 2 7" xfId="7606"/>
    <cellStyle name="Note 4 2 7 2" xfId="7607"/>
    <cellStyle name="Note 4 2 7 3" xfId="7608"/>
    <cellStyle name="Note 4 2 7 4" xfId="7609"/>
    <cellStyle name="Note 4 2 8" xfId="7610"/>
    <cellStyle name="Note 4 2 8 2" xfId="7611"/>
    <cellStyle name="Note 4 2 8 3" xfId="7612"/>
    <cellStyle name="Note 4 2 8 4" xfId="7613"/>
    <cellStyle name="Note 4 2 9" xfId="7614"/>
    <cellStyle name="Note 4 2 9 2" xfId="7615"/>
    <cellStyle name="Note 4 2 9 3" xfId="7616"/>
    <cellStyle name="Note 4 2 9 4" xfId="7617"/>
    <cellStyle name="Note 4 3" xfId="7618"/>
    <cellStyle name="Note 4 3 10" xfId="7619"/>
    <cellStyle name="Note 4 3 10 2" xfId="7620"/>
    <cellStyle name="Note 4 3 10 3" xfId="7621"/>
    <cellStyle name="Note 4 3 10 4" xfId="7622"/>
    <cellStyle name="Note 4 3 11" xfId="7623"/>
    <cellStyle name="Note 4 3 12" xfId="7624"/>
    <cellStyle name="Note 4 3 13" xfId="7625"/>
    <cellStyle name="Note 4 3 2" xfId="7626"/>
    <cellStyle name="Note 4 3 2 2" xfId="7627"/>
    <cellStyle name="Note 4 3 2 3" xfId="7628"/>
    <cellStyle name="Note 4 3 2 4" xfId="7629"/>
    <cellStyle name="Note 4 3 3" xfId="7630"/>
    <cellStyle name="Note 4 3 3 2" xfId="7631"/>
    <cellStyle name="Note 4 3 3 3" xfId="7632"/>
    <cellStyle name="Note 4 3 3 4" xfId="7633"/>
    <cellStyle name="Note 4 3 4" xfId="7634"/>
    <cellStyle name="Note 4 3 4 2" xfId="7635"/>
    <cellStyle name="Note 4 3 4 3" xfId="7636"/>
    <cellStyle name="Note 4 3 4 4" xfId="7637"/>
    <cellStyle name="Note 4 3 5" xfId="7638"/>
    <cellStyle name="Note 4 3 5 2" xfId="7639"/>
    <cellStyle name="Note 4 3 5 3" xfId="7640"/>
    <cellStyle name="Note 4 3 5 4" xfId="7641"/>
    <cellStyle name="Note 4 3 6" xfId="7642"/>
    <cellStyle name="Note 4 3 6 2" xfId="7643"/>
    <cellStyle name="Note 4 3 6 3" xfId="7644"/>
    <cellStyle name="Note 4 3 6 4" xfId="7645"/>
    <cellStyle name="Note 4 3 7" xfId="7646"/>
    <cellStyle name="Note 4 3 7 2" xfId="7647"/>
    <cellStyle name="Note 4 3 7 3" xfId="7648"/>
    <cellStyle name="Note 4 3 7 4" xfId="7649"/>
    <cellStyle name="Note 4 3 8" xfId="7650"/>
    <cellStyle name="Note 4 3 8 2" xfId="7651"/>
    <cellStyle name="Note 4 3 8 3" xfId="7652"/>
    <cellStyle name="Note 4 3 8 4" xfId="7653"/>
    <cellStyle name="Note 4 3 9" xfId="7654"/>
    <cellStyle name="Note 4 3 9 2" xfId="7655"/>
    <cellStyle name="Note 4 3 9 3" xfId="7656"/>
    <cellStyle name="Note 4 3 9 4" xfId="7657"/>
    <cellStyle name="Note 4 4" xfId="7658"/>
    <cellStyle name="Note 4 4 2" xfId="7659"/>
    <cellStyle name="Note 4 4 3" xfId="7660"/>
    <cellStyle name="Note 4 4 4" xfId="7661"/>
    <cellStyle name="Note 4 5" xfId="7662"/>
    <cellStyle name="Note 4 5 2" xfId="7663"/>
    <cellStyle name="Note 4 5 3" xfId="7664"/>
    <cellStyle name="Note 4 5 4" xfId="7665"/>
    <cellStyle name="Note 4 6" xfId="7666"/>
    <cellStyle name="Note 4 6 2" xfId="7667"/>
    <cellStyle name="Note 4 6 3" xfId="7668"/>
    <cellStyle name="Note 4 6 4" xfId="7669"/>
    <cellStyle name="Note 4 7" xfId="7670"/>
    <cellStyle name="Note 4 8" xfId="7671"/>
    <cellStyle name="Note 5" xfId="7672"/>
    <cellStyle name="Note 5 2" xfId="7673"/>
    <cellStyle name="Note 5 2 10" xfId="7674"/>
    <cellStyle name="Note 5 2 11" xfId="7675"/>
    <cellStyle name="Note 5 2 12" xfId="7676"/>
    <cellStyle name="Note 5 2 2" xfId="7677"/>
    <cellStyle name="Note 5 2 2 2" xfId="7678"/>
    <cellStyle name="Note 5 2 2 3" xfId="7679"/>
    <cellStyle name="Note 5 2 2 4" xfId="7680"/>
    <cellStyle name="Note 5 2 3" xfId="7681"/>
    <cellStyle name="Note 5 2 3 2" xfId="7682"/>
    <cellStyle name="Note 5 2 3 3" xfId="7683"/>
    <cellStyle name="Note 5 2 3 4" xfId="7684"/>
    <cellStyle name="Note 5 2 4" xfId="7685"/>
    <cellStyle name="Note 5 2 4 2" xfId="7686"/>
    <cellStyle name="Note 5 2 4 3" xfId="7687"/>
    <cellStyle name="Note 5 2 4 4" xfId="7688"/>
    <cellStyle name="Note 5 2 5" xfId="7689"/>
    <cellStyle name="Note 5 2 5 2" xfId="7690"/>
    <cellStyle name="Note 5 2 5 3" xfId="7691"/>
    <cellStyle name="Note 5 2 5 4" xfId="7692"/>
    <cellStyle name="Note 5 2 6" xfId="7693"/>
    <cellStyle name="Note 5 2 6 2" xfId="7694"/>
    <cellStyle name="Note 5 2 6 3" xfId="7695"/>
    <cellStyle name="Note 5 2 6 4" xfId="7696"/>
    <cellStyle name="Note 5 2 7" xfId="7697"/>
    <cellStyle name="Note 5 2 7 2" xfId="7698"/>
    <cellStyle name="Note 5 2 7 3" xfId="7699"/>
    <cellStyle name="Note 5 2 7 4" xfId="7700"/>
    <cellStyle name="Note 5 2 8" xfId="7701"/>
    <cellStyle name="Note 5 2 8 2" xfId="7702"/>
    <cellStyle name="Note 5 2 8 3" xfId="7703"/>
    <cellStyle name="Note 5 2 8 4" xfId="7704"/>
    <cellStyle name="Note 5 2 9" xfId="7705"/>
    <cellStyle name="Note 5 2 9 2" xfId="7706"/>
    <cellStyle name="Note 5 2 9 3" xfId="7707"/>
    <cellStyle name="Note 5 2 9 4" xfId="7708"/>
    <cellStyle name="Note 5 3" xfId="7709"/>
    <cellStyle name="Note 5 3 10" xfId="7710"/>
    <cellStyle name="Note 5 3 10 2" xfId="7711"/>
    <cellStyle name="Note 5 3 10 3" xfId="7712"/>
    <cellStyle name="Note 5 3 10 4" xfId="7713"/>
    <cellStyle name="Note 5 3 11" xfId="7714"/>
    <cellStyle name="Note 5 3 12" xfId="7715"/>
    <cellStyle name="Note 5 3 13" xfId="7716"/>
    <cellStyle name="Note 5 3 2" xfId="7717"/>
    <cellStyle name="Note 5 3 2 2" xfId="7718"/>
    <cellStyle name="Note 5 3 2 3" xfId="7719"/>
    <cellStyle name="Note 5 3 2 4" xfId="7720"/>
    <cellStyle name="Note 5 3 3" xfId="7721"/>
    <cellStyle name="Note 5 3 3 2" xfId="7722"/>
    <cellStyle name="Note 5 3 3 3" xfId="7723"/>
    <cellStyle name="Note 5 3 3 4" xfId="7724"/>
    <cellStyle name="Note 5 3 4" xfId="7725"/>
    <cellStyle name="Note 5 3 4 2" xfId="7726"/>
    <cellStyle name="Note 5 3 4 3" xfId="7727"/>
    <cellStyle name="Note 5 3 4 4" xfId="7728"/>
    <cellStyle name="Note 5 3 5" xfId="7729"/>
    <cellStyle name="Note 5 3 5 2" xfId="7730"/>
    <cellStyle name="Note 5 3 5 3" xfId="7731"/>
    <cellStyle name="Note 5 3 5 4" xfId="7732"/>
    <cellStyle name="Note 5 3 6" xfId="7733"/>
    <cellStyle name="Note 5 3 6 2" xfId="7734"/>
    <cellStyle name="Note 5 3 6 3" xfId="7735"/>
    <cellStyle name="Note 5 3 6 4" xfId="7736"/>
    <cellStyle name="Note 5 3 7" xfId="7737"/>
    <cellStyle name="Note 5 3 7 2" xfId="7738"/>
    <cellStyle name="Note 5 3 7 3" xfId="7739"/>
    <cellStyle name="Note 5 3 7 4" xfId="7740"/>
    <cellStyle name="Note 5 3 8" xfId="7741"/>
    <cellStyle name="Note 5 3 8 2" xfId="7742"/>
    <cellStyle name="Note 5 3 8 3" xfId="7743"/>
    <cellStyle name="Note 5 3 8 4" xfId="7744"/>
    <cellStyle name="Note 5 3 9" xfId="7745"/>
    <cellStyle name="Note 5 3 9 2" xfId="7746"/>
    <cellStyle name="Note 5 3 9 3" xfId="7747"/>
    <cellStyle name="Note 5 3 9 4" xfId="7748"/>
    <cellStyle name="Note 5 4" xfId="7749"/>
    <cellStyle name="Note 5 4 2" xfId="7750"/>
    <cellStyle name="Note 5 4 3" xfId="7751"/>
    <cellStyle name="Note 5 4 4" xfId="7752"/>
    <cellStyle name="Note 5 5" xfId="7753"/>
    <cellStyle name="Note 5 5 2" xfId="7754"/>
    <cellStyle name="Note 5 5 3" xfId="7755"/>
    <cellStyle name="Note 5 5 4" xfId="7756"/>
    <cellStyle name="Note 5 6" xfId="7757"/>
    <cellStyle name="Note 5 6 2" xfId="7758"/>
    <cellStyle name="Note 5 6 3" xfId="7759"/>
    <cellStyle name="Note 5 6 4" xfId="7760"/>
    <cellStyle name="Note 5 7" xfId="7761"/>
    <cellStyle name="Note 5 7 2" xfId="7762"/>
    <cellStyle name="Note 5 7 3" xfId="7763"/>
    <cellStyle name="Note 5 7 4" xfId="7764"/>
    <cellStyle name="Note 5 8" xfId="7765"/>
    <cellStyle name="Note 5 9" xfId="7766"/>
    <cellStyle name="Note 6" xfId="7767"/>
    <cellStyle name="Note 6 10" xfId="7768"/>
    <cellStyle name="Note 6 11" xfId="7769"/>
    <cellStyle name="Note 6 2" xfId="7770"/>
    <cellStyle name="Note 6 2 10" xfId="7771"/>
    <cellStyle name="Note 6 2 10 2" xfId="7772"/>
    <cellStyle name="Note 6 2 10 3" xfId="7773"/>
    <cellStyle name="Note 6 2 10 4" xfId="7774"/>
    <cellStyle name="Note 6 2 11" xfId="7775"/>
    <cellStyle name="Note 6 2 12" xfId="7776"/>
    <cellStyle name="Note 6 2 13" xfId="7777"/>
    <cellStyle name="Note 6 2 2" xfId="7778"/>
    <cellStyle name="Note 6 2 2 2" xfId="7779"/>
    <cellStyle name="Note 6 2 2 3" xfId="7780"/>
    <cellStyle name="Note 6 2 2 4" xfId="7781"/>
    <cellStyle name="Note 6 2 3" xfId="7782"/>
    <cellStyle name="Note 6 2 3 2" xfId="7783"/>
    <cellStyle name="Note 6 2 3 3" xfId="7784"/>
    <cellStyle name="Note 6 2 3 4" xfId="7785"/>
    <cellStyle name="Note 6 2 4" xfId="7786"/>
    <cellStyle name="Note 6 2 4 2" xfId="7787"/>
    <cellStyle name="Note 6 2 4 3" xfId="7788"/>
    <cellStyle name="Note 6 2 4 4" xfId="7789"/>
    <cellStyle name="Note 6 2 5" xfId="7790"/>
    <cellStyle name="Note 6 2 5 2" xfId="7791"/>
    <cellStyle name="Note 6 2 5 3" xfId="7792"/>
    <cellStyle name="Note 6 2 5 4" xfId="7793"/>
    <cellStyle name="Note 6 2 6" xfId="7794"/>
    <cellStyle name="Note 6 2 6 2" xfId="7795"/>
    <cellStyle name="Note 6 2 6 3" xfId="7796"/>
    <cellStyle name="Note 6 2 6 4" xfId="7797"/>
    <cellStyle name="Note 6 2 7" xfId="7798"/>
    <cellStyle name="Note 6 2 7 2" xfId="7799"/>
    <cellStyle name="Note 6 2 7 3" xfId="7800"/>
    <cellStyle name="Note 6 2 7 4" xfId="7801"/>
    <cellStyle name="Note 6 2 8" xfId="7802"/>
    <cellStyle name="Note 6 2 8 2" xfId="7803"/>
    <cellStyle name="Note 6 2 8 3" xfId="7804"/>
    <cellStyle name="Note 6 2 8 4" xfId="7805"/>
    <cellStyle name="Note 6 2 9" xfId="7806"/>
    <cellStyle name="Note 6 2 9 2" xfId="7807"/>
    <cellStyle name="Note 6 2 9 3" xfId="7808"/>
    <cellStyle name="Note 6 2 9 4" xfId="7809"/>
    <cellStyle name="Note 6 3" xfId="7810"/>
    <cellStyle name="Note 6 3 10" xfId="7811"/>
    <cellStyle name="Note 6 3 10 2" xfId="7812"/>
    <cellStyle name="Note 6 3 10 3" xfId="7813"/>
    <cellStyle name="Note 6 3 10 4" xfId="7814"/>
    <cellStyle name="Note 6 3 11" xfId="7815"/>
    <cellStyle name="Note 6 3 12" xfId="7816"/>
    <cellStyle name="Note 6 3 13" xfId="7817"/>
    <cellStyle name="Note 6 3 2" xfId="7818"/>
    <cellStyle name="Note 6 3 2 2" xfId="7819"/>
    <cellStyle name="Note 6 3 2 3" xfId="7820"/>
    <cellStyle name="Note 6 3 2 4" xfId="7821"/>
    <cellStyle name="Note 6 3 3" xfId="7822"/>
    <cellStyle name="Note 6 3 3 2" xfId="7823"/>
    <cellStyle name="Note 6 3 3 3" xfId="7824"/>
    <cellStyle name="Note 6 3 3 4" xfId="7825"/>
    <cellStyle name="Note 6 3 4" xfId="7826"/>
    <cellStyle name="Note 6 3 4 2" xfId="7827"/>
    <cellStyle name="Note 6 3 4 3" xfId="7828"/>
    <cellStyle name="Note 6 3 4 4" xfId="7829"/>
    <cellStyle name="Note 6 3 5" xfId="7830"/>
    <cellStyle name="Note 6 3 5 2" xfId="7831"/>
    <cellStyle name="Note 6 3 5 3" xfId="7832"/>
    <cellStyle name="Note 6 3 5 4" xfId="7833"/>
    <cellStyle name="Note 6 3 6" xfId="7834"/>
    <cellStyle name="Note 6 3 6 2" xfId="7835"/>
    <cellStyle name="Note 6 3 6 3" xfId="7836"/>
    <cellStyle name="Note 6 3 6 4" xfId="7837"/>
    <cellStyle name="Note 6 3 7" xfId="7838"/>
    <cellStyle name="Note 6 3 7 2" xfId="7839"/>
    <cellStyle name="Note 6 3 7 3" xfId="7840"/>
    <cellStyle name="Note 6 3 7 4" xfId="7841"/>
    <cellStyle name="Note 6 3 8" xfId="7842"/>
    <cellStyle name="Note 6 3 8 2" xfId="7843"/>
    <cellStyle name="Note 6 3 8 3" xfId="7844"/>
    <cellStyle name="Note 6 3 8 4" xfId="7845"/>
    <cellStyle name="Note 6 3 9" xfId="7846"/>
    <cellStyle name="Note 6 3 9 2" xfId="7847"/>
    <cellStyle name="Note 6 3 9 3" xfId="7848"/>
    <cellStyle name="Note 6 3 9 4" xfId="7849"/>
    <cellStyle name="Note 6 4" xfId="7850"/>
    <cellStyle name="Note 6 4 2" xfId="7851"/>
    <cellStyle name="Note 6 4 3" xfId="7852"/>
    <cellStyle name="Note 6 4 4" xfId="7853"/>
    <cellStyle name="Note 6 5" xfId="7854"/>
    <cellStyle name="Note 6 5 2" xfId="7855"/>
    <cellStyle name="Note 6 5 3" xfId="7856"/>
    <cellStyle name="Note 6 5 4" xfId="7857"/>
    <cellStyle name="Note 6 6" xfId="7858"/>
    <cellStyle name="Note 6 6 2" xfId="7859"/>
    <cellStyle name="Note 6 6 3" xfId="7860"/>
    <cellStyle name="Note 6 6 4" xfId="7861"/>
    <cellStyle name="Note 6 7" xfId="7862"/>
    <cellStyle name="Note 6 7 2" xfId="7863"/>
    <cellStyle name="Note 6 7 3" xfId="7864"/>
    <cellStyle name="Note 6 7 4" xfId="7865"/>
    <cellStyle name="Note 6 8" xfId="7866"/>
    <cellStyle name="Note 6 8 2" xfId="7867"/>
    <cellStyle name="Note 6 8 3" xfId="7868"/>
    <cellStyle name="Note 6 8 4" xfId="7869"/>
    <cellStyle name="Note 6 9" xfId="7870"/>
    <cellStyle name="Note 7" xfId="7871"/>
    <cellStyle name="Note 7 2" xfId="7872"/>
    <cellStyle name="Note 7 3" xfId="7873"/>
    <cellStyle name="Note 7 4" xfId="7874"/>
    <cellStyle name="Note 8" xfId="7875"/>
    <cellStyle name="NPPESalesPct" xfId="7876"/>
    <cellStyle name="NWI%S" xfId="7877"/>
    <cellStyle name="OddBodyShade" xfId="7878"/>
    <cellStyle name="Œ…?æ맖?e [0.00]_laroux" xfId="7879"/>
    <cellStyle name="Œ…?æ맖?e_laroux" xfId="7880"/>
    <cellStyle name="oft Excel]_x000d__x000a_Comment=The open=/f lines load custom functions into the Paste Function list._x000d__x000a_Maximized=3_x000d__x000a_AutoFormat=" xfId="7881"/>
    <cellStyle name="Output 10" xfId="7883"/>
    <cellStyle name="Output 2" xfId="7884"/>
    <cellStyle name="Output 2 10" xfId="7885"/>
    <cellStyle name="Output 2 11" xfId="7886"/>
    <cellStyle name="Output 2 12" xfId="7887"/>
    <cellStyle name="Output 2 2" xfId="7888"/>
    <cellStyle name="Output 2 2 10" xfId="7889"/>
    <cellStyle name="Output 2 2 11" xfId="7890"/>
    <cellStyle name="Output 2 2 2" xfId="7891"/>
    <cellStyle name="Output 2 2 2 2" xfId="7892"/>
    <cellStyle name="Output 2 2 2 3" xfId="7893"/>
    <cellStyle name="Output 2 2 2 4" xfId="7894"/>
    <cellStyle name="Output 2 2 3" xfId="7895"/>
    <cellStyle name="Output 2 2 3 2" xfId="7896"/>
    <cellStyle name="Output 2 2 3 3" xfId="7897"/>
    <cellStyle name="Output 2 2 3 4" xfId="7898"/>
    <cellStyle name="Output 2 2 4" xfId="7899"/>
    <cellStyle name="Output 2 2 4 2" xfId="7900"/>
    <cellStyle name="Output 2 2 4 3" xfId="7901"/>
    <cellStyle name="Output 2 2 4 4" xfId="7902"/>
    <cellStyle name="Output 2 2 5" xfId="7903"/>
    <cellStyle name="Output 2 2 5 2" xfId="7904"/>
    <cellStyle name="Output 2 2 5 3" xfId="7905"/>
    <cellStyle name="Output 2 2 5 4" xfId="7906"/>
    <cellStyle name="Output 2 2 6" xfId="7907"/>
    <cellStyle name="Output 2 2 6 2" xfId="7908"/>
    <cellStyle name="Output 2 2 6 3" xfId="7909"/>
    <cellStyle name="Output 2 2 6 4" xfId="7910"/>
    <cellStyle name="Output 2 2 7" xfId="7911"/>
    <cellStyle name="Output 2 2 7 2" xfId="7912"/>
    <cellStyle name="Output 2 2 7 3" xfId="7913"/>
    <cellStyle name="Output 2 2 7 4" xfId="7914"/>
    <cellStyle name="Output 2 2 8" xfId="7915"/>
    <cellStyle name="Output 2 2 8 2" xfId="7916"/>
    <cellStyle name="Output 2 2 8 3" xfId="7917"/>
    <cellStyle name="Output 2 2 8 4" xfId="7918"/>
    <cellStyle name="Output 2 2 9" xfId="7919"/>
    <cellStyle name="Output 2 3" xfId="7920"/>
    <cellStyle name="Output 2 3 10" xfId="7921"/>
    <cellStyle name="Output 2 3 10 2" xfId="7922"/>
    <cellStyle name="Output 2 3 10 3" xfId="7923"/>
    <cellStyle name="Output 2 3 10 4" xfId="7924"/>
    <cellStyle name="Output 2 3 11" xfId="7925"/>
    <cellStyle name="Output 2 3 12" xfId="7926"/>
    <cellStyle name="Output 2 3 13" xfId="7927"/>
    <cellStyle name="Output 2 3 2" xfId="7928"/>
    <cellStyle name="Output 2 3 2 2" xfId="7929"/>
    <cellStyle name="Output 2 3 2 3" xfId="7930"/>
    <cellStyle name="Output 2 3 2 4" xfId="7931"/>
    <cellStyle name="Output 2 3 3" xfId="7932"/>
    <cellStyle name="Output 2 3 3 2" xfId="7933"/>
    <cellStyle name="Output 2 3 3 3" xfId="7934"/>
    <cellStyle name="Output 2 3 3 4" xfId="7935"/>
    <cellStyle name="Output 2 3 4" xfId="7936"/>
    <cellStyle name="Output 2 3 4 2" xfId="7937"/>
    <cellStyle name="Output 2 3 4 3" xfId="7938"/>
    <cellStyle name="Output 2 3 4 4" xfId="7939"/>
    <cellStyle name="Output 2 3 5" xfId="7940"/>
    <cellStyle name="Output 2 3 5 2" xfId="7941"/>
    <cellStyle name="Output 2 3 5 3" xfId="7942"/>
    <cellStyle name="Output 2 3 5 4" xfId="7943"/>
    <cellStyle name="Output 2 3 6" xfId="7944"/>
    <cellStyle name="Output 2 3 6 2" xfId="7945"/>
    <cellStyle name="Output 2 3 6 3" xfId="7946"/>
    <cellStyle name="Output 2 3 6 4" xfId="7947"/>
    <cellStyle name="Output 2 3 7" xfId="7948"/>
    <cellStyle name="Output 2 3 7 2" xfId="7949"/>
    <cellStyle name="Output 2 3 7 3" xfId="7950"/>
    <cellStyle name="Output 2 3 7 4" xfId="7951"/>
    <cellStyle name="Output 2 3 8" xfId="7952"/>
    <cellStyle name="Output 2 3 8 2" xfId="7953"/>
    <cellStyle name="Output 2 3 8 3" xfId="7954"/>
    <cellStyle name="Output 2 3 8 4" xfId="7955"/>
    <cellStyle name="Output 2 3 9" xfId="7956"/>
    <cellStyle name="Output 2 3 9 2" xfId="7957"/>
    <cellStyle name="Output 2 3 9 3" xfId="7958"/>
    <cellStyle name="Output 2 3 9 4" xfId="7959"/>
    <cellStyle name="Output 2 4" xfId="7960"/>
    <cellStyle name="Output 2 4 2" xfId="7961"/>
    <cellStyle name="Output 2 4 3" xfId="7962"/>
    <cellStyle name="Output 2 4 4" xfId="7963"/>
    <cellStyle name="Output 2 5" xfId="7964"/>
    <cellStyle name="Output 2 5 2" xfId="7965"/>
    <cellStyle name="Output 2 5 3" xfId="7966"/>
    <cellStyle name="Output 2 5 4" xfId="7967"/>
    <cellStyle name="Output 2 6" xfId="7968"/>
    <cellStyle name="Output 2 6 2" xfId="7969"/>
    <cellStyle name="Output 2 6 3" xfId="7970"/>
    <cellStyle name="Output 2 6 4" xfId="7971"/>
    <cellStyle name="Output 2 7" xfId="7972"/>
    <cellStyle name="Output 2 7 2" xfId="7973"/>
    <cellStyle name="Output 2 7 3" xfId="7974"/>
    <cellStyle name="Output 2 7 4" xfId="7975"/>
    <cellStyle name="Output 2 8" xfId="7976"/>
    <cellStyle name="Output 2 8 2" xfId="7977"/>
    <cellStyle name="Output 2 8 3" xfId="7978"/>
    <cellStyle name="Output 2 8 4" xfId="7979"/>
    <cellStyle name="Output 2 9" xfId="7980"/>
    <cellStyle name="Output 2 9 2" xfId="7981"/>
    <cellStyle name="Output 2 9 3" xfId="7982"/>
    <cellStyle name="Output 2 9 4" xfId="7983"/>
    <cellStyle name="Output 3" xfId="7984"/>
    <cellStyle name="Output 3 2" xfId="7985"/>
    <cellStyle name="Output 3 2 10" xfId="7986"/>
    <cellStyle name="Output 3 2 11" xfId="7987"/>
    <cellStyle name="Output 3 2 2" xfId="7988"/>
    <cellStyle name="Output 3 2 2 2" xfId="7989"/>
    <cellStyle name="Output 3 2 2 3" xfId="7990"/>
    <cellStyle name="Output 3 2 2 4" xfId="7991"/>
    <cellStyle name="Output 3 2 3" xfId="7992"/>
    <cellStyle name="Output 3 2 3 2" xfId="7993"/>
    <cellStyle name="Output 3 2 3 3" xfId="7994"/>
    <cellStyle name="Output 3 2 3 4" xfId="7995"/>
    <cellStyle name="Output 3 2 4" xfId="7996"/>
    <cellStyle name="Output 3 2 4 2" xfId="7997"/>
    <cellStyle name="Output 3 2 4 3" xfId="7998"/>
    <cellStyle name="Output 3 2 4 4" xfId="7999"/>
    <cellStyle name="Output 3 2 5" xfId="8000"/>
    <cellStyle name="Output 3 2 5 2" xfId="8001"/>
    <cellStyle name="Output 3 2 5 3" xfId="8002"/>
    <cellStyle name="Output 3 2 5 4" xfId="8003"/>
    <cellStyle name="Output 3 2 6" xfId="8004"/>
    <cellStyle name="Output 3 2 6 2" xfId="8005"/>
    <cellStyle name="Output 3 2 6 3" xfId="8006"/>
    <cellStyle name="Output 3 2 6 4" xfId="8007"/>
    <cellStyle name="Output 3 2 7" xfId="8008"/>
    <cellStyle name="Output 3 2 7 2" xfId="8009"/>
    <cellStyle name="Output 3 2 7 3" xfId="8010"/>
    <cellStyle name="Output 3 2 7 4" xfId="8011"/>
    <cellStyle name="Output 3 2 8" xfId="8012"/>
    <cellStyle name="Output 3 2 8 2" xfId="8013"/>
    <cellStyle name="Output 3 2 8 3" xfId="8014"/>
    <cellStyle name="Output 3 2 8 4" xfId="8015"/>
    <cellStyle name="Output 3 2 9" xfId="8016"/>
    <cellStyle name="Output 3 3" xfId="8017"/>
    <cellStyle name="Output 3 3 10" xfId="8018"/>
    <cellStyle name="Output 3 3 10 2" xfId="8019"/>
    <cellStyle name="Output 3 3 10 3" xfId="8020"/>
    <cellStyle name="Output 3 3 10 4" xfId="8021"/>
    <cellStyle name="Output 3 3 11" xfId="8022"/>
    <cellStyle name="Output 3 3 12" xfId="8023"/>
    <cellStyle name="Output 3 3 13" xfId="8024"/>
    <cellStyle name="Output 3 3 2" xfId="8025"/>
    <cellStyle name="Output 3 3 2 2" xfId="8026"/>
    <cellStyle name="Output 3 3 2 3" xfId="8027"/>
    <cellStyle name="Output 3 3 2 4" xfId="8028"/>
    <cellStyle name="Output 3 3 3" xfId="8029"/>
    <cellStyle name="Output 3 3 3 2" xfId="8030"/>
    <cellStyle name="Output 3 3 3 3" xfId="8031"/>
    <cellStyle name="Output 3 3 3 4" xfId="8032"/>
    <cellStyle name="Output 3 3 4" xfId="8033"/>
    <cellStyle name="Output 3 3 4 2" xfId="8034"/>
    <cellStyle name="Output 3 3 4 3" xfId="8035"/>
    <cellStyle name="Output 3 3 4 4" xfId="8036"/>
    <cellStyle name="Output 3 3 5" xfId="8037"/>
    <cellStyle name="Output 3 3 5 2" xfId="8038"/>
    <cellStyle name="Output 3 3 5 3" xfId="8039"/>
    <cellStyle name="Output 3 3 5 4" xfId="8040"/>
    <cellStyle name="Output 3 3 6" xfId="8041"/>
    <cellStyle name="Output 3 3 6 2" xfId="8042"/>
    <cellStyle name="Output 3 3 6 3" xfId="8043"/>
    <cellStyle name="Output 3 3 6 4" xfId="8044"/>
    <cellStyle name="Output 3 3 7" xfId="8045"/>
    <cellStyle name="Output 3 3 7 2" xfId="8046"/>
    <cellStyle name="Output 3 3 7 3" xfId="8047"/>
    <cellStyle name="Output 3 3 7 4" xfId="8048"/>
    <cellStyle name="Output 3 3 8" xfId="8049"/>
    <cellStyle name="Output 3 3 8 2" xfId="8050"/>
    <cellStyle name="Output 3 3 8 3" xfId="8051"/>
    <cellStyle name="Output 3 3 8 4" xfId="8052"/>
    <cellStyle name="Output 3 3 9" xfId="8053"/>
    <cellStyle name="Output 3 3 9 2" xfId="8054"/>
    <cellStyle name="Output 3 3 9 3" xfId="8055"/>
    <cellStyle name="Output 3 3 9 4" xfId="8056"/>
    <cellStyle name="Output 3 4" xfId="8057"/>
    <cellStyle name="Output 3 4 2" xfId="8058"/>
    <cellStyle name="Output 3 4 3" xfId="8059"/>
    <cellStyle name="Output 3 4 4" xfId="8060"/>
    <cellStyle name="Output 3 5" xfId="8061"/>
    <cellStyle name="Output 3 5 2" xfId="8062"/>
    <cellStyle name="Output 3 5 3" xfId="8063"/>
    <cellStyle name="Output 3 5 4" xfId="8064"/>
    <cellStyle name="Output 3 6" xfId="8065"/>
    <cellStyle name="Output 3 6 2" xfId="8066"/>
    <cellStyle name="Output 3 6 3" xfId="8067"/>
    <cellStyle name="Output 3 6 4" xfId="8068"/>
    <cellStyle name="Output 3 7" xfId="8069"/>
    <cellStyle name="Output 3 8" xfId="8070"/>
    <cellStyle name="Output 4" xfId="8071"/>
    <cellStyle name="Output 4 2" xfId="8072"/>
    <cellStyle name="Output 4 2 10" xfId="8073"/>
    <cellStyle name="Output 4 2 11" xfId="8074"/>
    <cellStyle name="Output 4 2 2" xfId="8075"/>
    <cellStyle name="Output 4 2 2 2" xfId="8076"/>
    <cellStyle name="Output 4 2 2 3" xfId="8077"/>
    <cellStyle name="Output 4 2 2 4" xfId="8078"/>
    <cellStyle name="Output 4 2 3" xfId="8079"/>
    <cellStyle name="Output 4 2 3 2" xfId="8080"/>
    <cellStyle name="Output 4 2 3 3" xfId="8081"/>
    <cellStyle name="Output 4 2 3 4" xfId="8082"/>
    <cellStyle name="Output 4 2 4" xfId="8083"/>
    <cellStyle name="Output 4 2 4 2" xfId="8084"/>
    <cellStyle name="Output 4 2 4 3" xfId="8085"/>
    <cellStyle name="Output 4 2 4 4" xfId="8086"/>
    <cellStyle name="Output 4 2 5" xfId="8087"/>
    <cellStyle name="Output 4 2 5 2" xfId="8088"/>
    <cellStyle name="Output 4 2 5 3" xfId="8089"/>
    <cellStyle name="Output 4 2 5 4" xfId="8090"/>
    <cellStyle name="Output 4 2 6" xfId="8091"/>
    <cellStyle name="Output 4 2 6 2" xfId="8092"/>
    <cellStyle name="Output 4 2 6 3" xfId="8093"/>
    <cellStyle name="Output 4 2 6 4" xfId="8094"/>
    <cellStyle name="Output 4 2 7" xfId="8095"/>
    <cellStyle name="Output 4 2 7 2" xfId="8096"/>
    <cellStyle name="Output 4 2 7 3" xfId="8097"/>
    <cellStyle name="Output 4 2 7 4" xfId="8098"/>
    <cellStyle name="Output 4 2 8" xfId="8099"/>
    <cellStyle name="Output 4 2 8 2" xfId="8100"/>
    <cellStyle name="Output 4 2 8 3" xfId="8101"/>
    <cellStyle name="Output 4 2 8 4" xfId="8102"/>
    <cellStyle name="Output 4 2 9" xfId="8103"/>
    <cellStyle name="Output 4 3" xfId="8104"/>
    <cellStyle name="Output 4 3 10" xfId="8105"/>
    <cellStyle name="Output 4 3 10 2" xfId="8106"/>
    <cellStyle name="Output 4 3 10 3" xfId="8107"/>
    <cellStyle name="Output 4 3 10 4" xfId="8108"/>
    <cellStyle name="Output 4 3 11" xfId="8109"/>
    <cellStyle name="Output 4 3 12" xfId="8110"/>
    <cellStyle name="Output 4 3 13" xfId="8111"/>
    <cellStyle name="Output 4 3 2" xfId="8112"/>
    <cellStyle name="Output 4 3 2 2" xfId="8113"/>
    <cellStyle name="Output 4 3 2 3" xfId="8114"/>
    <cellStyle name="Output 4 3 2 4" xfId="8115"/>
    <cellStyle name="Output 4 3 3" xfId="8116"/>
    <cellStyle name="Output 4 3 3 2" xfId="8117"/>
    <cellStyle name="Output 4 3 3 3" xfId="8118"/>
    <cellStyle name="Output 4 3 3 4" xfId="8119"/>
    <cellStyle name="Output 4 3 4" xfId="8120"/>
    <cellStyle name="Output 4 3 4 2" xfId="8121"/>
    <cellStyle name="Output 4 3 4 3" xfId="8122"/>
    <cellStyle name="Output 4 3 4 4" xfId="8123"/>
    <cellStyle name="Output 4 3 5" xfId="8124"/>
    <cellStyle name="Output 4 3 5 2" xfId="8125"/>
    <cellStyle name="Output 4 3 5 3" xfId="8126"/>
    <cellStyle name="Output 4 3 5 4" xfId="8127"/>
    <cellStyle name="Output 4 3 6" xfId="8128"/>
    <cellStyle name="Output 4 3 6 2" xfId="8129"/>
    <cellStyle name="Output 4 3 6 3" xfId="8130"/>
    <cellStyle name="Output 4 3 6 4" xfId="8131"/>
    <cellStyle name="Output 4 3 7" xfId="8132"/>
    <cellStyle name="Output 4 3 7 2" xfId="8133"/>
    <cellStyle name="Output 4 3 7 3" xfId="8134"/>
    <cellStyle name="Output 4 3 7 4" xfId="8135"/>
    <cellStyle name="Output 4 3 8" xfId="8136"/>
    <cellStyle name="Output 4 3 8 2" xfId="8137"/>
    <cellStyle name="Output 4 3 8 3" xfId="8138"/>
    <cellStyle name="Output 4 3 8 4" xfId="8139"/>
    <cellStyle name="Output 4 3 9" xfId="8140"/>
    <cellStyle name="Output 4 3 9 2" xfId="8141"/>
    <cellStyle name="Output 4 3 9 3" xfId="8142"/>
    <cellStyle name="Output 4 3 9 4" xfId="8143"/>
    <cellStyle name="Output 4 4" xfId="8144"/>
    <cellStyle name="Output 4 4 2" xfId="8145"/>
    <cellStyle name="Output 4 4 3" xfId="8146"/>
    <cellStyle name="Output 4 4 4" xfId="8147"/>
    <cellStyle name="Output 4 5" xfId="8148"/>
    <cellStyle name="Output 4 5 2" xfId="8149"/>
    <cellStyle name="Output 4 5 3" xfId="8150"/>
    <cellStyle name="Output 4 5 4" xfId="8151"/>
    <cellStyle name="Output 4 6" xfId="8152"/>
    <cellStyle name="Output 4 6 2" xfId="8153"/>
    <cellStyle name="Output 4 6 3" xfId="8154"/>
    <cellStyle name="Output 4 6 4" xfId="8155"/>
    <cellStyle name="Output 4 7" xfId="8156"/>
    <cellStyle name="Output 4 8" xfId="8157"/>
    <cellStyle name="Output 5" xfId="8158"/>
    <cellStyle name="Output 5 2" xfId="8159"/>
    <cellStyle name="Output 5 2 10" xfId="8160"/>
    <cellStyle name="Output 5 2 11" xfId="8161"/>
    <cellStyle name="Output 5 2 2" xfId="8162"/>
    <cellStyle name="Output 5 2 2 2" xfId="8163"/>
    <cellStyle name="Output 5 2 2 3" xfId="8164"/>
    <cellStyle name="Output 5 2 2 4" xfId="8165"/>
    <cellStyle name="Output 5 2 3" xfId="8166"/>
    <cellStyle name="Output 5 2 3 2" xfId="8167"/>
    <cellStyle name="Output 5 2 3 3" xfId="8168"/>
    <cellStyle name="Output 5 2 3 4" xfId="8169"/>
    <cellStyle name="Output 5 2 4" xfId="8170"/>
    <cellStyle name="Output 5 2 4 2" xfId="8171"/>
    <cellStyle name="Output 5 2 4 3" xfId="8172"/>
    <cellStyle name="Output 5 2 4 4" xfId="8173"/>
    <cellStyle name="Output 5 2 5" xfId="8174"/>
    <cellStyle name="Output 5 2 5 2" xfId="8175"/>
    <cellStyle name="Output 5 2 5 3" xfId="8176"/>
    <cellStyle name="Output 5 2 5 4" xfId="8177"/>
    <cellStyle name="Output 5 2 6" xfId="8178"/>
    <cellStyle name="Output 5 2 6 2" xfId="8179"/>
    <cellStyle name="Output 5 2 6 3" xfId="8180"/>
    <cellStyle name="Output 5 2 6 4" xfId="8181"/>
    <cellStyle name="Output 5 2 7" xfId="8182"/>
    <cellStyle name="Output 5 2 7 2" xfId="8183"/>
    <cellStyle name="Output 5 2 7 3" xfId="8184"/>
    <cellStyle name="Output 5 2 7 4" xfId="8185"/>
    <cellStyle name="Output 5 2 8" xfId="8186"/>
    <cellStyle name="Output 5 2 8 2" xfId="8187"/>
    <cellStyle name="Output 5 2 8 3" xfId="8188"/>
    <cellStyle name="Output 5 2 8 4" xfId="8189"/>
    <cellStyle name="Output 5 2 9" xfId="8190"/>
    <cellStyle name="Output 5 3" xfId="8191"/>
    <cellStyle name="Output 5 3 10" xfId="8192"/>
    <cellStyle name="Output 5 3 10 2" xfId="8193"/>
    <cellStyle name="Output 5 3 10 3" xfId="8194"/>
    <cellStyle name="Output 5 3 10 4" xfId="8195"/>
    <cellStyle name="Output 5 3 11" xfId="8196"/>
    <cellStyle name="Output 5 3 12" xfId="8197"/>
    <cellStyle name="Output 5 3 13" xfId="8198"/>
    <cellStyle name="Output 5 3 2" xfId="8199"/>
    <cellStyle name="Output 5 3 2 2" xfId="8200"/>
    <cellStyle name="Output 5 3 2 3" xfId="8201"/>
    <cellStyle name="Output 5 3 2 4" xfId="8202"/>
    <cellStyle name="Output 5 3 3" xfId="8203"/>
    <cellStyle name="Output 5 3 3 2" xfId="8204"/>
    <cellStyle name="Output 5 3 3 3" xfId="8205"/>
    <cellStyle name="Output 5 3 3 4" xfId="8206"/>
    <cellStyle name="Output 5 3 4" xfId="8207"/>
    <cellStyle name="Output 5 3 4 2" xfId="8208"/>
    <cellStyle name="Output 5 3 4 3" xfId="8209"/>
    <cellStyle name="Output 5 3 4 4" xfId="8210"/>
    <cellStyle name="Output 5 3 5" xfId="8211"/>
    <cellStyle name="Output 5 3 5 2" xfId="8212"/>
    <cellStyle name="Output 5 3 5 3" xfId="8213"/>
    <cellStyle name="Output 5 3 5 4" xfId="8214"/>
    <cellStyle name="Output 5 3 6" xfId="8215"/>
    <cellStyle name="Output 5 3 6 2" xfId="8216"/>
    <cellStyle name="Output 5 3 6 3" xfId="8217"/>
    <cellStyle name="Output 5 3 6 4" xfId="8218"/>
    <cellStyle name="Output 5 3 7" xfId="8219"/>
    <cellStyle name="Output 5 3 7 2" xfId="8220"/>
    <cellStyle name="Output 5 3 7 3" xfId="8221"/>
    <cellStyle name="Output 5 3 7 4" xfId="8222"/>
    <cellStyle name="Output 5 3 8" xfId="8223"/>
    <cellStyle name="Output 5 3 8 2" xfId="8224"/>
    <cellStyle name="Output 5 3 8 3" xfId="8225"/>
    <cellStyle name="Output 5 3 8 4" xfId="8226"/>
    <cellStyle name="Output 5 3 9" xfId="8227"/>
    <cellStyle name="Output 5 3 9 2" xfId="8228"/>
    <cellStyle name="Output 5 3 9 3" xfId="8229"/>
    <cellStyle name="Output 5 3 9 4" xfId="8230"/>
    <cellStyle name="Output 5 4" xfId="8231"/>
    <cellStyle name="Output 5 4 2" xfId="8232"/>
    <cellStyle name="Output 5 4 3" xfId="8233"/>
    <cellStyle name="Output 5 4 4" xfId="8234"/>
    <cellStyle name="Output 5 5" xfId="8235"/>
    <cellStyle name="Output 5 5 2" xfId="8236"/>
    <cellStyle name="Output 5 5 3" xfId="8237"/>
    <cellStyle name="Output 5 5 4" xfId="8238"/>
    <cellStyle name="Output 5 6" xfId="8239"/>
    <cellStyle name="Output 5 6 2" xfId="8240"/>
    <cellStyle name="Output 5 6 3" xfId="8241"/>
    <cellStyle name="Output 5 6 4" xfId="8242"/>
    <cellStyle name="Output 5 7" xfId="8243"/>
    <cellStyle name="Output 5 7 2" xfId="8244"/>
    <cellStyle name="Output 5 7 3" xfId="8245"/>
    <cellStyle name="Output 5 7 4" xfId="8246"/>
    <cellStyle name="Output 5 8" xfId="8247"/>
    <cellStyle name="Output 5 9" xfId="8248"/>
    <cellStyle name="Output 6" xfId="8249"/>
    <cellStyle name="Output 6 10" xfId="8250"/>
    <cellStyle name="Output 6 11" xfId="8251"/>
    <cellStyle name="Output 6 2" xfId="8252"/>
    <cellStyle name="Output 6 2 10" xfId="8253"/>
    <cellStyle name="Output 6 2 10 2" xfId="8254"/>
    <cellStyle name="Output 6 2 10 3" xfId="8255"/>
    <cellStyle name="Output 6 2 10 4" xfId="8256"/>
    <cellStyle name="Output 6 2 11" xfId="8257"/>
    <cellStyle name="Output 6 2 12" xfId="8258"/>
    <cellStyle name="Output 6 2 13" xfId="8259"/>
    <cellStyle name="Output 6 2 2" xfId="8260"/>
    <cellStyle name="Output 6 2 2 2" xfId="8261"/>
    <cellStyle name="Output 6 2 2 3" xfId="8262"/>
    <cellStyle name="Output 6 2 2 4" xfId="8263"/>
    <cellStyle name="Output 6 2 3" xfId="8264"/>
    <cellStyle name="Output 6 2 3 2" xfId="8265"/>
    <cellStyle name="Output 6 2 3 3" xfId="8266"/>
    <cellStyle name="Output 6 2 3 4" xfId="8267"/>
    <cellStyle name="Output 6 2 4" xfId="8268"/>
    <cellStyle name="Output 6 2 4 2" xfId="8269"/>
    <cellStyle name="Output 6 2 4 3" xfId="8270"/>
    <cellStyle name="Output 6 2 4 4" xfId="8271"/>
    <cellStyle name="Output 6 2 5" xfId="8272"/>
    <cellStyle name="Output 6 2 5 2" xfId="8273"/>
    <cellStyle name="Output 6 2 5 3" xfId="8274"/>
    <cellStyle name="Output 6 2 5 4" xfId="8275"/>
    <cellStyle name="Output 6 2 6" xfId="8276"/>
    <cellStyle name="Output 6 2 6 2" xfId="8277"/>
    <cellStyle name="Output 6 2 6 3" xfId="8278"/>
    <cellStyle name="Output 6 2 6 4" xfId="8279"/>
    <cellStyle name="Output 6 2 7" xfId="8280"/>
    <cellStyle name="Output 6 2 7 2" xfId="8281"/>
    <cellStyle name="Output 6 2 7 3" xfId="8282"/>
    <cellStyle name="Output 6 2 7 4" xfId="8283"/>
    <cellStyle name="Output 6 2 8" xfId="8284"/>
    <cellStyle name="Output 6 2 8 2" xfId="8285"/>
    <cellStyle name="Output 6 2 8 3" xfId="8286"/>
    <cellStyle name="Output 6 2 8 4" xfId="8287"/>
    <cellStyle name="Output 6 2 9" xfId="8288"/>
    <cellStyle name="Output 6 2 9 2" xfId="8289"/>
    <cellStyle name="Output 6 2 9 3" xfId="8290"/>
    <cellStyle name="Output 6 2 9 4" xfId="8291"/>
    <cellStyle name="Output 6 3" xfId="8292"/>
    <cellStyle name="Output 6 3 10" xfId="8293"/>
    <cellStyle name="Output 6 3 10 2" xfId="8294"/>
    <cellStyle name="Output 6 3 10 3" xfId="8295"/>
    <cellStyle name="Output 6 3 10 4" xfId="8296"/>
    <cellStyle name="Output 6 3 11" xfId="8297"/>
    <cellStyle name="Output 6 3 12" xfId="8298"/>
    <cellStyle name="Output 6 3 13" xfId="8299"/>
    <cellStyle name="Output 6 3 2" xfId="8300"/>
    <cellStyle name="Output 6 3 2 2" xfId="8301"/>
    <cellStyle name="Output 6 3 2 3" xfId="8302"/>
    <cellStyle name="Output 6 3 2 4" xfId="8303"/>
    <cellStyle name="Output 6 3 3" xfId="8304"/>
    <cellStyle name="Output 6 3 3 2" xfId="8305"/>
    <cellStyle name="Output 6 3 3 3" xfId="8306"/>
    <cellStyle name="Output 6 3 3 4" xfId="8307"/>
    <cellStyle name="Output 6 3 4" xfId="8308"/>
    <cellStyle name="Output 6 3 4 2" xfId="8309"/>
    <cellStyle name="Output 6 3 4 3" xfId="8310"/>
    <cellStyle name="Output 6 3 4 4" xfId="8311"/>
    <cellStyle name="Output 6 3 5" xfId="8312"/>
    <cellStyle name="Output 6 3 5 2" xfId="8313"/>
    <cellStyle name="Output 6 3 5 3" xfId="8314"/>
    <cellStyle name="Output 6 3 5 4" xfId="8315"/>
    <cellStyle name="Output 6 3 6" xfId="8316"/>
    <cellStyle name="Output 6 3 6 2" xfId="8317"/>
    <cellStyle name="Output 6 3 6 3" xfId="8318"/>
    <cellStyle name="Output 6 3 6 4" xfId="8319"/>
    <cellStyle name="Output 6 3 7" xfId="8320"/>
    <cellStyle name="Output 6 3 7 2" xfId="8321"/>
    <cellStyle name="Output 6 3 7 3" xfId="8322"/>
    <cellStyle name="Output 6 3 7 4" xfId="8323"/>
    <cellStyle name="Output 6 3 8" xfId="8324"/>
    <cellStyle name="Output 6 3 8 2" xfId="8325"/>
    <cellStyle name="Output 6 3 8 3" xfId="8326"/>
    <cellStyle name="Output 6 3 8 4" xfId="8327"/>
    <cellStyle name="Output 6 3 9" xfId="8328"/>
    <cellStyle name="Output 6 3 9 2" xfId="8329"/>
    <cellStyle name="Output 6 3 9 3" xfId="8330"/>
    <cellStyle name="Output 6 3 9 4" xfId="8331"/>
    <cellStyle name="Output 6 4" xfId="8332"/>
    <cellStyle name="Output 6 4 2" xfId="8333"/>
    <cellStyle name="Output 6 4 3" xfId="8334"/>
    <cellStyle name="Output 6 4 4" xfId="8335"/>
    <cellStyle name="Output 6 5" xfId="8336"/>
    <cellStyle name="Output 6 5 2" xfId="8337"/>
    <cellStyle name="Output 6 5 3" xfId="8338"/>
    <cellStyle name="Output 6 5 4" xfId="8339"/>
    <cellStyle name="Output 6 6" xfId="8340"/>
    <cellStyle name="Output 6 6 2" xfId="8341"/>
    <cellStyle name="Output 6 6 3" xfId="8342"/>
    <cellStyle name="Output 6 6 4" xfId="8343"/>
    <cellStyle name="Output 6 7" xfId="8344"/>
    <cellStyle name="Output 6 7 2" xfId="8345"/>
    <cellStyle name="Output 6 7 3" xfId="8346"/>
    <cellStyle name="Output 6 7 4" xfId="8347"/>
    <cellStyle name="Output 6 8" xfId="8348"/>
    <cellStyle name="Output 6 8 2" xfId="8349"/>
    <cellStyle name="Output 6 8 3" xfId="8350"/>
    <cellStyle name="Output 6 8 4" xfId="8351"/>
    <cellStyle name="Output 6 9" xfId="8352"/>
    <cellStyle name="Output 7" xfId="8353"/>
    <cellStyle name="Output 7 2" xfId="8354"/>
    <cellStyle name="Output 7 3" xfId="8355"/>
    <cellStyle name="Output 7 4" xfId="8356"/>
    <cellStyle name="Output 8" xfId="8357"/>
    <cellStyle name="Output 8 2" xfId="8358"/>
    <cellStyle name="Output 8 3" xfId="8359"/>
    <cellStyle name="Output 8 4" xfId="8360"/>
    <cellStyle name="Output 9" xfId="8361"/>
    <cellStyle name="Output Amounts" xfId="8362"/>
    <cellStyle name="Output Column Headings" xfId="8363"/>
    <cellStyle name="Output Line Items" xfId="8364"/>
    <cellStyle name="Output Report Heading" xfId="8365"/>
    <cellStyle name="Output Report Title" xfId="8366"/>
    <cellStyle name="Output_라벨" xfId="8367"/>
    <cellStyle name="Overscore" xfId="8368"/>
    <cellStyle name="Overunder" xfId="8369"/>
    <cellStyle name="P" xfId="8370"/>
    <cellStyle name="P 2" xfId="8371"/>
    <cellStyle name="P 2 2" xfId="8372"/>
    <cellStyle name="P 2 2 2" xfId="8373"/>
    <cellStyle name="P 2 2 3" xfId="8374"/>
    <cellStyle name="P 2 3" xfId="8375"/>
    <cellStyle name="P 2 3 2" xfId="8376"/>
    <cellStyle name="P 2 3 3" xfId="8377"/>
    <cellStyle name="P 3" xfId="8378"/>
    <cellStyle name="P 3 2" xfId="8379"/>
    <cellStyle name="P 3 3" xfId="8380"/>
    <cellStyle name="p=_x000a_龍?" xfId="8381"/>
    <cellStyle name="PARK" xfId="8382"/>
    <cellStyle name="pc1" xfId="8383"/>
    <cellStyle name="PE_1월" xfId="8384"/>
    <cellStyle name="Percent (0)" xfId="8386"/>
    <cellStyle name="Percent [0.0%]" xfId="8387"/>
    <cellStyle name="Percent [0]" xfId="8388"/>
    <cellStyle name="Percent [0] 2" xfId="8389"/>
    <cellStyle name="Percent [00]" xfId="8390"/>
    <cellStyle name="Percent [00] 2" xfId="8391"/>
    <cellStyle name="Percent [1]" xfId="8392"/>
    <cellStyle name="Percent [2]" xfId="8393"/>
    <cellStyle name="Percent 10" xfId="8394"/>
    <cellStyle name="Percent 100" xfId="8395"/>
    <cellStyle name="Percent 101" xfId="8396"/>
    <cellStyle name="Percent 102" xfId="8397"/>
    <cellStyle name="Percent 103" xfId="8398"/>
    <cellStyle name="Percent 104" xfId="8399"/>
    <cellStyle name="Percent 105" xfId="8400"/>
    <cellStyle name="Percent 106" xfId="8401"/>
    <cellStyle name="Percent 107" xfId="8402"/>
    <cellStyle name="Percent 108" xfId="8403"/>
    <cellStyle name="Percent 109" xfId="8404"/>
    <cellStyle name="Percent 11" xfId="8405"/>
    <cellStyle name="Percent 110" xfId="8406"/>
    <cellStyle name="Percent 111" xfId="8407"/>
    <cellStyle name="Percent 112" xfId="8408"/>
    <cellStyle name="Percent 113" xfId="8409"/>
    <cellStyle name="Percent 114" xfId="8410"/>
    <cellStyle name="Percent 115" xfId="8411"/>
    <cellStyle name="Percent 116" xfId="8412"/>
    <cellStyle name="Percent 117" xfId="8413"/>
    <cellStyle name="Percent 118" xfId="8414"/>
    <cellStyle name="Percent 119" xfId="8415"/>
    <cellStyle name="Percent 12" xfId="8416"/>
    <cellStyle name="Percent 120" xfId="8417"/>
    <cellStyle name="Percent 121" xfId="8418"/>
    <cellStyle name="Percent 122" xfId="8419"/>
    <cellStyle name="Percent 123" xfId="8420"/>
    <cellStyle name="Percent 124" xfId="8421"/>
    <cellStyle name="Percent 125" xfId="8422"/>
    <cellStyle name="Percent 126" xfId="8423"/>
    <cellStyle name="Percent 127" xfId="8424"/>
    <cellStyle name="Percent 128" xfId="8425"/>
    <cellStyle name="Percent 129" xfId="8426"/>
    <cellStyle name="Percent 13" xfId="8427"/>
    <cellStyle name="Percent 130" xfId="8428"/>
    <cellStyle name="Percent 131" xfId="8429"/>
    <cellStyle name="Percent 132" xfId="8430"/>
    <cellStyle name="Percent 133" xfId="8431"/>
    <cellStyle name="Percent 134" xfId="8432"/>
    <cellStyle name="Percent 135" xfId="8433"/>
    <cellStyle name="Percent 136" xfId="8434"/>
    <cellStyle name="Percent 137" xfId="8435"/>
    <cellStyle name="Percent 138" xfId="8436"/>
    <cellStyle name="Percent 139" xfId="8437"/>
    <cellStyle name="Percent 14" xfId="8438"/>
    <cellStyle name="Percent 140" xfId="8439"/>
    <cellStyle name="Percent 141" xfId="8440"/>
    <cellStyle name="Percent 142" xfId="8441"/>
    <cellStyle name="Percent 143" xfId="8442"/>
    <cellStyle name="Percent 144" xfId="8443"/>
    <cellStyle name="Percent 145" xfId="8444"/>
    <cellStyle name="Percent 146" xfId="8445"/>
    <cellStyle name="Percent 147" xfId="8446"/>
    <cellStyle name="Percent 148" xfId="8447"/>
    <cellStyle name="Percent 149" xfId="8448"/>
    <cellStyle name="Percent 15" xfId="8449"/>
    <cellStyle name="Percent 150" xfId="8450"/>
    <cellStyle name="Percent 151" xfId="8451"/>
    <cellStyle name="Percent 152" xfId="8452"/>
    <cellStyle name="Percent 153" xfId="8453"/>
    <cellStyle name="Percent 154" xfId="8454"/>
    <cellStyle name="Percent 155" xfId="8455"/>
    <cellStyle name="Percent 156" xfId="8456"/>
    <cellStyle name="Percent 157" xfId="8457"/>
    <cellStyle name="Percent 158" xfId="8458"/>
    <cellStyle name="Percent 159" xfId="8459"/>
    <cellStyle name="Percent 16" xfId="8460"/>
    <cellStyle name="Percent 160" xfId="8461"/>
    <cellStyle name="Percent 161" xfId="8462"/>
    <cellStyle name="Percent 162" xfId="8463"/>
    <cellStyle name="Percent 163" xfId="8464"/>
    <cellStyle name="Percent 164" xfId="8465"/>
    <cellStyle name="Percent 165" xfId="8466"/>
    <cellStyle name="Percent 166" xfId="8467"/>
    <cellStyle name="Percent 167" xfId="8468"/>
    <cellStyle name="Percent 168" xfId="8469"/>
    <cellStyle name="Percent 169" xfId="8470"/>
    <cellStyle name="Percent 17" xfId="8471"/>
    <cellStyle name="Percent 170" xfId="8472"/>
    <cellStyle name="Percent 171" xfId="8473"/>
    <cellStyle name="Percent 172" xfId="8474"/>
    <cellStyle name="Percent 173" xfId="8475"/>
    <cellStyle name="Percent 174" xfId="8476"/>
    <cellStyle name="Percent 175" xfId="8477"/>
    <cellStyle name="Percent 176" xfId="8478"/>
    <cellStyle name="Percent 18" xfId="8479"/>
    <cellStyle name="Percent 19" xfId="8480"/>
    <cellStyle name="Percent 2" xfId="8481"/>
    <cellStyle name="Percent 20" xfId="8482"/>
    <cellStyle name="Percent 21" xfId="8483"/>
    <cellStyle name="Percent 22" xfId="8484"/>
    <cellStyle name="Percent 23" xfId="8485"/>
    <cellStyle name="Percent 24" xfId="8486"/>
    <cellStyle name="Percent 25" xfId="8487"/>
    <cellStyle name="Percent 26" xfId="8488"/>
    <cellStyle name="Percent 27" xfId="8489"/>
    <cellStyle name="Percent 28" xfId="8490"/>
    <cellStyle name="Percent 29" xfId="8491"/>
    <cellStyle name="Percent 3" xfId="8492"/>
    <cellStyle name="Percent 30" xfId="8493"/>
    <cellStyle name="Percent 31" xfId="8494"/>
    <cellStyle name="Percent 32" xfId="8495"/>
    <cellStyle name="Percent 33" xfId="8496"/>
    <cellStyle name="Percent 34" xfId="8497"/>
    <cellStyle name="Percent 35" xfId="8498"/>
    <cellStyle name="Percent 36" xfId="8499"/>
    <cellStyle name="Percent 37" xfId="8500"/>
    <cellStyle name="Percent 38" xfId="8501"/>
    <cellStyle name="Percent 39" xfId="8502"/>
    <cellStyle name="Percent 4" xfId="8503"/>
    <cellStyle name="Percent 40" xfId="8504"/>
    <cellStyle name="Percent 41" xfId="8505"/>
    <cellStyle name="Percent 42" xfId="8506"/>
    <cellStyle name="Percent 43" xfId="8507"/>
    <cellStyle name="Percent 44" xfId="8508"/>
    <cellStyle name="Percent 45" xfId="8509"/>
    <cellStyle name="Percent 46" xfId="8510"/>
    <cellStyle name="Percent 47" xfId="8511"/>
    <cellStyle name="Percent 48" xfId="8512"/>
    <cellStyle name="Percent 49" xfId="8513"/>
    <cellStyle name="Percent 5" xfId="8514"/>
    <cellStyle name="Percent 50" xfId="8515"/>
    <cellStyle name="Percent 51" xfId="8516"/>
    <cellStyle name="Percent 52" xfId="8517"/>
    <cellStyle name="Percent 53" xfId="8518"/>
    <cellStyle name="Percent 54" xfId="8519"/>
    <cellStyle name="Percent 55" xfId="8520"/>
    <cellStyle name="Percent 56" xfId="8521"/>
    <cellStyle name="Percent 57" xfId="8522"/>
    <cellStyle name="Percent 58" xfId="8523"/>
    <cellStyle name="Percent 59" xfId="8524"/>
    <cellStyle name="Percent 6" xfId="8525"/>
    <cellStyle name="Percent 60" xfId="8526"/>
    <cellStyle name="Percent 61" xfId="8527"/>
    <cellStyle name="Percent 62" xfId="8528"/>
    <cellStyle name="Percent 63" xfId="8529"/>
    <cellStyle name="Percent 64" xfId="8530"/>
    <cellStyle name="Percent 65" xfId="8531"/>
    <cellStyle name="Percent 66" xfId="8532"/>
    <cellStyle name="Percent 67" xfId="8533"/>
    <cellStyle name="Percent 68" xfId="8534"/>
    <cellStyle name="Percent 69" xfId="8535"/>
    <cellStyle name="Percent 7" xfId="8536"/>
    <cellStyle name="Percent 70" xfId="8537"/>
    <cellStyle name="Percent 71" xfId="8538"/>
    <cellStyle name="Percent 72" xfId="8539"/>
    <cellStyle name="Percent 73" xfId="8540"/>
    <cellStyle name="Percent 74" xfId="8541"/>
    <cellStyle name="Percent 75" xfId="8542"/>
    <cellStyle name="Percent 76" xfId="8543"/>
    <cellStyle name="Percent 77" xfId="8544"/>
    <cellStyle name="Percent 78" xfId="8545"/>
    <cellStyle name="Percent 79" xfId="8546"/>
    <cellStyle name="Percent 8" xfId="8547"/>
    <cellStyle name="Percent 80" xfId="8548"/>
    <cellStyle name="Percent 81" xfId="8549"/>
    <cellStyle name="Percent 82" xfId="8550"/>
    <cellStyle name="Percent 83" xfId="8551"/>
    <cellStyle name="Percent 84" xfId="8552"/>
    <cellStyle name="Percent 85" xfId="8553"/>
    <cellStyle name="Percent 86" xfId="8554"/>
    <cellStyle name="Percent 87" xfId="8555"/>
    <cellStyle name="Percent 88" xfId="8556"/>
    <cellStyle name="Percent 89" xfId="8557"/>
    <cellStyle name="Percent 9" xfId="8558"/>
    <cellStyle name="Percent 90" xfId="8559"/>
    <cellStyle name="Percent 91" xfId="8560"/>
    <cellStyle name="Percent 92" xfId="8561"/>
    <cellStyle name="Percent 93" xfId="8562"/>
    <cellStyle name="Percent 94" xfId="8563"/>
    <cellStyle name="Percent 95" xfId="8564"/>
    <cellStyle name="Percent 96" xfId="8565"/>
    <cellStyle name="Percent 97" xfId="8566"/>
    <cellStyle name="Percent 98" xfId="8567"/>
    <cellStyle name="Percent 99" xfId="8568"/>
    <cellStyle name="Percent_#6 Temps &amp; Contractors" xfId="8569"/>
    <cellStyle name="PERCENTAGE" xfId="8570"/>
    <cellStyle name="PercentSales" xfId="8571"/>
    <cellStyle name="PrePop Currency (0)" xfId="8572"/>
    <cellStyle name="PrePop Currency (0) 2" xfId="8573"/>
    <cellStyle name="PrePop Currency (2)" xfId="8574"/>
    <cellStyle name="PrePop Currency (2) 2" xfId="8575"/>
    <cellStyle name="PrePop Units (0)" xfId="8576"/>
    <cellStyle name="PrePop Units (0) 2" xfId="8577"/>
    <cellStyle name="PrePop Units (1)" xfId="8578"/>
    <cellStyle name="PrePop Units (1) 2" xfId="8579"/>
    <cellStyle name="PrePop Units (2)" xfId="8580"/>
    <cellStyle name="PrePop Units (2) 2" xfId="8581"/>
    <cellStyle name="pricing" xfId="8582"/>
    <cellStyle name="PSChar" xfId="8583"/>
    <cellStyle name="PSHeading" xfId="8584"/>
    <cellStyle name="PSHeading 2" xfId="8585"/>
    <cellStyle name="PSHeading 2 2" xfId="8586"/>
    <cellStyle name="PSHeading 2 2 2" xfId="8587"/>
    <cellStyle name="PSHeading 2 2 3" xfId="8588"/>
    <cellStyle name="PSHeading 2 3" xfId="8589"/>
    <cellStyle name="PSHeading 2 3 2" xfId="8590"/>
    <cellStyle name="PSHeading 2 3 3" xfId="8591"/>
    <cellStyle name="PSHeading 3" xfId="8592"/>
    <cellStyle name="PSHeading 3 2" xfId="8593"/>
    <cellStyle name="PSHeading 3 3" xfId="8594"/>
    <cellStyle name="qbh_x0003__x000c_bh_x0017_&quot;blTT０_x0008__x0003__x0008_?)(일)" xfId="8595"/>
    <cellStyle name="qbh_x0003__x000c_bh_x0017_&quot;blTT０_x0008__x0003__x0008_磚)(일)" xfId="8596"/>
    <cellStyle name="ŗ" xfId="8597"/>
    <cellStyle name="R?" xfId="8598"/>
    <cellStyle name="Ra" xfId="8599"/>
    <cellStyle name="r_x000f_Crency_NAMNFI" xfId="8600"/>
    <cellStyle name="Red font" xfId="8601"/>
    <cellStyle name="Reg1" xfId="8602"/>
    <cellStyle name="Reg2" xfId="8603"/>
    <cellStyle name="Reg3" xfId="8604"/>
    <cellStyle name="Reg4" xfId="8605"/>
    <cellStyle name="Reg5" xfId="8606"/>
    <cellStyle name="Reg6" xfId="8607"/>
    <cellStyle name="Reg7" xfId="8608"/>
    <cellStyle name="Reg8" xfId="8609"/>
    <cellStyle name="Reg9" xfId="8610"/>
    <cellStyle name="RevList" xfId="8611"/>
    <cellStyle name="-S" xfId="8612"/>
    <cellStyle name="SAM" xfId="8613"/>
    <cellStyle name="SAPBEXchaText" xfId="8614"/>
    <cellStyle name="SAPBEXstdItem" xfId="8615"/>
    <cellStyle name="SAPBEXstdItem 10" xfId="8616"/>
    <cellStyle name="SAPBEXstdItem 2" xfId="8617"/>
    <cellStyle name="SAPBEXstdItem 2 10" xfId="8618"/>
    <cellStyle name="SAPBEXstdItem 2 11" xfId="8619"/>
    <cellStyle name="SAPBEXstdItem 2 12" xfId="8620"/>
    <cellStyle name="SAPBEXstdItem 2 2" xfId="8621"/>
    <cellStyle name="SAPBEXstdItem 2 2 10" xfId="8622"/>
    <cellStyle name="SAPBEXstdItem 2 2 11" xfId="8623"/>
    <cellStyle name="SAPBEXstdItem 2 2 2" xfId="8624"/>
    <cellStyle name="SAPBEXstdItem 2 2 2 2" xfId="8625"/>
    <cellStyle name="SAPBEXstdItem 2 2 2 3" xfId="8626"/>
    <cellStyle name="SAPBEXstdItem 2 2 2 4" xfId="8627"/>
    <cellStyle name="SAPBEXstdItem 2 2 3" xfId="8628"/>
    <cellStyle name="SAPBEXstdItem 2 2 3 2" xfId="8629"/>
    <cellStyle name="SAPBEXstdItem 2 2 3 3" xfId="8630"/>
    <cellStyle name="SAPBEXstdItem 2 2 3 4" xfId="8631"/>
    <cellStyle name="SAPBEXstdItem 2 2 4" xfId="8632"/>
    <cellStyle name="SAPBEXstdItem 2 2 4 2" xfId="8633"/>
    <cellStyle name="SAPBEXstdItem 2 2 4 3" xfId="8634"/>
    <cellStyle name="SAPBEXstdItem 2 2 4 4" xfId="8635"/>
    <cellStyle name="SAPBEXstdItem 2 2 5" xfId="8636"/>
    <cellStyle name="SAPBEXstdItem 2 2 5 2" xfId="8637"/>
    <cellStyle name="SAPBEXstdItem 2 2 5 3" xfId="8638"/>
    <cellStyle name="SAPBEXstdItem 2 2 5 4" xfId="8639"/>
    <cellStyle name="SAPBEXstdItem 2 2 6" xfId="8640"/>
    <cellStyle name="SAPBEXstdItem 2 2 6 2" xfId="8641"/>
    <cellStyle name="SAPBEXstdItem 2 2 6 3" xfId="8642"/>
    <cellStyle name="SAPBEXstdItem 2 2 6 4" xfId="8643"/>
    <cellStyle name="SAPBEXstdItem 2 2 7" xfId="8644"/>
    <cellStyle name="SAPBEXstdItem 2 2 7 2" xfId="8645"/>
    <cellStyle name="SAPBEXstdItem 2 2 7 3" xfId="8646"/>
    <cellStyle name="SAPBEXstdItem 2 2 7 4" xfId="8647"/>
    <cellStyle name="SAPBEXstdItem 2 2 8" xfId="8648"/>
    <cellStyle name="SAPBEXstdItem 2 2 8 2" xfId="8649"/>
    <cellStyle name="SAPBEXstdItem 2 2 8 3" xfId="8650"/>
    <cellStyle name="SAPBEXstdItem 2 2 8 4" xfId="8651"/>
    <cellStyle name="SAPBEXstdItem 2 2 9" xfId="8652"/>
    <cellStyle name="SAPBEXstdItem 2 3" xfId="8653"/>
    <cellStyle name="SAPBEXstdItem 2 3 10" xfId="8654"/>
    <cellStyle name="SAPBEXstdItem 2 3 10 2" xfId="8655"/>
    <cellStyle name="SAPBEXstdItem 2 3 10 3" xfId="8656"/>
    <cellStyle name="SAPBEXstdItem 2 3 10 4" xfId="8657"/>
    <cellStyle name="SAPBEXstdItem 2 3 11" xfId="8658"/>
    <cellStyle name="SAPBEXstdItem 2 3 12" xfId="8659"/>
    <cellStyle name="SAPBEXstdItem 2 3 13" xfId="8660"/>
    <cellStyle name="SAPBEXstdItem 2 3 2" xfId="8661"/>
    <cellStyle name="SAPBEXstdItem 2 3 2 2" xfId="8662"/>
    <cellStyle name="SAPBEXstdItem 2 3 2 3" xfId="8663"/>
    <cellStyle name="SAPBEXstdItem 2 3 2 4" xfId="8664"/>
    <cellStyle name="SAPBEXstdItem 2 3 3" xfId="8665"/>
    <cellStyle name="SAPBEXstdItem 2 3 3 2" xfId="8666"/>
    <cellStyle name="SAPBEXstdItem 2 3 3 3" xfId="8667"/>
    <cellStyle name="SAPBEXstdItem 2 3 3 4" xfId="8668"/>
    <cellStyle name="SAPBEXstdItem 2 3 4" xfId="8669"/>
    <cellStyle name="SAPBEXstdItem 2 3 4 2" xfId="8670"/>
    <cellStyle name="SAPBEXstdItem 2 3 4 3" xfId="8671"/>
    <cellStyle name="SAPBEXstdItem 2 3 4 4" xfId="8672"/>
    <cellStyle name="SAPBEXstdItem 2 3 5" xfId="8673"/>
    <cellStyle name="SAPBEXstdItem 2 3 5 2" xfId="8674"/>
    <cellStyle name="SAPBEXstdItem 2 3 5 3" xfId="8675"/>
    <cellStyle name="SAPBEXstdItem 2 3 5 4" xfId="8676"/>
    <cellStyle name="SAPBEXstdItem 2 3 6" xfId="8677"/>
    <cellStyle name="SAPBEXstdItem 2 3 6 2" xfId="8678"/>
    <cellStyle name="SAPBEXstdItem 2 3 6 3" xfId="8679"/>
    <cellStyle name="SAPBEXstdItem 2 3 6 4" xfId="8680"/>
    <cellStyle name="SAPBEXstdItem 2 3 7" xfId="8681"/>
    <cellStyle name="SAPBEXstdItem 2 3 7 2" xfId="8682"/>
    <cellStyle name="SAPBEXstdItem 2 3 7 3" xfId="8683"/>
    <cellStyle name="SAPBEXstdItem 2 3 7 4" xfId="8684"/>
    <cellStyle name="SAPBEXstdItem 2 3 8" xfId="8685"/>
    <cellStyle name="SAPBEXstdItem 2 3 8 2" xfId="8686"/>
    <cellStyle name="SAPBEXstdItem 2 3 8 3" xfId="8687"/>
    <cellStyle name="SAPBEXstdItem 2 3 8 4" xfId="8688"/>
    <cellStyle name="SAPBEXstdItem 2 3 9" xfId="8689"/>
    <cellStyle name="SAPBEXstdItem 2 3 9 2" xfId="8690"/>
    <cellStyle name="SAPBEXstdItem 2 3 9 3" xfId="8691"/>
    <cellStyle name="SAPBEXstdItem 2 3 9 4" xfId="8692"/>
    <cellStyle name="SAPBEXstdItem 2 4" xfId="8693"/>
    <cellStyle name="SAPBEXstdItem 2 4 2" xfId="8694"/>
    <cellStyle name="SAPBEXstdItem 2 4 3" xfId="8695"/>
    <cellStyle name="SAPBEXstdItem 2 4 4" xfId="8696"/>
    <cellStyle name="SAPBEXstdItem 2 5" xfId="8697"/>
    <cellStyle name="SAPBEXstdItem 2 5 2" xfId="8698"/>
    <cellStyle name="SAPBEXstdItem 2 5 3" xfId="8699"/>
    <cellStyle name="SAPBEXstdItem 2 5 4" xfId="8700"/>
    <cellStyle name="SAPBEXstdItem 2 6" xfId="8701"/>
    <cellStyle name="SAPBEXstdItem 2 6 2" xfId="8702"/>
    <cellStyle name="SAPBEXstdItem 2 6 3" xfId="8703"/>
    <cellStyle name="SAPBEXstdItem 2 6 4" xfId="8704"/>
    <cellStyle name="SAPBEXstdItem 2 7" xfId="8705"/>
    <cellStyle name="SAPBEXstdItem 2 7 2" xfId="8706"/>
    <cellStyle name="SAPBEXstdItem 2 7 3" xfId="8707"/>
    <cellStyle name="SAPBEXstdItem 2 7 4" xfId="8708"/>
    <cellStyle name="SAPBEXstdItem 2 8" xfId="8709"/>
    <cellStyle name="SAPBEXstdItem 2 8 2" xfId="8710"/>
    <cellStyle name="SAPBEXstdItem 2 8 3" xfId="8711"/>
    <cellStyle name="SAPBEXstdItem 2 8 4" xfId="8712"/>
    <cellStyle name="SAPBEXstdItem 2 9" xfId="8713"/>
    <cellStyle name="SAPBEXstdItem 2 9 2" xfId="8714"/>
    <cellStyle name="SAPBEXstdItem 2 9 3" xfId="8715"/>
    <cellStyle name="SAPBEXstdItem 2 9 4" xfId="8716"/>
    <cellStyle name="SAPBEXstdItem 3" xfId="8717"/>
    <cellStyle name="SAPBEXstdItem 3 2" xfId="8718"/>
    <cellStyle name="SAPBEXstdItem 3 2 10" xfId="8719"/>
    <cellStyle name="SAPBEXstdItem 3 2 11" xfId="8720"/>
    <cellStyle name="SAPBEXstdItem 3 2 2" xfId="8721"/>
    <cellStyle name="SAPBEXstdItem 3 2 2 2" xfId="8722"/>
    <cellStyle name="SAPBEXstdItem 3 2 2 3" xfId="8723"/>
    <cellStyle name="SAPBEXstdItem 3 2 2 4" xfId="8724"/>
    <cellStyle name="SAPBEXstdItem 3 2 3" xfId="8725"/>
    <cellStyle name="SAPBEXstdItem 3 2 3 2" xfId="8726"/>
    <cellStyle name="SAPBEXstdItem 3 2 3 3" xfId="8727"/>
    <cellStyle name="SAPBEXstdItem 3 2 3 4" xfId="8728"/>
    <cellStyle name="SAPBEXstdItem 3 2 4" xfId="8729"/>
    <cellStyle name="SAPBEXstdItem 3 2 4 2" xfId="8730"/>
    <cellStyle name="SAPBEXstdItem 3 2 4 3" xfId="8731"/>
    <cellStyle name="SAPBEXstdItem 3 2 4 4" xfId="8732"/>
    <cellStyle name="SAPBEXstdItem 3 2 5" xfId="8733"/>
    <cellStyle name="SAPBEXstdItem 3 2 5 2" xfId="8734"/>
    <cellStyle name="SAPBEXstdItem 3 2 5 3" xfId="8735"/>
    <cellStyle name="SAPBEXstdItem 3 2 5 4" xfId="8736"/>
    <cellStyle name="SAPBEXstdItem 3 2 6" xfId="8737"/>
    <cellStyle name="SAPBEXstdItem 3 2 6 2" xfId="8738"/>
    <cellStyle name="SAPBEXstdItem 3 2 6 3" xfId="8739"/>
    <cellStyle name="SAPBEXstdItem 3 2 6 4" xfId="8740"/>
    <cellStyle name="SAPBEXstdItem 3 2 7" xfId="8741"/>
    <cellStyle name="SAPBEXstdItem 3 2 7 2" xfId="8742"/>
    <cellStyle name="SAPBEXstdItem 3 2 7 3" xfId="8743"/>
    <cellStyle name="SAPBEXstdItem 3 2 7 4" xfId="8744"/>
    <cellStyle name="SAPBEXstdItem 3 2 8" xfId="8745"/>
    <cellStyle name="SAPBEXstdItem 3 2 8 2" xfId="8746"/>
    <cellStyle name="SAPBEXstdItem 3 2 8 3" xfId="8747"/>
    <cellStyle name="SAPBEXstdItem 3 2 8 4" xfId="8748"/>
    <cellStyle name="SAPBEXstdItem 3 2 9" xfId="8749"/>
    <cellStyle name="SAPBEXstdItem 3 3" xfId="8750"/>
    <cellStyle name="SAPBEXstdItem 3 3 10" xfId="8751"/>
    <cellStyle name="SAPBEXstdItem 3 3 10 2" xfId="8752"/>
    <cellStyle name="SAPBEXstdItem 3 3 10 3" xfId="8753"/>
    <cellStyle name="SAPBEXstdItem 3 3 10 4" xfId="8754"/>
    <cellStyle name="SAPBEXstdItem 3 3 11" xfId="8755"/>
    <cellStyle name="SAPBEXstdItem 3 3 12" xfId="8756"/>
    <cellStyle name="SAPBEXstdItem 3 3 13" xfId="8757"/>
    <cellStyle name="SAPBEXstdItem 3 3 2" xfId="8758"/>
    <cellStyle name="SAPBEXstdItem 3 3 2 2" xfId="8759"/>
    <cellStyle name="SAPBEXstdItem 3 3 2 3" xfId="8760"/>
    <cellStyle name="SAPBEXstdItem 3 3 2 4" xfId="8761"/>
    <cellStyle name="SAPBEXstdItem 3 3 3" xfId="8762"/>
    <cellStyle name="SAPBEXstdItem 3 3 3 2" xfId="8763"/>
    <cellStyle name="SAPBEXstdItem 3 3 3 3" xfId="8764"/>
    <cellStyle name="SAPBEXstdItem 3 3 3 4" xfId="8765"/>
    <cellStyle name="SAPBEXstdItem 3 3 4" xfId="8766"/>
    <cellStyle name="SAPBEXstdItem 3 3 4 2" xfId="8767"/>
    <cellStyle name="SAPBEXstdItem 3 3 4 3" xfId="8768"/>
    <cellStyle name="SAPBEXstdItem 3 3 4 4" xfId="8769"/>
    <cellStyle name="SAPBEXstdItem 3 3 5" xfId="8770"/>
    <cellStyle name="SAPBEXstdItem 3 3 5 2" xfId="8771"/>
    <cellStyle name="SAPBEXstdItem 3 3 5 3" xfId="8772"/>
    <cellStyle name="SAPBEXstdItem 3 3 5 4" xfId="8773"/>
    <cellStyle name="SAPBEXstdItem 3 3 6" xfId="8774"/>
    <cellStyle name="SAPBEXstdItem 3 3 6 2" xfId="8775"/>
    <cellStyle name="SAPBEXstdItem 3 3 6 3" xfId="8776"/>
    <cellStyle name="SAPBEXstdItem 3 3 6 4" xfId="8777"/>
    <cellStyle name="SAPBEXstdItem 3 3 7" xfId="8778"/>
    <cellStyle name="SAPBEXstdItem 3 3 7 2" xfId="8779"/>
    <cellStyle name="SAPBEXstdItem 3 3 7 3" xfId="8780"/>
    <cellStyle name="SAPBEXstdItem 3 3 7 4" xfId="8781"/>
    <cellStyle name="SAPBEXstdItem 3 3 8" xfId="8782"/>
    <cellStyle name="SAPBEXstdItem 3 3 8 2" xfId="8783"/>
    <cellStyle name="SAPBEXstdItem 3 3 8 3" xfId="8784"/>
    <cellStyle name="SAPBEXstdItem 3 3 8 4" xfId="8785"/>
    <cellStyle name="SAPBEXstdItem 3 3 9" xfId="8786"/>
    <cellStyle name="SAPBEXstdItem 3 3 9 2" xfId="8787"/>
    <cellStyle name="SAPBEXstdItem 3 3 9 3" xfId="8788"/>
    <cellStyle name="SAPBEXstdItem 3 3 9 4" xfId="8789"/>
    <cellStyle name="SAPBEXstdItem 3 4" xfId="8790"/>
    <cellStyle name="SAPBEXstdItem 3 4 2" xfId="8791"/>
    <cellStyle name="SAPBEXstdItem 3 4 3" xfId="8792"/>
    <cellStyle name="SAPBEXstdItem 3 4 4" xfId="8793"/>
    <cellStyle name="SAPBEXstdItem 3 5" xfId="8794"/>
    <cellStyle name="SAPBEXstdItem 3 5 2" xfId="8795"/>
    <cellStyle name="SAPBEXstdItem 3 5 3" xfId="8796"/>
    <cellStyle name="SAPBEXstdItem 3 5 4" xfId="8797"/>
    <cellStyle name="SAPBEXstdItem 3 6" xfId="8798"/>
    <cellStyle name="SAPBEXstdItem 3 6 2" xfId="8799"/>
    <cellStyle name="SAPBEXstdItem 3 6 3" xfId="8800"/>
    <cellStyle name="SAPBEXstdItem 3 6 4" xfId="8801"/>
    <cellStyle name="SAPBEXstdItem 3 7" xfId="8802"/>
    <cellStyle name="SAPBEXstdItem 3 8" xfId="8803"/>
    <cellStyle name="SAPBEXstdItem 4" xfId="8804"/>
    <cellStyle name="SAPBEXstdItem 4 2" xfId="8805"/>
    <cellStyle name="SAPBEXstdItem 4 2 10" xfId="8806"/>
    <cellStyle name="SAPBEXstdItem 4 2 11" xfId="8807"/>
    <cellStyle name="SAPBEXstdItem 4 2 2" xfId="8808"/>
    <cellStyle name="SAPBEXstdItem 4 2 2 2" xfId="8809"/>
    <cellStyle name="SAPBEXstdItem 4 2 2 3" xfId="8810"/>
    <cellStyle name="SAPBEXstdItem 4 2 2 4" xfId="8811"/>
    <cellStyle name="SAPBEXstdItem 4 2 3" xfId="8812"/>
    <cellStyle name="SAPBEXstdItem 4 2 3 2" xfId="8813"/>
    <cellStyle name="SAPBEXstdItem 4 2 3 3" xfId="8814"/>
    <cellStyle name="SAPBEXstdItem 4 2 3 4" xfId="8815"/>
    <cellStyle name="SAPBEXstdItem 4 2 4" xfId="8816"/>
    <cellStyle name="SAPBEXstdItem 4 2 4 2" xfId="8817"/>
    <cellStyle name="SAPBEXstdItem 4 2 4 3" xfId="8818"/>
    <cellStyle name="SAPBEXstdItem 4 2 4 4" xfId="8819"/>
    <cellStyle name="SAPBEXstdItem 4 2 5" xfId="8820"/>
    <cellStyle name="SAPBEXstdItem 4 2 5 2" xfId="8821"/>
    <cellStyle name="SAPBEXstdItem 4 2 5 3" xfId="8822"/>
    <cellStyle name="SAPBEXstdItem 4 2 5 4" xfId="8823"/>
    <cellStyle name="SAPBEXstdItem 4 2 6" xfId="8824"/>
    <cellStyle name="SAPBEXstdItem 4 2 6 2" xfId="8825"/>
    <cellStyle name="SAPBEXstdItem 4 2 6 3" xfId="8826"/>
    <cellStyle name="SAPBEXstdItem 4 2 6 4" xfId="8827"/>
    <cellStyle name="SAPBEXstdItem 4 2 7" xfId="8828"/>
    <cellStyle name="SAPBEXstdItem 4 2 7 2" xfId="8829"/>
    <cellStyle name="SAPBEXstdItem 4 2 7 3" xfId="8830"/>
    <cellStyle name="SAPBEXstdItem 4 2 7 4" xfId="8831"/>
    <cellStyle name="SAPBEXstdItem 4 2 8" xfId="8832"/>
    <cellStyle name="SAPBEXstdItem 4 2 8 2" xfId="8833"/>
    <cellStyle name="SAPBEXstdItem 4 2 8 3" xfId="8834"/>
    <cellStyle name="SAPBEXstdItem 4 2 8 4" xfId="8835"/>
    <cellStyle name="SAPBEXstdItem 4 2 9" xfId="8836"/>
    <cellStyle name="SAPBEXstdItem 4 3" xfId="8837"/>
    <cellStyle name="SAPBEXstdItem 4 3 10" xfId="8838"/>
    <cellStyle name="SAPBEXstdItem 4 3 10 2" xfId="8839"/>
    <cellStyle name="SAPBEXstdItem 4 3 10 3" xfId="8840"/>
    <cellStyle name="SAPBEXstdItem 4 3 10 4" xfId="8841"/>
    <cellStyle name="SAPBEXstdItem 4 3 11" xfId="8842"/>
    <cellStyle name="SAPBEXstdItem 4 3 12" xfId="8843"/>
    <cellStyle name="SAPBEXstdItem 4 3 13" xfId="8844"/>
    <cellStyle name="SAPBEXstdItem 4 3 2" xfId="8845"/>
    <cellStyle name="SAPBEXstdItem 4 3 2 2" xfId="8846"/>
    <cellStyle name="SAPBEXstdItem 4 3 2 3" xfId="8847"/>
    <cellStyle name="SAPBEXstdItem 4 3 2 4" xfId="8848"/>
    <cellStyle name="SAPBEXstdItem 4 3 3" xfId="8849"/>
    <cellStyle name="SAPBEXstdItem 4 3 3 2" xfId="8850"/>
    <cellStyle name="SAPBEXstdItem 4 3 3 3" xfId="8851"/>
    <cellStyle name="SAPBEXstdItem 4 3 3 4" xfId="8852"/>
    <cellStyle name="SAPBEXstdItem 4 3 4" xfId="8853"/>
    <cellStyle name="SAPBEXstdItem 4 3 4 2" xfId="8854"/>
    <cellStyle name="SAPBEXstdItem 4 3 4 3" xfId="8855"/>
    <cellStyle name="SAPBEXstdItem 4 3 4 4" xfId="8856"/>
    <cellStyle name="SAPBEXstdItem 4 3 5" xfId="8857"/>
    <cellStyle name="SAPBEXstdItem 4 3 5 2" xfId="8858"/>
    <cellStyle name="SAPBEXstdItem 4 3 5 3" xfId="8859"/>
    <cellStyle name="SAPBEXstdItem 4 3 5 4" xfId="8860"/>
    <cellStyle name="SAPBEXstdItem 4 3 6" xfId="8861"/>
    <cellStyle name="SAPBEXstdItem 4 3 6 2" xfId="8862"/>
    <cellStyle name="SAPBEXstdItem 4 3 6 3" xfId="8863"/>
    <cellStyle name="SAPBEXstdItem 4 3 6 4" xfId="8864"/>
    <cellStyle name="SAPBEXstdItem 4 3 7" xfId="8865"/>
    <cellStyle name="SAPBEXstdItem 4 3 7 2" xfId="8866"/>
    <cellStyle name="SAPBEXstdItem 4 3 7 3" xfId="8867"/>
    <cellStyle name="SAPBEXstdItem 4 3 7 4" xfId="8868"/>
    <cellStyle name="SAPBEXstdItem 4 3 8" xfId="8869"/>
    <cellStyle name="SAPBEXstdItem 4 3 8 2" xfId="8870"/>
    <cellStyle name="SAPBEXstdItem 4 3 8 3" xfId="8871"/>
    <cellStyle name="SAPBEXstdItem 4 3 8 4" xfId="8872"/>
    <cellStyle name="SAPBEXstdItem 4 3 9" xfId="8873"/>
    <cellStyle name="SAPBEXstdItem 4 3 9 2" xfId="8874"/>
    <cellStyle name="SAPBEXstdItem 4 3 9 3" xfId="8875"/>
    <cellStyle name="SAPBEXstdItem 4 3 9 4" xfId="8876"/>
    <cellStyle name="SAPBEXstdItem 4 4" xfId="8877"/>
    <cellStyle name="SAPBEXstdItem 4 4 2" xfId="8878"/>
    <cellStyle name="SAPBEXstdItem 4 4 3" xfId="8879"/>
    <cellStyle name="SAPBEXstdItem 4 4 4" xfId="8880"/>
    <cellStyle name="SAPBEXstdItem 4 5" xfId="8881"/>
    <cellStyle name="SAPBEXstdItem 4 5 2" xfId="8882"/>
    <cellStyle name="SAPBEXstdItem 4 5 3" xfId="8883"/>
    <cellStyle name="SAPBEXstdItem 4 5 4" xfId="8884"/>
    <cellStyle name="SAPBEXstdItem 4 6" xfId="8885"/>
    <cellStyle name="SAPBEXstdItem 4 6 2" xfId="8886"/>
    <cellStyle name="SAPBEXstdItem 4 6 3" xfId="8887"/>
    <cellStyle name="SAPBEXstdItem 4 6 4" xfId="8888"/>
    <cellStyle name="SAPBEXstdItem 4 7" xfId="8889"/>
    <cellStyle name="SAPBEXstdItem 4 8" xfId="8890"/>
    <cellStyle name="SAPBEXstdItem 5" xfId="8891"/>
    <cellStyle name="SAPBEXstdItem 5 2" xfId="8892"/>
    <cellStyle name="SAPBEXstdItem 5 2 10" xfId="8893"/>
    <cellStyle name="SAPBEXstdItem 5 2 11" xfId="8894"/>
    <cellStyle name="SAPBEXstdItem 5 2 2" xfId="8895"/>
    <cellStyle name="SAPBEXstdItem 5 2 2 2" xfId="8896"/>
    <cellStyle name="SAPBEXstdItem 5 2 2 3" xfId="8897"/>
    <cellStyle name="SAPBEXstdItem 5 2 2 4" xfId="8898"/>
    <cellStyle name="SAPBEXstdItem 5 2 3" xfId="8899"/>
    <cellStyle name="SAPBEXstdItem 5 2 3 2" xfId="8900"/>
    <cellStyle name="SAPBEXstdItem 5 2 3 3" xfId="8901"/>
    <cellStyle name="SAPBEXstdItem 5 2 3 4" xfId="8902"/>
    <cellStyle name="SAPBEXstdItem 5 2 4" xfId="8903"/>
    <cellStyle name="SAPBEXstdItem 5 2 4 2" xfId="8904"/>
    <cellStyle name="SAPBEXstdItem 5 2 4 3" xfId="8905"/>
    <cellStyle name="SAPBEXstdItem 5 2 4 4" xfId="8906"/>
    <cellStyle name="SAPBEXstdItem 5 2 5" xfId="8907"/>
    <cellStyle name="SAPBEXstdItem 5 2 5 2" xfId="8908"/>
    <cellStyle name="SAPBEXstdItem 5 2 5 3" xfId="8909"/>
    <cellStyle name="SAPBEXstdItem 5 2 5 4" xfId="8910"/>
    <cellStyle name="SAPBEXstdItem 5 2 6" xfId="8911"/>
    <cellStyle name="SAPBEXstdItem 5 2 6 2" xfId="8912"/>
    <cellStyle name="SAPBEXstdItem 5 2 6 3" xfId="8913"/>
    <cellStyle name="SAPBEXstdItem 5 2 6 4" xfId="8914"/>
    <cellStyle name="SAPBEXstdItem 5 2 7" xfId="8915"/>
    <cellStyle name="SAPBEXstdItem 5 2 7 2" xfId="8916"/>
    <cellStyle name="SAPBEXstdItem 5 2 7 3" xfId="8917"/>
    <cellStyle name="SAPBEXstdItem 5 2 7 4" xfId="8918"/>
    <cellStyle name="SAPBEXstdItem 5 2 8" xfId="8919"/>
    <cellStyle name="SAPBEXstdItem 5 2 8 2" xfId="8920"/>
    <cellStyle name="SAPBEXstdItem 5 2 8 3" xfId="8921"/>
    <cellStyle name="SAPBEXstdItem 5 2 8 4" xfId="8922"/>
    <cellStyle name="SAPBEXstdItem 5 2 9" xfId="8923"/>
    <cellStyle name="SAPBEXstdItem 5 3" xfId="8924"/>
    <cellStyle name="SAPBEXstdItem 5 3 10" xfId="8925"/>
    <cellStyle name="SAPBEXstdItem 5 3 10 2" xfId="8926"/>
    <cellStyle name="SAPBEXstdItem 5 3 10 3" xfId="8927"/>
    <cellStyle name="SAPBEXstdItem 5 3 10 4" xfId="8928"/>
    <cellStyle name="SAPBEXstdItem 5 3 11" xfId="8929"/>
    <cellStyle name="SAPBEXstdItem 5 3 12" xfId="8930"/>
    <cellStyle name="SAPBEXstdItem 5 3 13" xfId="8931"/>
    <cellStyle name="SAPBEXstdItem 5 3 2" xfId="8932"/>
    <cellStyle name="SAPBEXstdItem 5 3 2 2" xfId="8933"/>
    <cellStyle name="SAPBEXstdItem 5 3 2 3" xfId="8934"/>
    <cellStyle name="SAPBEXstdItem 5 3 2 4" xfId="8935"/>
    <cellStyle name="SAPBEXstdItem 5 3 3" xfId="8936"/>
    <cellStyle name="SAPBEXstdItem 5 3 3 2" xfId="8937"/>
    <cellStyle name="SAPBEXstdItem 5 3 3 3" xfId="8938"/>
    <cellStyle name="SAPBEXstdItem 5 3 3 4" xfId="8939"/>
    <cellStyle name="SAPBEXstdItem 5 3 4" xfId="8940"/>
    <cellStyle name="SAPBEXstdItem 5 3 4 2" xfId="8941"/>
    <cellStyle name="SAPBEXstdItem 5 3 4 3" xfId="8942"/>
    <cellStyle name="SAPBEXstdItem 5 3 4 4" xfId="8943"/>
    <cellStyle name="SAPBEXstdItem 5 3 5" xfId="8944"/>
    <cellStyle name="SAPBEXstdItem 5 3 5 2" xfId="8945"/>
    <cellStyle name="SAPBEXstdItem 5 3 5 3" xfId="8946"/>
    <cellStyle name="SAPBEXstdItem 5 3 5 4" xfId="8947"/>
    <cellStyle name="SAPBEXstdItem 5 3 6" xfId="8948"/>
    <cellStyle name="SAPBEXstdItem 5 3 6 2" xfId="8949"/>
    <cellStyle name="SAPBEXstdItem 5 3 6 3" xfId="8950"/>
    <cellStyle name="SAPBEXstdItem 5 3 6 4" xfId="8951"/>
    <cellStyle name="SAPBEXstdItem 5 3 7" xfId="8952"/>
    <cellStyle name="SAPBEXstdItem 5 3 7 2" xfId="8953"/>
    <cellStyle name="SAPBEXstdItem 5 3 7 3" xfId="8954"/>
    <cellStyle name="SAPBEXstdItem 5 3 7 4" xfId="8955"/>
    <cellStyle name="SAPBEXstdItem 5 3 8" xfId="8956"/>
    <cellStyle name="SAPBEXstdItem 5 3 8 2" xfId="8957"/>
    <cellStyle name="SAPBEXstdItem 5 3 8 3" xfId="8958"/>
    <cellStyle name="SAPBEXstdItem 5 3 8 4" xfId="8959"/>
    <cellStyle name="SAPBEXstdItem 5 3 9" xfId="8960"/>
    <cellStyle name="SAPBEXstdItem 5 3 9 2" xfId="8961"/>
    <cellStyle name="SAPBEXstdItem 5 3 9 3" xfId="8962"/>
    <cellStyle name="SAPBEXstdItem 5 3 9 4" xfId="8963"/>
    <cellStyle name="SAPBEXstdItem 5 4" xfId="8964"/>
    <cellStyle name="SAPBEXstdItem 5 4 2" xfId="8965"/>
    <cellStyle name="SAPBEXstdItem 5 4 3" xfId="8966"/>
    <cellStyle name="SAPBEXstdItem 5 4 4" xfId="8967"/>
    <cellStyle name="SAPBEXstdItem 5 5" xfId="8968"/>
    <cellStyle name="SAPBEXstdItem 5 5 2" xfId="8969"/>
    <cellStyle name="SAPBEXstdItem 5 5 3" xfId="8970"/>
    <cellStyle name="SAPBEXstdItem 5 5 4" xfId="8971"/>
    <cellStyle name="SAPBEXstdItem 5 6" xfId="8972"/>
    <cellStyle name="SAPBEXstdItem 5 6 2" xfId="8973"/>
    <cellStyle name="SAPBEXstdItem 5 6 3" xfId="8974"/>
    <cellStyle name="SAPBEXstdItem 5 6 4" xfId="8975"/>
    <cellStyle name="SAPBEXstdItem 5 7" xfId="8976"/>
    <cellStyle name="SAPBEXstdItem 5 7 2" xfId="8977"/>
    <cellStyle name="SAPBEXstdItem 5 7 3" xfId="8978"/>
    <cellStyle name="SAPBEXstdItem 5 7 4" xfId="8979"/>
    <cellStyle name="SAPBEXstdItem 5 8" xfId="8980"/>
    <cellStyle name="SAPBEXstdItem 5 9" xfId="8981"/>
    <cellStyle name="SAPBEXstdItem 6" xfId="8982"/>
    <cellStyle name="SAPBEXstdItem 6 10" xfId="8983"/>
    <cellStyle name="SAPBEXstdItem 6 11" xfId="8984"/>
    <cellStyle name="SAPBEXstdItem 6 2" xfId="8985"/>
    <cellStyle name="SAPBEXstdItem 6 2 10" xfId="8986"/>
    <cellStyle name="SAPBEXstdItem 6 2 10 2" xfId="8987"/>
    <cellStyle name="SAPBEXstdItem 6 2 10 3" xfId="8988"/>
    <cellStyle name="SAPBEXstdItem 6 2 10 4" xfId="8989"/>
    <cellStyle name="SAPBEXstdItem 6 2 11" xfId="8990"/>
    <cellStyle name="SAPBEXstdItem 6 2 12" xfId="8991"/>
    <cellStyle name="SAPBEXstdItem 6 2 13" xfId="8992"/>
    <cellStyle name="SAPBEXstdItem 6 2 2" xfId="8993"/>
    <cellStyle name="SAPBEXstdItem 6 2 2 2" xfId="8994"/>
    <cellStyle name="SAPBEXstdItem 6 2 2 3" xfId="8995"/>
    <cellStyle name="SAPBEXstdItem 6 2 2 4" xfId="8996"/>
    <cellStyle name="SAPBEXstdItem 6 2 3" xfId="8997"/>
    <cellStyle name="SAPBEXstdItem 6 2 3 2" xfId="8998"/>
    <cellStyle name="SAPBEXstdItem 6 2 3 3" xfId="8999"/>
    <cellStyle name="SAPBEXstdItem 6 2 3 4" xfId="9000"/>
    <cellStyle name="SAPBEXstdItem 6 2 4" xfId="9001"/>
    <cellStyle name="SAPBEXstdItem 6 2 4 2" xfId="9002"/>
    <cellStyle name="SAPBEXstdItem 6 2 4 3" xfId="9003"/>
    <cellStyle name="SAPBEXstdItem 6 2 4 4" xfId="9004"/>
    <cellStyle name="SAPBEXstdItem 6 2 5" xfId="9005"/>
    <cellStyle name="SAPBEXstdItem 6 2 5 2" xfId="9006"/>
    <cellStyle name="SAPBEXstdItem 6 2 5 3" xfId="9007"/>
    <cellStyle name="SAPBEXstdItem 6 2 5 4" xfId="9008"/>
    <cellStyle name="SAPBEXstdItem 6 2 6" xfId="9009"/>
    <cellStyle name="SAPBEXstdItem 6 2 6 2" xfId="9010"/>
    <cellStyle name="SAPBEXstdItem 6 2 6 3" xfId="9011"/>
    <cellStyle name="SAPBEXstdItem 6 2 6 4" xfId="9012"/>
    <cellStyle name="SAPBEXstdItem 6 2 7" xfId="9013"/>
    <cellStyle name="SAPBEXstdItem 6 2 7 2" xfId="9014"/>
    <cellStyle name="SAPBEXstdItem 6 2 7 3" xfId="9015"/>
    <cellStyle name="SAPBEXstdItem 6 2 7 4" xfId="9016"/>
    <cellStyle name="SAPBEXstdItem 6 2 8" xfId="9017"/>
    <cellStyle name="SAPBEXstdItem 6 2 8 2" xfId="9018"/>
    <cellStyle name="SAPBEXstdItem 6 2 8 3" xfId="9019"/>
    <cellStyle name="SAPBEXstdItem 6 2 8 4" xfId="9020"/>
    <cellStyle name="SAPBEXstdItem 6 2 9" xfId="9021"/>
    <cellStyle name="SAPBEXstdItem 6 2 9 2" xfId="9022"/>
    <cellStyle name="SAPBEXstdItem 6 2 9 3" xfId="9023"/>
    <cellStyle name="SAPBEXstdItem 6 2 9 4" xfId="9024"/>
    <cellStyle name="SAPBEXstdItem 6 3" xfId="9025"/>
    <cellStyle name="SAPBEXstdItem 6 3 10" xfId="9026"/>
    <cellStyle name="SAPBEXstdItem 6 3 10 2" xfId="9027"/>
    <cellStyle name="SAPBEXstdItem 6 3 10 3" xfId="9028"/>
    <cellStyle name="SAPBEXstdItem 6 3 10 4" xfId="9029"/>
    <cellStyle name="SAPBEXstdItem 6 3 11" xfId="9030"/>
    <cellStyle name="SAPBEXstdItem 6 3 12" xfId="9031"/>
    <cellStyle name="SAPBEXstdItem 6 3 13" xfId="9032"/>
    <cellStyle name="SAPBEXstdItem 6 3 2" xfId="9033"/>
    <cellStyle name="SAPBEXstdItem 6 3 2 2" xfId="9034"/>
    <cellStyle name="SAPBEXstdItem 6 3 2 3" xfId="9035"/>
    <cellStyle name="SAPBEXstdItem 6 3 2 4" xfId="9036"/>
    <cellStyle name="SAPBEXstdItem 6 3 3" xfId="9037"/>
    <cellStyle name="SAPBEXstdItem 6 3 3 2" xfId="9038"/>
    <cellStyle name="SAPBEXstdItem 6 3 3 3" xfId="9039"/>
    <cellStyle name="SAPBEXstdItem 6 3 3 4" xfId="9040"/>
    <cellStyle name="SAPBEXstdItem 6 3 4" xfId="9041"/>
    <cellStyle name="SAPBEXstdItem 6 3 4 2" xfId="9042"/>
    <cellStyle name="SAPBEXstdItem 6 3 4 3" xfId="9043"/>
    <cellStyle name="SAPBEXstdItem 6 3 4 4" xfId="9044"/>
    <cellStyle name="SAPBEXstdItem 6 3 5" xfId="9045"/>
    <cellStyle name="SAPBEXstdItem 6 3 5 2" xfId="9046"/>
    <cellStyle name="SAPBEXstdItem 6 3 5 3" xfId="9047"/>
    <cellStyle name="SAPBEXstdItem 6 3 5 4" xfId="9048"/>
    <cellStyle name="SAPBEXstdItem 6 3 6" xfId="9049"/>
    <cellStyle name="SAPBEXstdItem 6 3 6 2" xfId="9050"/>
    <cellStyle name="SAPBEXstdItem 6 3 6 3" xfId="9051"/>
    <cellStyle name="SAPBEXstdItem 6 3 6 4" xfId="9052"/>
    <cellStyle name="SAPBEXstdItem 6 3 7" xfId="9053"/>
    <cellStyle name="SAPBEXstdItem 6 3 7 2" xfId="9054"/>
    <cellStyle name="SAPBEXstdItem 6 3 7 3" xfId="9055"/>
    <cellStyle name="SAPBEXstdItem 6 3 7 4" xfId="9056"/>
    <cellStyle name="SAPBEXstdItem 6 3 8" xfId="9057"/>
    <cellStyle name="SAPBEXstdItem 6 3 8 2" xfId="9058"/>
    <cellStyle name="SAPBEXstdItem 6 3 8 3" xfId="9059"/>
    <cellStyle name="SAPBEXstdItem 6 3 8 4" xfId="9060"/>
    <cellStyle name="SAPBEXstdItem 6 3 9" xfId="9061"/>
    <cellStyle name="SAPBEXstdItem 6 3 9 2" xfId="9062"/>
    <cellStyle name="SAPBEXstdItem 6 3 9 3" xfId="9063"/>
    <cellStyle name="SAPBEXstdItem 6 3 9 4" xfId="9064"/>
    <cellStyle name="SAPBEXstdItem 6 4" xfId="9065"/>
    <cellStyle name="SAPBEXstdItem 6 4 2" xfId="9066"/>
    <cellStyle name="SAPBEXstdItem 6 4 3" xfId="9067"/>
    <cellStyle name="SAPBEXstdItem 6 4 4" xfId="9068"/>
    <cellStyle name="SAPBEXstdItem 6 5" xfId="9069"/>
    <cellStyle name="SAPBEXstdItem 6 5 2" xfId="9070"/>
    <cellStyle name="SAPBEXstdItem 6 5 3" xfId="9071"/>
    <cellStyle name="SAPBEXstdItem 6 5 4" xfId="9072"/>
    <cellStyle name="SAPBEXstdItem 6 6" xfId="9073"/>
    <cellStyle name="SAPBEXstdItem 6 6 2" xfId="9074"/>
    <cellStyle name="SAPBEXstdItem 6 6 3" xfId="9075"/>
    <cellStyle name="SAPBEXstdItem 6 6 4" xfId="9076"/>
    <cellStyle name="SAPBEXstdItem 6 7" xfId="9077"/>
    <cellStyle name="SAPBEXstdItem 6 7 2" xfId="9078"/>
    <cellStyle name="SAPBEXstdItem 6 7 3" xfId="9079"/>
    <cellStyle name="SAPBEXstdItem 6 7 4" xfId="9080"/>
    <cellStyle name="SAPBEXstdItem 6 8" xfId="9081"/>
    <cellStyle name="SAPBEXstdItem 6 8 2" xfId="9082"/>
    <cellStyle name="SAPBEXstdItem 6 8 3" xfId="9083"/>
    <cellStyle name="SAPBEXstdItem 6 8 4" xfId="9084"/>
    <cellStyle name="SAPBEXstdItem 6 9" xfId="9085"/>
    <cellStyle name="SAPBEXstdItem 7" xfId="9086"/>
    <cellStyle name="SAPBEXstdItem 7 2" xfId="9087"/>
    <cellStyle name="SAPBEXstdItem 7 3" xfId="9088"/>
    <cellStyle name="SAPBEXstdItem 7 4" xfId="9089"/>
    <cellStyle name="SAPBEXstdItem 8" xfId="9090"/>
    <cellStyle name="SAPBEXstdItem 8 2" xfId="9091"/>
    <cellStyle name="SAPBEXstdItem 8 3" xfId="9092"/>
    <cellStyle name="SAPBEXstdItem 8 4" xfId="9093"/>
    <cellStyle name="SAPBEXstdItem 9" xfId="9094"/>
    <cellStyle name="sche|_x0005_" xfId="9095"/>
    <cellStyle name="Sheet Title" xfId="9096"/>
    <cellStyle name="SpecialHeader" xfId="9097"/>
    <cellStyle name="Standard_Aktenbewertung 1994" xfId="9098"/>
    <cellStyle name="Strange" xfId="9099"/>
    <cellStyle name="STYLE1 - Style1" xfId="9100"/>
    <cellStyle name="STYLE2 - Style2" xfId="9101"/>
    <cellStyle name="STYLE3 - Style3" xfId="9102"/>
    <cellStyle name="STYLE4 - Style4" xfId="9103"/>
    <cellStyle name="subhead" xfId="9104"/>
    <cellStyle name="SubHeader" xfId="9105"/>
    <cellStyle name="SubTotal" xfId="9106"/>
    <cellStyle name="Subtotal 2" xfId="9107"/>
    <cellStyle name="T" xfId="9108"/>
    <cellStyle name="T_NOI-2002-update1107" xfId="9109"/>
    <cellStyle name="T_Sheet1" xfId="9110"/>
    <cellStyle name="T０_x0008__x0003__x0008_?)(일)" xfId="9111"/>
    <cellStyle name="T０_x0008__x0003__x0008_磚)(일)" xfId="9112"/>
    <cellStyle name="Test [green]" xfId="9113"/>
    <cellStyle name="Text Indent A" xfId="9114"/>
    <cellStyle name="Text Indent B" xfId="9115"/>
    <cellStyle name="Text Indent C" xfId="9116"/>
    <cellStyle name="Text Indent C 2" xfId="9117"/>
    <cellStyle name="TFCF" xfId="9118"/>
    <cellStyle name="þ_x001d_ð'&amp;Oy?Hy9_x0008__x000f__x0007_æ_x0007__x0007__x0001__x0001_" xfId="9119"/>
    <cellStyle name="Tickmark" xfId="9120"/>
    <cellStyle name="TIME" xfId="9121"/>
    <cellStyle name="title [1]" xfId="9123"/>
    <cellStyle name="title [2]" xfId="9124"/>
    <cellStyle name="Title1" xfId="9125"/>
    <cellStyle name="TitleOther" xfId="9126"/>
    <cellStyle name="Total 2" xfId="9128"/>
    <cellStyle name="Total1" xfId="9129"/>
    <cellStyle name="Total2" xfId="9130"/>
    <cellStyle name="Total3" xfId="9131"/>
    <cellStyle name="Total4" xfId="9132"/>
    <cellStyle name="Total5" xfId="9133"/>
    <cellStyle name="Total6" xfId="9134"/>
    <cellStyle name="Total7" xfId="9135"/>
    <cellStyle name="Total8" xfId="9136"/>
    <cellStyle name="Total9" xfId="9137"/>
    <cellStyle name="TotShade" xfId="9138"/>
    <cellStyle name="Underscore" xfId="9139"/>
    <cellStyle name="Underscore 2" xfId="9140"/>
    <cellStyle name="Underscore 2 2" xfId="9141"/>
    <cellStyle name="Underscore 2 2 2" xfId="9142"/>
    <cellStyle name="Underscore 2 2 3" xfId="9143"/>
    <cellStyle name="Underscore 2 3" xfId="9144"/>
    <cellStyle name="Underscore 2 3 2" xfId="9145"/>
    <cellStyle name="Underscore 2 3 3" xfId="9146"/>
    <cellStyle name="Underscore 3" xfId="9147"/>
    <cellStyle name="Underscore 3 2" xfId="9148"/>
    <cellStyle name="Underscore 3 3" xfId="9149"/>
    <cellStyle name="VAR $ 0.00" xfId="9150"/>
    <cellStyle name="VAR Comma 0.00" xfId="9151"/>
    <cellStyle name="W?rung [0]_Aktenbewertung 1994" xfId="9152"/>
    <cellStyle name="W?rung_Aktenbewertung 1994" xfId="9153"/>
    <cellStyle name="White" xfId="9155"/>
    <cellStyle name="wrap" xfId="9156"/>
    <cellStyle name="XLS'|_x0005_t" xfId="9157"/>
    <cellStyle name="μU¿¡ ¿A´A CIAIÆU¸μAⓒ" xfId="9158"/>
    <cellStyle name="ハイパーリンク_~8004112" xfId="9159"/>
    <cellStyle name="訶택?12월당월" xfId="9160"/>
    <cellStyle name="訶택?부문별" xfId="9161"/>
    <cellStyle name="강조색1" xfId="2025" builtinId="29" customBuiltin="1"/>
    <cellStyle name="강조색1 2" xfId="9162"/>
    <cellStyle name="강조색1 3" xfId="9163"/>
    <cellStyle name="강조색1 4" xfId="9164"/>
    <cellStyle name="강조색1 5" xfId="9165"/>
    <cellStyle name="강조색2" xfId="2029" builtinId="33" customBuiltin="1"/>
    <cellStyle name="강조색2 2" xfId="9166"/>
    <cellStyle name="강조색2 3" xfId="9167"/>
    <cellStyle name="강조색2 4" xfId="9168"/>
    <cellStyle name="강조색2 5" xfId="9169"/>
    <cellStyle name="강조색3" xfId="2033" builtinId="37" customBuiltin="1"/>
    <cellStyle name="강조색3 2" xfId="9170"/>
    <cellStyle name="강조색3 3" xfId="9171"/>
    <cellStyle name="강조색3 4" xfId="9172"/>
    <cellStyle name="강조색3 5" xfId="9173"/>
    <cellStyle name="강조색4" xfId="2037" builtinId="41" customBuiltin="1"/>
    <cellStyle name="강조색4 2" xfId="9174"/>
    <cellStyle name="강조색4 3" xfId="9175"/>
    <cellStyle name="강조색4 4" xfId="9176"/>
    <cellStyle name="강조색4 5" xfId="9177"/>
    <cellStyle name="강조색5" xfId="2041" builtinId="45" customBuiltin="1"/>
    <cellStyle name="강조색5 2" xfId="9178"/>
    <cellStyle name="강조색5 3" xfId="9179"/>
    <cellStyle name="강조색5 4" xfId="9180"/>
    <cellStyle name="강조색5 5" xfId="9181"/>
    <cellStyle name="강조색6" xfId="2045" builtinId="49" customBuiltin="1"/>
    <cellStyle name="강조색6 2" xfId="9182"/>
    <cellStyle name="강조색6 3" xfId="9183"/>
    <cellStyle name="강조색6 4" xfId="9184"/>
    <cellStyle name="강조색6 5" xfId="9185"/>
    <cellStyle name="견적" xfId="9186"/>
    <cellStyle name="경고문" xfId="9154" builtinId="11" customBuiltin="1"/>
    <cellStyle name="경고문 2" xfId="9187"/>
    <cellStyle name="경고문 3" xfId="9188"/>
    <cellStyle name="경고문 4" xfId="9189"/>
    <cellStyle name="경고문 5" xfId="9190"/>
    <cellStyle name="계산" xfId="4189" builtinId="22" customBuiltin="1"/>
    <cellStyle name="계산 2" xfId="9191"/>
    <cellStyle name="계산 2 2" xfId="9192"/>
    <cellStyle name="계산 2 2 2" xfId="9193"/>
    <cellStyle name="계산 2 2 2 2" xfId="9194"/>
    <cellStyle name="계산 2 2 2 2 10" xfId="9195"/>
    <cellStyle name="계산 2 2 2 2 11" xfId="9196"/>
    <cellStyle name="계산 2 2 2 2 12" xfId="9197"/>
    <cellStyle name="계산 2 2 2 2 2" xfId="9198"/>
    <cellStyle name="계산 2 2 2 2 2 2" xfId="9199"/>
    <cellStyle name="계산 2 2 2 2 2 3" xfId="9200"/>
    <cellStyle name="계산 2 2 2 2 2 4" xfId="9201"/>
    <cellStyle name="계산 2 2 2 2 3" xfId="9202"/>
    <cellStyle name="계산 2 2 2 2 3 2" xfId="9203"/>
    <cellStyle name="계산 2 2 2 2 3 3" xfId="9204"/>
    <cellStyle name="계산 2 2 2 2 3 4" xfId="9205"/>
    <cellStyle name="계산 2 2 2 2 4" xfId="9206"/>
    <cellStyle name="계산 2 2 2 2 4 2" xfId="9207"/>
    <cellStyle name="계산 2 2 2 2 4 3" xfId="9208"/>
    <cellStyle name="계산 2 2 2 2 4 4" xfId="9209"/>
    <cellStyle name="계산 2 2 2 2 5" xfId="9210"/>
    <cellStyle name="계산 2 2 2 2 5 2" xfId="9211"/>
    <cellStyle name="계산 2 2 2 2 5 3" xfId="9212"/>
    <cellStyle name="계산 2 2 2 2 5 4" xfId="9213"/>
    <cellStyle name="계산 2 2 2 2 6" xfId="9214"/>
    <cellStyle name="계산 2 2 2 2 6 2" xfId="9215"/>
    <cellStyle name="계산 2 2 2 2 6 3" xfId="9216"/>
    <cellStyle name="계산 2 2 2 2 6 4" xfId="9217"/>
    <cellStyle name="계산 2 2 2 2 7" xfId="9218"/>
    <cellStyle name="계산 2 2 2 2 7 2" xfId="9219"/>
    <cellStyle name="계산 2 2 2 2 7 3" xfId="9220"/>
    <cellStyle name="계산 2 2 2 2 7 4" xfId="9221"/>
    <cellStyle name="계산 2 2 2 2 8" xfId="9222"/>
    <cellStyle name="계산 2 2 2 2 8 2" xfId="9223"/>
    <cellStyle name="계산 2 2 2 2 8 3" xfId="9224"/>
    <cellStyle name="계산 2 2 2 2 8 4" xfId="9225"/>
    <cellStyle name="계산 2 2 2 2 9" xfId="9226"/>
    <cellStyle name="계산 2 2 2 2 9 2" xfId="9227"/>
    <cellStyle name="계산 2 2 2 2 9 3" xfId="9228"/>
    <cellStyle name="계산 2 2 2 2 9 4" xfId="9229"/>
    <cellStyle name="계산 2 2 2 3" xfId="9230"/>
    <cellStyle name="계산 2 2 2 3 10" xfId="9231"/>
    <cellStyle name="계산 2 2 2 3 10 2" xfId="9232"/>
    <cellStyle name="계산 2 2 2 3 10 3" xfId="9233"/>
    <cellStyle name="계산 2 2 2 3 10 4" xfId="9234"/>
    <cellStyle name="계산 2 2 2 3 11" xfId="9235"/>
    <cellStyle name="계산 2 2 2 3 12" xfId="9236"/>
    <cellStyle name="계산 2 2 2 3 13" xfId="9237"/>
    <cellStyle name="계산 2 2 2 3 2" xfId="9238"/>
    <cellStyle name="계산 2 2 2 3 2 2" xfId="9239"/>
    <cellStyle name="계산 2 2 2 3 2 3" xfId="9240"/>
    <cellStyle name="계산 2 2 2 3 2 4" xfId="9241"/>
    <cellStyle name="계산 2 2 2 3 3" xfId="9242"/>
    <cellStyle name="계산 2 2 2 3 3 2" xfId="9243"/>
    <cellStyle name="계산 2 2 2 3 3 3" xfId="9244"/>
    <cellStyle name="계산 2 2 2 3 3 4" xfId="9245"/>
    <cellStyle name="계산 2 2 2 3 4" xfId="9246"/>
    <cellStyle name="계산 2 2 2 3 4 2" xfId="9247"/>
    <cellStyle name="계산 2 2 2 3 4 3" xfId="9248"/>
    <cellStyle name="계산 2 2 2 3 4 4" xfId="9249"/>
    <cellStyle name="계산 2 2 2 3 5" xfId="9250"/>
    <cellStyle name="계산 2 2 2 3 5 2" xfId="9251"/>
    <cellStyle name="계산 2 2 2 3 5 3" xfId="9252"/>
    <cellStyle name="계산 2 2 2 3 5 4" xfId="9253"/>
    <cellStyle name="계산 2 2 2 3 6" xfId="9254"/>
    <cellStyle name="계산 2 2 2 3 6 2" xfId="9255"/>
    <cellStyle name="계산 2 2 2 3 6 3" xfId="9256"/>
    <cellStyle name="계산 2 2 2 3 6 4" xfId="9257"/>
    <cellStyle name="계산 2 2 2 3 7" xfId="9258"/>
    <cellStyle name="계산 2 2 2 3 7 2" xfId="9259"/>
    <cellStyle name="계산 2 2 2 3 7 3" xfId="9260"/>
    <cellStyle name="계산 2 2 2 3 7 4" xfId="9261"/>
    <cellStyle name="계산 2 2 2 3 8" xfId="9262"/>
    <cellStyle name="계산 2 2 2 3 8 2" xfId="9263"/>
    <cellStyle name="계산 2 2 2 3 8 3" xfId="9264"/>
    <cellStyle name="계산 2 2 2 3 8 4" xfId="9265"/>
    <cellStyle name="계산 2 2 2 3 9" xfId="9266"/>
    <cellStyle name="계산 2 2 2 3 9 2" xfId="9267"/>
    <cellStyle name="계산 2 2 2 3 9 3" xfId="9268"/>
    <cellStyle name="계산 2 2 2 3 9 4" xfId="9269"/>
    <cellStyle name="계산 2 2 2 4" xfId="9270"/>
    <cellStyle name="계산 2 2 2 4 2" xfId="9271"/>
    <cellStyle name="계산 2 2 2 4 3" xfId="9272"/>
    <cellStyle name="계산 2 2 2 4 4" xfId="9273"/>
    <cellStyle name="계산 2 2 2 5" xfId="9274"/>
    <cellStyle name="계산 2 2 2 5 2" xfId="9275"/>
    <cellStyle name="계산 2 2 2 5 3" xfId="9276"/>
    <cellStyle name="계산 2 2 2 5 4" xfId="9277"/>
    <cellStyle name="계산 2 2 2 6" xfId="9278"/>
    <cellStyle name="계산 2 2 2 6 2" xfId="9279"/>
    <cellStyle name="계산 2 2 2 6 3" xfId="9280"/>
    <cellStyle name="계산 2 2 2 6 4" xfId="9281"/>
    <cellStyle name="계산 2 2 2 7" xfId="9282"/>
    <cellStyle name="계산 2 2 2 8" xfId="9283"/>
    <cellStyle name="계산 2 2 3" xfId="9284"/>
    <cellStyle name="계산 2 2 3 2" xfId="9285"/>
    <cellStyle name="계산 2 2 3 2 10" xfId="9286"/>
    <cellStyle name="계산 2 2 3 2 11" xfId="9287"/>
    <cellStyle name="계산 2 2 3 2 12" xfId="9288"/>
    <cellStyle name="계산 2 2 3 2 2" xfId="9289"/>
    <cellStyle name="계산 2 2 3 2 2 2" xfId="9290"/>
    <cellStyle name="계산 2 2 3 2 2 3" xfId="9291"/>
    <cellStyle name="계산 2 2 3 2 2 4" xfId="9292"/>
    <cellStyle name="계산 2 2 3 2 3" xfId="9293"/>
    <cellStyle name="계산 2 2 3 2 3 2" xfId="9294"/>
    <cellStyle name="계산 2 2 3 2 3 3" xfId="9295"/>
    <cellStyle name="계산 2 2 3 2 3 4" xfId="9296"/>
    <cellStyle name="계산 2 2 3 2 4" xfId="9297"/>
    <cellStyle name="계산 2 2 3 2 4 2" xfId="9298"/>
    <cellStyle name="계산 2 2 3 2 4 3" xfId="9299"/>
    <cellStyle name="계산 2 2 3 2 4 4" xfId="9300"/>
    <cellStyle name="계산 2 2 3 2 5" xfId="9301"/>
    <cellStyle name="계산 2 2 3 2 5 2" xfId="9302"/>
    <cellStyle name="계산 2 2 3 2 5 3" xfId="9303"/>
    <cellStyle name="계산 2 2 3 2 5 4" xfId="9304"/>
    <cellStyle name="계산 2 2 3 2 6" xfId="9305"/>
    <cellStyle name="계산 2 2 3 2 6 2" xfId="9306"/>
    <cellStyle name="계산 2 2 3 2 6 3" xfId="9307"/>
    <cellStyle name="계산 2 2 3 2 6 4" xfId="9308"/>
    <cellStyle name="계산 2 2 3 2 7" xfId="9309"/>
    <cellStyle name="계산 2 2 3 2 7 2" xfId="9310"/>
    <cellStyle name="계산 2 2 3 2 7 3" xfId="9311"/>
    <cellStyle name="계산 2 2 3 2 7 4" xfId="9312"/>
    <cellStyle name="계산 2 2 3 2 8" xfId="9313"/>
    <cellStyle name="계산 2 2 3 2 8 2" xfId="9314"/>
    <cellStyle name="계산 2 2 3 2 8 3" xfId="9315"/>
    <cellStyle name="계산 2 2 3 2 8 4" xfId="9316"/>
    <cellStyle name="계산 2 2 3 2 9" xfId="9317"/>
    <cellStyle name="계산 2 2 3 2 9 2" xfId="9318"/>
    <cellStyle name="계산 2 2 3 2 9 3" xfId="9319"/>
    <cellStyle name="계산 2 2 3 2 9 4" xfId="9320"/>
    <cellStyle name="계산 2 2 3 3" xfId="9321"/>
    <cellStyle name="계산 2 2 3 3 10" xfId="9322"/>
    <cellStyle name="계산 2 2 3 3 10 2" xfId="9323"/>
    <cellStyle name="계산 2 2 3 3 10 3" xfId="9324"/>
    <cellStyle name="계산 2 2 3 3 10 4" xfId="9325"/>
    <cellStyle name="계산 2 2 3 3 11" xfId="9326"/>
    <cellStyle name="계산 2 2 3 3 12" xfId="9327"/>
    <cellStyle name="계산 2 2 3 3 13" xfId="9328"/>
    <cellStyle name="계산 2 2 3 3 2" xfId="9329"/>
    <cellStyle name="계산 2 2 3 3 2 2" xfId="9330"/>
    <cellStyle name="계산 2 2 3 3 2 3" xfId="9331"/>
    <cellStyle name="계산 2 2 3 3 2 4" xfId="9332"/>
    <cellStyle name="계산 2 2 3 3 3" xfId="9333"/>
    <cellStyle name="계산 2 2 3 3 3 2" xfId="9334"/>
    <cellStyle name="계산 2 2 3 3 3 3" xfId="9335"/>
    <cellStyle name="계산 2 2 3 3 3 4" xfId="9336"/>
    <cellStyle name="계산 2 2 3 3 4" xfId="9337"/>
    <cellStyle name="계산 2 2 3 3 4 2" xfId="9338"/>
    <cellStyle name="계산 2 2 3 3 4 3" xfId="9339"/>
    <cellStyle name="계산 2 2 3 3 4 4" xfId="9340"/>
    <cellStyle name="계산 2 2 3 3 5" xfId="9341"/>
    <cellStyle name="계산 2 2 3 3 5 2" xfId="9342"/>
    <cellStyle name="계산 2 2 3 3 5 3" xfId="9343"/>
    <cellStyle name="계산 2 2 3 3 5 4" xfId="9344"/>
    <cellStyle name="계산 2 2 3 3 6" xfId="9345"/>
    <cellStyle name="계산 2 2 3 3 6 2" xfId="9346"/>
    <cellStyle name="계산 2 2 3 3 6 3" xfId="9347"/>
    <cellStyle name="계산 2 2 3 3 6 4" xfId="9348"/>
    <cellStyle name="계산 2 2 3 3 7" xfId="9349"/>
    <cellStyle name="계산 2 2 3 3 7 2" xfId="9350"/>
    <cellStyle name="계산 2 2 3 3 7 3" xfId="9351"/>
    <cellStyle name="계산 2 2 3 3 7 4" xfId="9352"/>
    <cellStyle name="계산 2 2 3 3 8" xfId="9353"/>
    <cellStyle name="계산 2 2 3 3 8 2" xfId="9354"/>
    <cellStyle name="계산 2 2 3 3 8 3" xfId="9355"/>
    <cellStyle name="계산 2 2 3 3 8 4" xfId="9356"/>
    <cellStyle name="계산 2 2 3 3 9" xfId="9357"/>
    <cellStyle name="계산 2 2 3 3 9 2" xfId="9358"/>
    <cellStyle name="계산 2 2 3 3 9 3" xfId="9359"/>
    <cellStyle name="계산 2 2 3 3 9 4" xfId="9360"/>
    <cellStyle name="계산 2 2 3 4" xfId="9361"/>
    <cellStyle name="계산 2 2 3 4 2" xfId="9362"/>
    <cellStyle name="계산 2 2 3 4 3" xfId="9363"/>
    <cellStyle name="계산 2 2 3 4 4" xfId="9364"/>
    <cellStyle name="계산 2 2 3 5" xfId="9365"/>
    <cellStyle name="계산 2 2 3 5 2" xfId="9366"/>
    <cellStyle name="계산 2 2 3 5 3" xfId="9367"/>
    <cellStyle name="계산 2 2 3 5 4" xfId="9368"/>
    <cellStyle name="계산 2 2 3 6" xfId="9369"/>
    <cellStyle name="계산 2 2 3 6 2" xfId="9370"/>
    <cellStyle name="계산 2 2 3 6 3" xfId="9371"/>
    <cellStyle name="계산 2 2 3 6 4" xfId="9372"/>
    <cellStyle name="계산 2 2 3 7" xfId="9373"/>
    <cellStyle name="계산 2 2 3 8" xfId="9374"/>
    <cellStyle name="계산 2 2 4" xfId="9375"/>
    <cellStyle name="계산 2 2 4 2" xfId="9376"/>
    <cellStyle name="계산 2 2 4 2 10" xfId="9377"/>
    <cellStyle name="계산 2 2 4 2 11" xfId="9378"/>
    <cellStyle name="계산 2 2 4 2 12" xfId="9379"/>
    <cellStyle name="계산 2 2 4 2 2" xfId="9380"/>
    <cellStyle name="계산 2 2 4 2 2 2" xfId="9381"/>
    <cellStyle name="계산 2 2 4 2 2 3" xfId="9382"/>
    <cellStyle name="계산 2 2 4 2 2 4" xfId="9383"/>
    <cellStyle name="계산 2 2 4 2 3" xfId="9384"/>
    <cellStyle name="계산 2 2 4 2 3 2" xfId="9385"/>
    <cellStyle name="계산 2 2 4 2 3 3" xfId="9386"/>
    <cellStyle name="계산 2 2 4 2 3 4" xfId="9387"/>
    <cellStyle name="계산 2 2 4 2 4" xfId="9388"/>
    <cellStyle name="계산 2 2 4 2 4 2" xfId="9389"/>
    <cellStyle name="계산 2 2 4 2 4 3" xfId="9390"/>
    <cellStyle name="계산 2 2 4 2 4 4" xfId="9391"/>
    <cellStyle name="계산 2 2 4 2 5" xfId="9392"/>
    <cellStyle name="계산 2 2 4 2 5 2" xfId="9393"/>
    <cellStyle name="계산 2 2 4 2 5 3" xfId="9394"/>
    <cellStyle name="계산 2 2 4 2 5 4" xfId="9395"/>
    <cellStyle name="계산 2 2 4 2 6" xfId="9396"/>
    <cellStyle name="계산 2 2 4 2 6 2" xfId="9397"/>
    <cellStyle name="계산 2 2 4 2 6 3" xfId="9398"/>
    <cellStyle name="계산 2 2 4 2 6 4" xfId="9399"/>
    <cellStyle name="계산 2 2 4 2 7" xfId="9400"/>
    <cellStyle name="계산 2 2 4 2 7 2" xfId="9401"/>
    <cellStyle name="계산 2 2 4 2 7 3" xfId="9402"/>
    <cellStyle name="계산 2 2 4 2 7 4" xfId="9403"/>
    <cellStyle name="계산 2 2 4 2 8" xfId="9404"/>
    <cellStyle name="계산 2 2 4 2 8 2" xfId="9405"/>
    <cellStyle name="계산 2 2 4 2 8 3" xfId="9406"/>
    <cellStyle name="계산 2 2 4 2 8 4" xfId="9407"/>
    <cellStyle name="계산 2 2 4 2 9" xfId="9408"/>
    <cellStyle name="계산 2 2 4 2 9 2" xfId="9409"/>
    <cellStyle name="계산 2 2 4 2 9 3" xfId="9410"/>
    <cellStyle name="계산 2 2 4 2 9 4" xfId="9411"/>
    <cellStyle name="계산 2 2 4 3" xfId="9412"/>
    <cellStyle name="계산 2 2 4 3 10" xfId="9413"/>
    <cellStyle name="계산 2 2 4 3 10 2" xfId="9414"/>
    <cellStyle name="계산 2 2 4 3 10 3" xfId="9415"/>
    <cellStyle name="계산 2 2 4 3 10 4" xfId="9416"/>
    <cellStyle name="계산 2 2 4 3 11" xfId="9417"/>
    <cellStyle name="계산 2 2 4 3 12" xfId="9418"/>
    <cellStyle name="계산 2 2 4 3 13" xfId="9419"/>
    <cellStyle name="계산 2 2 4 3 2" xfId="9420"/>
    <cellStyle name="계산 2 2 4 3 2 2" xfId="9421"/>
    <cellStyle name="계산 2 2 4 3 2 3" xfId="9422"/>
    <cellStyle name="계산 2 2 4 3 2 4" xfId="9423"/>
    <cellStyle name="계산 2 2 4 3 3" xfId="9424"/>
    <cellStyle name="계산 2 2 4 3 3 2" xfId="9425"/>
    <cellStyle name="계산 2 2 4 3 3 3" xfId="9426"/>
    <cellStyle name="계산 2 2 4 3 3 4" xfId="9427"/>
    <cellStyle name="계산 2 2 4 3 4" xfId="9428"/>
    <cellStyle name="계산 2 2 4 3 4 2" xfId="9429"/>
    <cellStyle name="계산 2 2 4 3 4 3" xfId="9430"/>
    <cellStyle name="계산 2 2 4 3 4 4" xfId="9431"/>
    <cellStyle name="계산 2 2 4 3 5" xfId="9432"/>
    <cellStyle name="계산 2 2 4 3 5 2" xfId="9433"/>
    <cellStyle name="계산 2 2 4 3 5 3" xfId="9434"/>
    <cellStyle name="계산 2 2 4 3 5 4" xfId="9435"/>
    <cellStyle name="계산 2 2 4 3 6" xfId="9436"/>
    <cellStyle name="계산 2 2 4 3 6 2" xfId="9437"/>
    <cellStyle name="계산 2 2 4 3 6 3" xfId="9438"/>
    <cellStyle name="계산 2 2 4 3 6 4" xfId="9439"/>
    <cellStyle name="계산 2 2 4 3 7" xfId="9440"/>
    <cellStyle name="계산 2 2 4 3 7 2" xfId="9441"/>
    <cellStyle name="계산 2 2 4 3 7 3" xfId="9442"/>
    <cellStyle name="계산 2 2 4 3 7 4" xfId="9443"/>
    <cellStyle name="계산 2 2 4 3 8" xfId="9444"/>
    <cellStyle name="계산 2 2 4 3 8 2" xfId="9445"/>
    <cellStyle name="계산 2 2 4 3 8 3" xfId="9446"/>
    <cellStyle name="계산 2 2 4 3 8 4" xfId="9447"/>
    <cellStyle name="계산 2 2 4 3 9" xfId="9448"/>
    <cellStyle name="계산 2 2 4 3 9 2" xfId="9449"/>
    <cellStyle name="계산 2 2 4 3 9 3" xfId="9450"/>
    <cellStyle name="계산 2 2 4 3 9 4" xfId="9451"/>
    <cellStyle name="계산 2 2 4 4" xfId="9452"/>
    <cellStyle name="계산 2 2 4 4 2" xfId="9453"/>
    <cellStyle name="계산 2 2 4 4 3" xfId="9454"/>
    <cellStyle name="계산 2 2 4 4 4" xfId="9455"/>
    <cellStyle name="계산 2 2 4 5" xfId="9456"/>
    <cellStyle name="계산 2 2 4 5 2" xfId="9457"/>
    <cellStyle name="계산 2 2 4 5 3" xfId="9458"/>
    <cellStyle name="계산 2 2 4 5 4" xfId="9459"/>
    <cellStyle name="계산 2 2 4 6" xfId="9460"/>
    <cellStyle name="계산 2 2 4 6 2" xfId="9461"/>
    <cellStyle name="계산 2 2 4 6 3" xfId="9462"/>
    <cellStyle name="계산 2 2 4 6 4" xfId="9463"/>
    <cellStyle name="계산 2 2 4 7" xfId="9464"/>
    <cellStyle name="계산 2 2 4 7 2" xfId="9465"/>
    <cellStyle name="계산 2 2 4 7 3" xfId="9466"/>
    <cellStyle name="계산 2 2 4 7 4" xfId="9467"/>
    <cellStyle name="계산 2 2 4 8" xfId="9468"/>
    <cellStyle name="계산 2 2 4 9" xfId="9469"/>
    <cellStyle name="계산 2 2 5" xfId="9470"/>
    <cellStyle name="계산 2 2 5 10" xfId="9471"/>
    <cellStyle name="계산 2 2 5 11" xfId="9472"/>
    <cellStyle name="계산 2 2 5 2" xfId="9473"/>
    <cellStyle name="계산 2 2 5 2 10" xfId="9474"/>
    <cellStyle name="계산 2 2 5 2 10 2" xfId="9475"/>
    <cellStyle name="계산 2 2 5 2 10 3" xfId="9476"/>
    <cellStyle name="계산 2 2 5 2 10 4" xfId="9477"/>
    <cellStyle name="계산 2 2 5 2 11" xfId="9478"/>
    <cellStyle name="계산 2 2 5 2 12" xfId="9479"/>
    <cellStyle name="계산 2 2 5 2 13" xfId="9480"/>
    <cellStyle name="계산 2 2 5 2 2" xfId="9481"/>
    <cellStyle name="계산 2 2 5 2 2 2" xfId="9482"/>
    <cellStyle name="계산 2 2 5 2 2 3" xfId="9483"/>
    <cellStyle name="계산 2 2 5 2 2 4" xfId="9484"/>
    <cellStyle name="계산 2 2 5 2 3" xfId="9485"/>
    <cellStyle name="계산 2 2 5 2 3 2" xfId="9486"/>
    <cellStyle name="계산 2 2 5 2 3 3" xfId="9487"/>
    <cellStyle name="계산 2 2 5 2 3 4" xfId="9488"/>
    <cellStyle name="계산 2 2 5 2 4" xfId="9489"/>
    <cellStyle name="계산 2 2 5 2 4 2" xfId="9490"/>
    <cellStyle name="계산 2 2 5 2 4 3" xfId="9491"/>
    <cellStyle name="계산 2 2 5 2 4 4" xfId="9492"/>
    <cellStyle name="계산 2 2 5 2 5" xfId="9493"/>
    <cellStyle name="계산 2 2 5 2 5 2" xfId="9494"/>
    <cellStyle name="계산 2 2 5 2 5 3" xfId="9495"/>
    <cellStyle name="계산 2 2 5 2 5 4" xfId="9496"/>
    <cellStyle name="계산 2 2 5 2 6" xfId="9497"/>
    <cellStyle name="계산 2 2 5 2 6 2" xfId="9498"/>
    <cellStyle name="계산 2 2 5 2 6 3" xfId="9499"/>
    <cellStyle name="계산 2 2 5 2 6 4" xfId="9500"/>
    <cellStyle name="계산 2 2 5 2 7" xfId="9501"/>
    <cellStyle name="계산 2 2 5 2 7 2" xfId="9502"/>
    <cellStyle name="계산 2 2 5 2 7 3" xfId="9503"/>
    <cellStyle name="계산 2 2 5 2 7 4" xfId="9504"/>
    <cellStyle name="계산 2 2 5 2 8" xfId="9505"/>
    <cellStyle name="계산 2 2 5 2 8 2" xfId="9506"/>
    <cellStyle name="계산 2 2 5 2 8 3" xfId="9507"/>
    <cellStyle name="계산 2 2 5 2 8 4" xfId="9508"/>
    <cellStyle name="계산 2 2 5 2 9" xfId="9509"/>
    <cellStyle name="계산 2 2 5 2 9 2" xfId="9510"/>
    <cellStyle name="계산 2 2 5 2 9 3" xfId="9511"/>
    <cellStyle name="계산 2 2 5 2 9 4" xfId="9512"/>
    <cellStyle name="계산 2 2 5 3" xfId="9513"/>
    <cellStyle name="계산 2 2 5 3 10" xfId="9514"/>
    <cellStyle name="계산 2 2 5 3 10 2" xfId="9515"/>
    <cellStyle name="계산 2 2 5 3 10 3" xfId="9516"/>
    <cellStyle name="계산 2 2 5 3 10 4" xfId="9517"/>
    <cellStyle name="계산 2 2 5 3 11" xfId="9518"/>
    <cellStyle name="계산 2 2 5 3 12" xfId="9519"/>
    <cellStyle name="계산 2 2 5 3 13" xfId="9520"/>
    <cellStyle name="계산 2 2 5 3 2" xfId="9521"/>
    <cellStyle name="계산 2 2 5 3 2 2" xfId="9522"/>
    <cellStyle name="계산 2 2 5 3 2 3" xfId="9523"/>
    <cellStyle name="계산 2 2 5 3 2 4" xfId="9524"/>
    <cellStyle name="계산 2 2 5 3 3" xfId="9525"/>
    <cellStyle name="계산 2 2 5 3 3 2" xfId="9526"/>
    <cellStyle name="계산 2 2 5 3 3 3" xfId="9527"/>
    <cellStyle name="계산 2 2 5 3 3 4" xfId="9528"/>
    <cellStyle name="계산 2 2 5 3 4" xfId="9529"/>
    <cellStyle name="계산 2 2 5 3 4 2" xfId="9530"/>
    <cellStyle name="계산 2 2 5 3 4 3" xfId="9531"/>
    <cellStyle name="계산 2 2 5 3 4 4" xfId="9532"/>
    <cellStyle name="계산 2 2 5 3 5" xfId="9533"/>
    <cellStyle name="계산 2 2 5 3 5 2" xfId="9534"/>
    <cellStyle name="계산 2 2 5 3 5 3" xfId="9535"/>
    <cellStyle name="계산 2 2 5 3 5 4" xfId="9536"/>
    <cellStyle name="계산 2 2 5 3 6" xfId="9537"/>
    <cellStyle name="계산 2 2 5 3 6 2" xfId="9538"/>
    <cellStyle name="계산 2 2 5 3 6 3" xfId="9539"/>
    <cellStyle name="계산 2 2 5 3 6 4" xfId="9540"/>
    <cellStyle name="계산 2 2 5 3 7" xfId="9541"/>
    <cellStyle name="계산 2 2 5 3 7 2" xfId="9542"/>
    <cellStyle name="계산 2 2 5 3 7 3" xfId="9543"/>
    <cellStyle name="계산 2 2 5 3 7 4" xfId="9544"/>
    <cellStyle name="계산 2 2 5 3 8" xfId="9545"/>
    <cellStyle name="계산 2 2 5 3 8 2" xfId="9546"/>
    <cellStyle name="계산 2 2 5 3 8 3" xfId="9547"/>
    <cellStyle name="계산 2 2 5 3 8 4" xfId="9548"/>
    <cellStyle name="계산 2 2 5 3 9" xfId="9549"/>
    <cellStyle name="계산 2 2 5 3 9 2" xfId="9550"/>
    <cellStyle name="계산 2 2 5 3 9 3" xfId="9551"/>
    <cellStyle name="계산 2 2 5 3 9 4" xfId="9552"/>
    <cellStyle name="계산 2 2 5 4" xfId="9553"/>
    <cellStyle name="계산 2 2 5 4 2" xfId="9554"/>
    <cellStyle name="계산 2 2 5 4 3" xfId="9555"/>
    <cellStyle name="계산 2 2 5 4 4" xfId="9556"/>
    <cellStyle name="계산 2 2 5 5" xfId="9557"/>
    <cellStyle name="계산 2 2 5 5 2" xfId="9558"/>
    <cellStyle name="계산 2 2 5 5 3" xfId="9559"/>
    <cellStyle name="계산 2 2 5 5 4" xfId="9560"/>
    <cellStyle name="계산 2 2 5 6" xfId="9561"/>
    <cellStyle name="계산 2 2 5 6 2" xfId="9562"/>
    <cellStyle name="계산 2 2 5 6 3" xfId="9563"/>
    <cellStyle name="계산 2 2 5 6 4" xfId="9564"/>
    <cellStyle name="계산 2 2 5 7" xfId="9565"/>
    <cellStyle name="계산 2 2 5 7 2" xfId="9566"/>
    <cellStyle name="계산 2 2 5 7 3" xfId="9567"/>
    <cellStyle name="계산 2 2 5 7 4" xfId="9568"/>
    <cellStyle name="계산 2 2 5 8" xfId="9569"/>
    <cellStyle name="계산 2 2 5 8 2" xfId="9570"/>
    <cellStyle name="계산 2 2 5 8 3" xfId="9571"/>
    <cellStyle name="계산 2 2 5 8 4" xfId="9572"/>
    <cellStyle name="계산 2 2 5 9" xfId="9573"/>
    <cellStyle name="계산 2 2 6" xfId="9574"/>
    <cellStyle name="계산 2 2 6 2" xfId="9575"/>
    <cellStyle name="계산 2 2 6 3" xfId="9576"/>
    <cellStyle name="계산 2 2 6 4" xfId="9577"/>
    <cellStyle name="계산 2 2 7" xfId="9578"/>
    <cellStyle name="계산 2 2 7 2" xfId="9579"/>
    <cellStyle name="계산 2 2 7 3" xfId="9580"/>
    <cellStyle name="계산 2 2 7 4" xfId="9581"/>
    <cellStyle name="계산 2 2 8" xfId="9582"/>
    <cellStyle name="계산 2 2 9" xfId="9583"/>
    <cellStyle name="계산 2 3" xfId="9584"/>
    <cellStyle name="계산 2 3 10" xfId="9585"/>
    <cellStyle name="계산 2 3 10 2" xfId="9586"/>
    <cellStyle name="계산 2 3 10 3" xfId="9587"/>
    <cellStyle name="계산 2 3 10 4" xfId="9588"/>
    <cellStyle name="계산 2 3 11" xfId="9589"/>
    <cellStyle name="계산 2 3 12" xfId="9590"/>
    <cellStyle name="계산 2 3 13" xfId="9591"/>
    <cellStyle name="계산 2 3 2" xfId="9592"/>
    <cellStyle name="계산 2 3 2 10" xfId="9593"/>
    <cellStyle name="계산 2 3 2 11" xfId="9594"/>
    <cellStyle name="계산 2 3 2 12" xfId="9595"/>
    <cellStyle name="계산 2 3 2 2" xfId="9596"/>
    <cellStyle name="계산 2 3 2 2 2" xfId="9597"/>
    <cellStyle name="계산 2 3 2 2 3" xfId="9598"/>
    <cellStyle name="계산 2 3 2 2 4" xfId="9599"/>
    <cellStyle name="계산 2 3 2 3" xfId="9600"/>
    <cellStyle name="계산 2 3 2 3 2" xfId="9601"/>
    <cellStyle name="계산 2 3 2 3 3" xfId="9602"/>
    <cellStyle name="계산 2 3 2 3 4" xfId="9603"/>
    <cellStyle name="계산 2 3 2 4" xfId="9604"/>
    <cellStyle name="계산 2 3 2 4 2" xfId="9605"/>
    <cellStyle name="계산 2 3 2 4 3" xfId="9606"/>
    <cellStyle name="계산 2 3 2 4 4" xfId="9607"/>
    <cellStyle name="계산 2 3 2 5" xfId="9608"/>
    <cellStyle name="계산 2 3 2 5 2" xfId="9609"/>
    <cellStyle name="계산 2 3 2 5 3" xfId="9610"/>
    <cellStyle name="계산 2 3 2 5 4" xfId="9611"/>
    <cellStyle name="계산 2 3 2 6" xfId="9612"/>
    <cellStyle name="계산 2 3 2 6 2" xfId="9613"/>
    <cellStyle name="계산 2 3 2 6 3" xfId="9614"/>
    <cellStyle name="계산 2 3 2 6 4" xfId="9615"/>
    <cellStyle name="계산 2 3 2 7" xfId="9616"/>
    <cellStyle name="계산 2 3 2 7 2" xfId="9617"/>
    <cellStyle name="계산 2 3 2 7 3" xfId="9618"/>
    <cellStyle name="계산 2 3 2 7 4" xfId="9619"/>
    <cellStyle name="계산 2 3 2 8" xfId="9620"/>
    <cellStyle name="계산 2 3 2 8 2" xfId="9621"/>
    <cellStyle name="계산 2 3 2 8 3" xfId="9622"/>
    <cellStyle name="계산 2 3 2 8 4" xfId="9623"/>
    <cellStyle name="계산 2 3 2 9" xfId="9624"/>
    <cellStyle name="계산 2 3 2 9 2" xfId="9625"/>
    <cellStyle name="계산 2 3 2 9 3" xfId="9626"/>
    <cellStyle name="계산 2 3 2 9 4" xfId="9627"/>
    <cellStyle name="계산 2 3 3" xfId="9628"/>
    <cellStyle name="계산 2 3 3 10" xfId="9629"/>
    <cellStyle name="계산 2 3 3 10 2" xfId="9630"/>
    <cellStyle name="계산 2 3 3 10 3" xfId="9631"/>
    <cellStyle name="계산 2 3 3 10 4" xfId="9632"/>
    <cellStyle name="계산 2 3 3 11" xfId="9633"/>
    <cellStyle name="계산 2 3 3 12" xfId="9634"/>
    <cellStyle name="계산 2 3 3 13" xfId="9635"/>
    <cellStyle name="계산 2 3 3 2" xfId="9636"/>
    <cellStyle name="계산 2 3 3 2 2" xfId="9637"/>
    <cellStyle name="계산 2 3 3 2 3" xfId="9638"/>
    <cellStyle name="계산 2 3 3 2 4" xfId="9639"/>
    <cellStyle name="계산 2 3 3 3" xfId="9640"/>
    <cellStyle name="계산 2 3 3 3 2" xfId="9641"/>
    <cellStyle name="계산 2 3 3 3 3" xfId="9642"/>
    <cellStyle name="계산 2 3 3 3 4" xfId="9643"/>
    <cellStyle name="계산 2 3 3 4" xfId="9644"/>
    <cellStyle name="계산 2 3 3 4 2" xfId="9645"/>
    <cellStyle name="계산 2 3 3 4 3" xfId="9646"/>
    <cellStyle name="계산 2 3 3 4 4" xfId="9647"/>
    <cellStyle name="계산 2 3 3 5" xfId="9648"/>
    <cellStyle name="계산 2 3 3 5 2" xfId="9649"/>
    <cellStyle name="계산 2 3 3 5 3" xfId="9650"/>
    <cellStyle name="계산 2 3 3 5 4" xfId="9651"/>
    <cellStyle name="계산 2 3 3 6" xfId="9652"/>
    <cellStyle name="계산 2 3 3 6 2" xfId="9653"/>
    <cellStyle name="계산 2 3 3 6 3" xfId="9654"/>
    <cellStyle name="계산 2 3 3 6 4" xfId="9655"/>
    <cellStyle name="계산 2 3 3 7" xfId="9656"/>
    <cellStyle name="계산 2 3 3 7 2" xfId="9657"/>
    <cellStyle name="계산 2 3 3 7 3" xfId="9658"/>
    <cellStyle name="계산 2 3 3 7 4" xfId="9659"/>
    <cellStyle name="계산 2 3 3 8" xfId="9660"/>
    <cellStyle name="계산 2 3 3 8 2" xfId="9661"/>
    <cellStyle name="계산 2 3 3 8 3" xfId="9662"/>
    <cellStyle name="계산 2 3 3 8 4" xfId="9663"/>
    <cellStyle name="계산 2 3 3 9" xfId="9664"/>
    <cellStyle name="계산 2 3 3 9 2" xfId="9665"/>
    <cellStyle name="계산 2 3 3 9 3" xfId="9666"/>
    <cellStyle name="계산 2 3 3 9 4" xfId="9667"/>
    <cellStyle name="계산 2 3 4" xfId="9668"/>
    <cellStyle name="계산 2 3 4 2" xfId="9669"/>
    <cellStyle name="계산 2 3 4 3" xfId="9670"/>
    <cellStyle name="계산 2 3 4 4" xfId="9671"/>
    <cellStyle name="계산 2 3 5" xfId="9672"/>
    <cellStyle name="계산 2 3 5 2" xfId="9673"/>
    <cellStyle name="계산 2 3 5 3" xfId="9674"/>
    <cellStyle name="계산 2 3 5 4" xfId="9675"/>
    <cellStyle name="계산 2 3 6" xfId="9676"/>
    <cellStyle name="계산 2 3 6 2" xfId="9677"/>
    <cellStyle name="계산 2 3 6 3" xfId="9678"/>
    <cellStyle name="계산 2 3 6 4" xfId="9679"/>
    <cellStyle name="계산 2 3 7" xfId="9680"/>
    <cellStyle name="계산 2 3 7 2" xfId="9681"/>
    <cellStyle name="계산 2 3 7 3" xfId="9682"/>
    <cellStyle name="계산 2 3 7 4" xfId="9683"/>
    <cellStyle name="계산 2 3 8" xfId="9684"/>
    <cellStyle name="계산 2 3 8 2" xfId="9685"/>
    <cellStyle name="계산 2 3 8 3" xfId="9686"/>
    <cellStyle name="계산 2 3 8 4" xfId="9687"/>
    <cellStyle name="계산 2 3 9" xfId="9688"/>
    <cellStyle name="계산 2 3 9 2" xfId="9689"/>
    <cellStyle name="계산 2 3 9 3" xfId="9690"/>
    <cellStyle name="계산 2 3 9 4" xfId="9691"/>
    <cellStyle name="계산 2 4" xfId="9692"/>
    <cellStyle name="계산 2 4 2" xfId="9693"/>
    <cellStyle name="계산 2 4 2 10" xfId="9694"/>
    <cellStyle name="계산 2 4 2 11" xfId="9695"/>
    <cellStyle name="계산 2 4 2 12" xfId="9696"/>
    <cellStyle name="계산 2 4 2 2" xfId="9697"/>
    <cellStyle name="계산 2 4 2 2 2" xfId="9698"/>
    <cellStyle name="계산 2 4 2 2 3" xfId="9699"/>
    <cellStyle name="계산 2 4 2 2 4" xfId="9700"/>
    <cellStyle name="계산 2 4 2 3" xfId="9701"/>
    <cellStyle name="계산 2 4 2 3 2" xfId="9702"/>
    <cellStyle name="계산 2 4 2 3 3" xfId="9703"/>
    <cellStyle name="계산 2 4 2 3 4" xfId="9704"/>
    <cellStyle name="계산 2 4 2 4" xfId="9705"/>
    <cellStyle name="계산 2 4 2 4 2" xfId="9706"/>
    <cellStyle name="계산 2 4 2 4 3" xfId="9707"/>
    <cellStyle name="계산 2 4 2 4 4" xfId="9708"/>
    <cellStyle name="계산 2 4 2 5" xfId="9709"/>
    <cellStyle name="계산 2 4 2 5 2" xfId="9710"/>
    <cellStyle name="계산 2 4 2 5 3" xfId="9711"/>
    <cellStyle name="계산 2 4 2 5 4" xfId="9712"/>
    <cellStyle name="계산 2 4 2 6" xfId="9713"/>
    <cellStyle name="계산 2 4 2 6 2" xfId="9714"/>
    <cellStyle name="계산 2 4 2 6 3" xfId="9715"/>
    <cellStyle name="계산 2 4 2 6 4" xfId="9716"/>
    <cellStyle name="계산 2 4 2 7" xfId="9717"/>
    <cellStyle name="계산 2 4 2 7 2" xfId="9718"/>
    <cellStyle name="계산 2 4 2 7 3" xfId="9719"/>
    <cellStyle name="계산 2 4 2 7 4" xfId="9720"/>
    <cellStyle name="계산 2 4 2 8" xfId="9721"/>
    <cellStyle name="계산 2 4 2 8 2" xfId="9722"/>
    <cellStyle name="계산 2 4 2 8 3" xfId="9723"/>
    <cellStyle name="계산 2 4 2 8 4" xfId="9724"/>
    <cellStyle name="계산 2 4 2 9" xfId="9725"/>
    <cellStyle name="계산 2 4 2 9 2" xfId="9726"/>
    <cellStyle name="계산 2 4 2 9 3" xfId="9727"/>
    <cellStyle name="계산 2 4 2 9 4" xfId="9728"/>
    <cellStyle name="계산 2 4 3" xfId="9729"/>
    <cellStyle name="계산 2 4 3 10" xfId="9730"/>
    <cellStyle name="계산 2 4 3 10 2" xfId="9731"/>
    <cellStyle name="계산 2 4 3 10 3" xfId="9732"/>
    <cellStyle name="계산 2 4 3 10 4" xfId="9733"/>
    <cellStyle name="계산 2 4 3 11" xfId="9734"/>
    <cellStyle name="계산 2 4 3 12" xfId="9735"/>
    <cellStyle name="계산 2 4 3 13" xfId="9736"/>
    <cellStyle name="계산 2 4 3 2" xfId="9737"/>
    <cellStyle name="계산 2 4 3 2 2" xfId="9738"/>
    <cellStyle name="계산 2 4 3 2 3" xfId="9739"/>
    <cellStyle name="계산 2 4 3 2 4" xfId="9740"/>
    <cellStyle name="계산 2 4 3 3" xfId="9741"/>
    <cellStyle name="계산 2 4 3 3 2" xfId="9742"/>
    <cellStyle name="계산 2 4 3 3 3" xfId="9743"/>
    <cellStyle name="계산 2 4 3 3 4" xfId="9744"/>
    <cellStyle name="계산 2 4 3 4" xfId="9745"/>
    <cellStyle name="계산 2 4 3 4 2" xfId="9746"/>
    <cellStyle name="계산 2 4 3 4 3" xfId="9747"/>
    <cellStyle name="계산 2 4 3 4 4" xfId="9748"/>
    <cellStyle name="계산 2 4 3 5" xfId="9749"/>
    <cellStyle name="계산 2 4 3 5 2" xfId="9750"/>
    <cellStyle name="계산 2 4 3 5 3" xfId="9751"/>
    <cellStyle name="계산 2 4 3 5 4" xfId="9752"/>
    <cellStyle name="계산 2 4 3 6" xfId="9753"/>
    <cellStyle name="계산 2 4 3 6 2" xfId="9754"/>
    <cellStyle name="계산 2 4 3 6 3" xfId="9755"/>
    <cellStyle name="계산 2 4 3 6 4" xfId="9756"/>
    <cellStyle name="계산 2 4 3 7" xfId="9757"/>
    <cellStyle name="계산 2 4 3 7 2" xfId="9758"/>
    <cellStyle name="계산 2 4 3 7 3" xfId="9759"/>
    <cellStyle name="계산 2 4 3 7 4" xfId="9760"/>
    <cellStyle name="계산 2 4 3 8" xfId="9761"/>
    <cellStyle name="계산 2 4 3 8 2" xfId="9762"/>
    <cellStyle name="계산 2 4 3 8 3" xfId="9763"/>
    <cellStyle name="계산 2 4 3 8 4" xfId="9764"/>
    <cellStyle name="계산 2 4 3 9" xfId="9765"/>
    <cellStyle name="계산 2 4 3 9 2" xfId="9766"/>
    <cellStyle name="계산 2 4 3 9 3" xfId="9767"/>
    <cellStyle name="계산 2 4 3 9 4" xfId="9768"/>
    <cellStyle name="계산 2 4 4" xfId="9769"/>
    <cellStyle name="계산 2 4 4 2" xfId="9770"/>
    <cellStyle name="계산 2 4 4 3" xfId="9771"/>
    <cellStyle name="계산 2 4 4 4" xfId="9772"/>
    <cellStyle name="계산 2 4 5" xfId="9773"/>
    <cellStyle name="계산 2 4 5 2" xfId="9774"/>
    <cellStyle name="계산 2 4 5 3" xfId="9775"/>
    <cellStyle name="계산 2 4 5 4" xfId="9776"/>
    <cellStyle name="계산 2 4 6" xfId="9777"/>
    <cellStyle name="계산 2 4 6 2" xfId="9778"/>
    <cellStyle name="계산 2 4 6 3" xfId="9779"/>
    <cellStyle name="계산 2 4 6 4" xfId="9780"/>
    <cellStyle name="계산 2 4 7" xfId="9781"/>
    <cellStyle name="계산 2 4 8" xfId="9782"/>
    <cellStyle name="계산 2 5" xfId="9783"/>
    <cellStyle name="계산 2 5 2" xfId="9784"/>
    <cellStyle name="계산 2 5 2 10" xfId="9785"/>
    <cellStyle name="계산 2 5 2 11" xfId="9786"/>
    <cellStyle name="계산 2 5 2 12" xfId="9787"/>
    <cellStyle name="계산 2 5 2 2" xfId="9788"/>
    <cellStyle name="계산 2 5 2 2 2" xfId="9789"/>
    <cellStyle name="계산 2 5 2 2 3" xfId="9790"/>
    <cellStyle name="계산 2 5 2 2 4" xfId="9791"/>
    <cellStyle name="계산 2 5 2 3" xfId="9792"/>
    <cellStyle name="계산 2 5 2 3 2" xfId="9793"/>
    <cellStyle name="계산 2 5 2 3 3" xfId="9794"/>
    <cellStyle name="계산 2 5 2 3 4" xfId="9795"/>
    <cellStyle name="계산 2 5 2 4" xfId="9796"/>
    <cellStyle name="계산 2 5 2 4 2" xfId="9797"/>
    <cellStyle name="계산 2 5 2 4 3" xfId="9798"/>
    <cellStyle name="계산 2 5 2 4 4" xfId="9799"/>
    <cellStyle name="계산 2 5 2 5" xfId="9800"/>
    <cellStyle name="계산 2 5 2 5 2" xfId="9801"/>
    <cellStyle name="계산 2 5 2 5 3" xfId="9802"/>
    <cellStyle name="계산 2 5 2 5 4" xfId="9803"/>
    <cellStyle name="계산 2 5 2 6" xfId="9804"/>
    <cellStyle name="계산 2 5 2 6 2" xfId="9805"/>
    <cellStyle name="계산 2 5 2 6 3" xfId="9806"/>
    <cellStyle name="계산 2 5 2 6 4" xfId="9807"/>
    <cellStyle name="계산 2 5 2 7" xfId="9808"/>
    <cellStyle name="계산 2 5 2 7 2" xfId="9809"/>
    <cellStyle name="계산 2 5 2 7 3" xfId="9810"/>
    <cellStyle name="계산 2 5 2 7 4" xfId="9811"/>
    <cellStyle name="계산 2 5 2 8" xfId="9812"/>
    <cellStyle name="계산 2 5 2 8 2" xfId="9813"/>
    <cellStyle name="계산 2 5 2 8 3" xfId="9814"/>
    <cellStyle name="계산 2 5 2 8 4" xfId="9815"/>
    <cellStyle name="계산 2 5 2 9" xfId="9816"/>
    <cellStyle name="계산 2 5 2 9 2" xfId="9817"/>
    <cellStyle name="계산 2 5 2 9 3" xfId="9818"/>
    <cellStyle name="계산 2 5 2 9 4" xfId="9819"/>
    <cellStyle name="계산 2 5 3" xfId="9820"/>
    <cellStyle name="계산 2 5 3 10" xfId="9821"/>
    <cellStyle name="계산 2 5 3 10 2" xfId="9822"/>
    <cellStyle name="계산 2 5 3 10 3" xfId="9823"/>
    <cellStyle name="계산 2 5 3 10 4" xfId="9824"/>
    <cellStyle name="계산 2 5 3 11" xfId="9825"/>
    <cellStyle name="계산 2 5 3 12" xfId="9826"/>
    <cellStyle name="계산 2 5 3 13" xfId="9827"/>
    <cellStyle name="계산 2 5 3 2" xfId="9828"/>
    <cellStyle name="계산 2 5 3 2 2" xfId="9829"/>
    <cellStyle name="계산 2 5 3 2 3" xfId="9830"/>
    <cellStyle name="계산 2 5 3 2 4" xfId="9831"/>
    <cellStyle name="계산 2 5 3 3" xfId="9832"/>
    <cellStyle name="계산 2 5 3 3 2" xfId="9833"/>
    <cellStyle name="계산 2 5 3 3 3" xfId="9834"/>
    <cellStyle name="계산 2 5 3 3 4" xfId="9835"/>
    <cellStyle name="계산 2 5 3 4" xfId="9836"/>
    <cellStyle name="계산 2 5 3 4 2" xfId="9837"/>
    <cellStyle name="계산 2 5 3 4 3" xfId="9838"/>
    <cellStyle name="계산 2 5 3 4 4" xfId="9839"/>
    <cellStyle name="계산 2 5 3 5" xfId="9840"/>
    <cellStyle name="계산 2 5 3 5 2" xfId="9841"/>
    <cellStyle name="계산 2 5 3 5 3" xfId="9842"/>
    <cellStyle name="계산 2 5 3 5 4" xfId="9843"/>
    <cellStyle name="계산 2 5 3 6" xfId="9844"/>
    <cellStyle name="계산 2 5 3 6 2" xfId="9845"/>
    <cellStyle name="계산 2 5 3 6 3" xfId="9846"/>
    <cellStyle name="계산 2 5 3 6 4" xfId="9847"/>
    <cellStyle name="계산 2 5 3 7" xfId="9848"/>
    <cellStyle name="계산 2 5 3 7 2" xfId="9849"/>
    <cellStyle name="계산 2 5 3 7 3" xfId="9850"/>
    <cellStyle name="계산 2 5 3 7 4" xfId="9851"/>
    <cellStyle name="계산 2 5 3 8" xfId="9852"/>
    <cellStyle name="계산 2 5 3 8 2" xfId="9853"/>
    <cellStyle name="계산 2 5 3 8 3" xfId="9854"/>
    <cellStyle name="계산 2 5 3 8 4" xfId="9855"/>
    <cellStyle name="계산 2 5 3 9" xfId="9856"/>
    <cellStyle name="계산 2 5 3 9 2" xfId="9857"/>
    <cellStyle name="계산 2 5 3 9 3" xfId="9858"/>
    <cellStyle name="계산 2 5 3 9 4" xfId="9859"/>
    <cellStyle name="계산 2 5 4" xfId="9860"/>
    <cellStyle name="계산 2 5 4 2" xfId="9861"/>
    <cellStyle name="계산 2 5 4 3" xfId="9862"/>
    <cellStyle name="계산 2 5 4 4" xfId="9863"/>
    <cellStyle name="계산 2 5 5" xfId="9864"/>
    <cellStyle name="계산 2 5 5 2" xfId="9865"/>
    <cellStyle name="계산 2 5 5 3" xfId="9866"/>
    <cellStyle name="계산 2 5 5 4" xfId="9867"/>
    <cellStyle name="계산 2 5 6" xfId="9868"/>
    <cellStyle name="계산 2 5 6 2" xfId="9869"/>
    <cellStyle name="계산 2 5 6 3" xfId="9870"/>
    <cellStyle name="계산 2 5 6 4" xfId="9871"/>
    <cellStyle name="계산 2 5 7" xfId="9872"/>
    <cellStyle name="계산 2 5 7 2" xfId="9873"/>
    <cellStyle name="계산 2 5 7 3" xfId="9874"/>
    <cellStyle name="계산 2 5 7 4" xfId="9875"/>
    <cellStyle name="계산 2 5 8" xfId="9876"/>
    <cellStyle name="계산 2 5 9" xfId="9877"/>
    <cellStyle name="계산 2 6" xfId="9878"/>
    <cellStyle name="계산 2 6 10" xfId="9879"/>
    <cellStyle name="계산 2 6 11" xfId="9880"/>
    <cellStyle name="계산 2 6 2" xfId="9881"/>
    <cellStyle name="계산 2 6 2 10" xfId="9882"/>
    <cellStyle name="계산 2 6 2 10 2" xfId="9883"/>
    <cellStyle name="계산 2 6 2 10 3" xfId="9884"/>
    <cellStyle name="계산 2 6 2 10 4" xfId="9885"/>
    <cellStyle name="계산 2 6 2 11" xfId="9886"/>
    <cellStyle name="계산 2 6 2 12" xfId="9887"/>
    <cellStyle name="계산 2 6 2 13" xfId="9888"/>
    <cellStyle name="계산 2 6 2 2" xfId="9889"/>
    <cellStyle name="계산 2 6 2 2 2" xfId="9890"/>
    <cellStyle name="계산 2 6 2 2 3" xfId="9891"/>
    <cellStyle name="계산 2 6 2 2 4" xfId="9892"/>
    <cellStyle name="계산 2 6 2 3" xfId="9893"/>
    <cellStyle name="계산 2 6 2 3 2" xfId="9894"/>
    <cellStyle name="계산 2 6 2 3 3" xfId="9895"/>
    <cellStyle name="계산 2 6 2 3 4" xfId="9896"/>
    <cellStyle name="계산 2 6 2 4" xfId="9897"/>
    <cellStyle name="계산 2 6 2 4 2" xfId="9898"/>
    <cellStyle name="계산 2 6 2 4 3" xfId="9899"/>
    <cellStyle name="계산 2 6 2 4 4" xfId="9900"/>
    <cellStyle name="계산 2 6 2 5" xfId="9901"/>
    <cellStyle name="계산 2 6 2 5 2" xfId="9902"/>
    <cellStyle name="계산 2 6 2 5 3" xfId="9903"/>
    <cellStyle name="계산 2 6 2 5 4" xfId="9904"/>
    <cellStyle name="계산 2 6 2 6" xfId="9905"/>
    <cellStyle name="계산 2 6 2 6 2" xfId="9906"/>
    <cellStyle name="계산 2 6 2 6 3" xfId="9907"/>
    <cellStyle name="계산 2 6 2 6 4" xfId="9908"/>
    <cellStyle name="계산 2 6 2 7" xfId="9909"/>
    <cellStyle name="계산 2 6 2 7 2" xfId="9910"/>
    <cellStyle name="계산 2 6 2 7 3" xfId="9911"/>
    <cellStyle name="계산 2 6 2 7 4" xfId="9912"/>
    <cellStyle name="계산 2 6 2 8" xfId="9913"/>
    <cellStyle name="계산 2 6 2 8 2" xfId="9914"/>
    <cellStyle name="계산 2 6 2 8 3" xfId="9915"/>
    <cellStyle name="계산 2 6 2 8 4" xfId="9916"/>
    <cellStyle name="계산 2 6 2 9" xfId="9917"/>
    <cellStyle name="계산 2 6 2 9 2" xfId="9918"/>
    <cellStyle name="계산 2 6 2 9 3" xfId="9919"/>
    <cellStyle name="계산 2 6 2 9 4" xfId="9920"/>
    <cellStyle name="계산 2 6 3" xfId="9921"/>
    <cellStyle name="계산 2 6 3 10" xfId="9922"/>
    <cellStyle name="계산 2 6 3 10 2" xfId="9923"/>
    <cellStyle name="계산 2 6 3 10 3" xfId="9924"/>
    <cellStyle name="계산 2 6 3 10 4" xfId="9925"/>
    <cellStyle name="계산 2 6 3 11" xfId="9926"/>
    <cellStyle name="계산 2 6 3 12" xfId="9927"/>
    <cellStyle name="계산 2 6 3 13" xfId="9928"/>
    <cellStyle name="계산 2 6 3 2" xfId="9929"/>
    <cellStyle name="계산 2 6 3 2 2" xfId="9930"/>
    <cellStyle name="계산 2 6 3 2 3" xfId="9931"/>
    <cellStyle name="계산 2 6 3 2 4" xfId="9932"/>
    <cellStyle name="계산 2 6 3 3" xfId="9933"/>
    <cellStyle name="계산 2 6 3 3 2" xfId="9934"/>
    <cellStyle name="계산 2 6 3 3 3" xfId="9935"/>
    <cellStyle name="계산 2 6 3 3 4" xfId="9936"/>
    <cellStyle name="계산 2 6 3 4" xfId="9937"/>
    <cellStyle name="계산 2 6 3 4 2" xfId="9938"/>
    <cellStyle name="계산 2 6 3 4 3" xfId="9939"/>
    <cellStyle name="계산 2 6 3 4 4" xfId="9940"/>
    <cellStyle name="계산 2 6 3 5" xfId="9941"/>
    <cellStyle name="계산 2 6 3 5 2" xfId="9942"/>
    <cellStyle name="계산 2 6 3 5 3" xfId="9943"/>
    <cellStyle name="계산 2 6 3 5 4" xfId="9944"/>
    <cellStyle name="계산 2 6 3 6" xfId="9945"/>
    <cellStyle name="계산 2 6 3 6 2" xfId="9946"/>
    <cellStyle name="계산 2 6 3 6 3" xfId="9947"/>
    <cellStyle name="계산 2 6 3 6 4" xfId="9948"/>
    <cellStyle name="계산 2 6 3 7" xfId="9949"/>
    <cellStyle name="계산 2 6 3 7 2" xfId="9950"/>
    <cellStyle name="계산 2 6 3 7 3" xfId="9951"/>
    <cellStyle name="계산 2 6 3 7 4" xfId="9952"/>
    <cellStyle name="계산 2 6 3 8" xfId="9953"/>
    <cellStyle name="계산 2 6 3 8 2" xfId="9954"/>
    <cellStyle name="계산 2 6 3 8 3" xfId="9955"/>
    <cellStyle name="계산 2 6 3 8 4" xfId="9956"/>
    <cellStyle name="계산 2 6 3 9" xfId="9957"/>
    <cellStyle name="계산 2 6 3 9 2" xfId="9958"/>
    <cellStyle name="계산 2 6 3 9 3" xfId="9959"/>
    <cellStyle name="계산 2 6 3 9 4" xfId="9960"/>
    <cellStyle name="계산 2 6 4" xfId="9961"/>
    <cellStyle name="계산 2 6 4 2" xfId="9962"/>
    <cellStyle name="계산 2 6 4 3" xfId="9963"/>
    <cellStyle name="계산 2 6 4 4" xfId="9964"/>
    <cellStyle name="계산 2 6 5" xfId="9965"/>
    <cellStyle name="계산 2 6 5 2" xfId="9966"/>
    <cellStyle name="계산 2 6 5 3" xfId="9967"/>
    <cellStyle name="계산 2 6 5 4" xfId="9968"/>
    <cellStyle name="계산 2 6 6" xfId="9969"/>
    <cellStyle name="계산 2 6 6 2" xfId="9970"/>
    <cellStyle name="계산 2 6 6 3" xfId="9971"/>
    <cellStyle name="계산 2 6 6 4" xfId="9972"/>
    <cellStyle name="계산 2 6 7" xfId="9973"/>
    <cellStyle name="계산 2 6 7 2" xfId="9974"/>
    <cellStyle name="계산 2 6 7 3" xfId="9975"/>
    <cellStyle name="계산 2 6 7 4" xfId="9976"/>
    <cellStyle name="계산 2 6 8" xfId="9977"/>
    <cellStyle name="계산 2 6 8 2" xfId="9978"/>
    <cellStyle name="계산 2 6 8 3" xfId="9979"/>
    <cellStyle name="계산 2 6 8 4" xfId="9980"/>
    <cellStyle name="계산 2 6 9" xfId="9981"/>
    <cellStyle name="계산 2 7" xfId="9982"/>
    <cellStyle name="계산 2 7 2" xfId="9983"/>
    <cellStyle name="계산 2 7 3" xfId="9984"/>
    <cellStyle name="계산 2 7 4" xfId="9985"/>
    <cellStyle name="계산 2 8" xfId="9986"/>
    <cellStyle name="계산 3" xfId="9987"/>
    <cellStyle name="계산 3 2" xfId="9988"/>
    <cellStyle name="계산 3 2 2" xfId="9989"/>
    <cellStyle name="계산 3 2 2 2" xfId="9990"/>
    <cellStyle name="계산 3 2 2 2 10" xfId="9991"/>
    <cellStyle name="계산 3 2 2 2 11" xfId="9992"/>
    <cellStyle name="계산 3 2 2 2 12" xfId="9993"/>
    <cellStyle name="계산 3 2 2 2 2" xfId="9994"/>
    <cellStyle name="계산 3 2 2 2 2 2" xfId="9995"/>
    <cellStyle name="계산 3 2 2 2 2 3" xfId="9996"/>
    <cellStyle name="계산 3 2 2 2 2 4" xfId="9997"/>
    <cellStyle name="계산 3 2 2 2 3" xfId="9998"/>
    <cellStyle name="계산 3 2 2 2 3 2" xfId="9999"/>
    <cellStyle name="계산 3 2 2 2 3 3" xfId="10000"/>
    <cellStyle name="계산 3 2 2 2 3 4" xfId="10001"/>
    <cellStyle name="계산 3 2 2 2 4" xfId="10002"/>
    <cellStyle name="계산 3 2 2 2 4 2" xfId="10003"/>
    <cellStyle name="계산 3 2 2 2 4 3" xfId="10004"/>
    <cellStyle name="계산 3 2 2 2 4 4" xfId="10005"/>
    <cellStyle name="계산 3 2 2 2 5" xfId="10006"/>
    <cellStyle name="계산 3 2 2 2 5 2" xfId="10007"/>
    <cellStyle name="계산 3 2 2 2 5 3" xfId="10008"/>
    <cellStyle name="계산 3 2 2 2 5 4" xfId="10009"/>
    <cellStyle name="계산 3 2 2 2 6" xfId="10010"/>
    <cellStyle name="계산 3 2 2 2 6 2" xfId="10011"/>
    <cellStyle name="계산 3 2 2 2 6 3" xfId="10012"/>
    <cellStyle name="계산 3 2 2 2 6 4" xfId="10013"/>
    <cellStyle name="계산 3 2 2 2 7" xfId="10014"/>
    <cellStyle name="계산 3 2 2 2 7 2" xfId="10015"/>
    <cellStyle name="계산 3 2 2 2 7 3" xfId="10016"/>
    <cellStyle name="계산 3 2 2 2 7 4" xfId="10017"/>
    <cellStyle name="계산 3 2 2 2 8" xfId="10018"/>
    <cellStyle name="계산 3 2 2 2 8 2" xfId="10019"/>
    <cellStyle name="계산 3 2 2 2 8 3" xfId="10020"/>
    <cellStyle name="계산 3 2 2 2 8 4" xfId="10021"/>
    <cellStyle name="계산 3 2 2 2 9" xfId="10022"/>
    <cellStyle name="계산 3 2 2 2 9 2" xfId="10023"/>
    <cellStyle name="계산 3 2 2 2 9 3" xfId="10024"/>
    <cellStyle name="계산 3 2 2 2 9 4" xfId="10025"/>
    <cellStyle name="계산 3 2 2 3" xfId="10026"/>
    <cellStyle name="계산 3 2 2 3 10" xfId="10027"/>
    <cellStyle name="계산 3 2 2 3 10 2" xfId="10028"/>
    <cellStyle name="계산 3 2 2 3 10 3" xfId="10029"/>
    <cellStyle name="계산 3 2 2 3 10 4" xfId="10030"/>
    <cellStyle name="계산 3 2 2 3 11" xfId="10031"/>
    <cellStyle name="계산 3 2 2 3 12" xfId="10032"/>
    <cellStyle name="계산 3 2 2 3 13" xfId="10033"/>
    <cellStyle name="계산 3 2 2 3 2" xfId="10034"/>
    <cellStyle name="계산 3 2 2 3 2 2" xfId="10035"/>
    <cellStyle name="계산 3 2 2 3 2 3" xfId="10036"/>
    <cellStyle name="계산 3 2 2 3 2 4" xfId="10037"/>
    <cellStyle name="계산 3 2 2 3 3" xfId="10038"/>
    <cellStyle name="계산 3 2 2 3 3 2" xfId="10039"/>
    <cellStyle name="계산 3 2 2 3 3 3" xfId="10040"/>
    <cellStyle name="계산 3 2 2 3 3 4" xfId="10041"/>
    <cellStyle name="계산 3 2 2 3 4" xfId="10042"/>
    <cellStyle name="계산 3 2 2 3 4 2" xfId="10043"/>
    <cellStyle name="계산 3 2 2 3 4 3" xfId="10044"/>
    <cellStyle name="계산 3 2 2 3 4 4" xfId="10045"/>
    <cellStyle name="계산 3 2 2 3 5" xfId="10046"/>
    <cellStyle name="계산 3 2 2 3 5 2" xfId="10047"/>
    <cellStyle name="계산 3 2 2 3 5 3" xfId="10048"/>
    <cellStyle name="계산 3 2 2 3 5 4" xfId="10049"/>
    <cellStyle name="계산 3 2 2 3 6" xfId="10050"/>
    <cellStyle name="계산 3 2 2 3 6 2" xfId="10051"/>
    <cellStyle name="계산 3 2 2 3 6 3" xfId="10052"/>
    <cellStyle name="계산 3 2 2 3 6 4" xfId="10053"/>
    <cellStyle name="계산 3 2 2 3 7" xfId="10054"/>
    <cellStyle name="계산 3 2 2 3 7 2" xfId="10055"/>
    <cellStyle name="계산 3 2 2 3 7 3" xfId="10056"/>
    <cellStyle name="계산 3 2 2 3 7 4" xfId="10057"/>
    <cellStyle name="계산 3 2 2 3 8" xfId="10058"/>
    <cellStyle name="계산 3 2 2 3 8 2" xfId="10059"/>
    <cellStyle name="계산 3 2 2 3 8 3" xfId="10060"/>
    <cellStyle name="계산 3 2 2 3 8 4" xfId="10061"/>
    <cellStyle name="계산 3 2 2 3 9" xfId="10062"/>
    <cellStyle name="계산 3 2 2 3 9 2" xfId="10063"/>
    <cellStyle name="계산 3 2 2 3 9 3" xfId="10064"/>
    <cellStyle name="계산 3 2 2 3 9 4" xfId="10065"/>
    <cellStyle name="계산 3 2 2 4" xfId="10066"/>
    <cellStyle name="계산 3 2 2 4 2" xfId="10067"/>
    <cellStyle name="계산 3 2 2 4 3" xfId="10068"/>
    <cellStyle name="계산 3 2 2 4 4" xfId="10069"/>
    <cellStyle name="계산 3 2 2 5" xfId="10070"/>
    <cellStyle name="계산 3 2 2 5 2" xfId="10071"/>
    <cellStyle name="계산 3 2 2 5 3" xfId="10072"/>
    <cellStyle name="계산 3 2 2 5 4" xfId="10073"/>
    <cellStyle name="계산 3 2 2 6" xfId="10074"/>
    <cellStyle name="계산 3 2 2 6 2" xfId="10075"/>
    <cellStyle name="계산 3 2 2 6 3" xfId="10076"/>
    <cellStyle name="계산 3 2 2 6 4" xfId="10077"/>
    <cellStyle name="계산 3 2 2 7" xfId="10078"/>
    <cellStyle name="계산 3 2 2 8" xfId="10079"/>
    <cellStyle name="계산 3 2 3" xfId="10080"/>
    <cellStyle name="계산 3 2 3 2" xfId="10081"/>
    <cellStyle name="계산 3 2 3 2 10" xfId="10082"/>
    <cellStyle name="계산 3 2 3 2 11" xfId="10083"/>
    <cellStyle name="계산 3 2 3 2 12" xfId="10084"/>
    <cellStyle name="계산 3 2 3 2 2" xfId="10085"/>
    <cellStyle name="계산 3 2 3 2 2 2" xfId="10086"/>
    <cellStyle name="계산 3 2 3 2 2 3" xfId="10087"/>
    <cellStyle name="계산 3 2 3 2 2 4" xfId="10088"/>
    <cellStyle name="계산 3 2 3 2 3" xfId="10089"/>
    <cellStyle name="계산 3 2 3 2 3 2" xfId="10090"/>
    <cellStyle name="계산 3 2 3 2 3 3" xfId="10091"/>
    <cellStyle name="계산 3 2 3 2 3 4" xfId="10092"/>
    <cellStyle name="계산 3 2 3 2 4" xfId="10093"/>
    <cellStyle name="계산 3 2 3 2 4 2" xfId="10094"/>
    <cellStyle name="계산 3 2 3 2 4 3" xfId="10095"/>
    <cellStyle name="계산 3 2 3 2 4 4" xfId="10096"/>
    <cellStyle name="계산 3 2 3 2 5" xfId="10097"/>
    <cellStyle name="계산 3 2 3 2 5 2" xfId="10098"/>
    <cellStyle name="계산 3 2 3 2 5 3" xfId="10099"/>
    <cellStyle name="계산 3 2 3 2 5 4" xfId="10100"/>
    <cellStyle name="계산 3 2 3 2 6" xfId="10101"/>
    <cellStyle name="계산 3 2 3 2 6 2" xfId="10102"/>
    <cellStyle name="계산 3 2 3 2 6 3" xfId="10103"/>
    <cellStyle name="계산 3 2 3 2 6 4" xfId="10104"/>
    <cellStyle name="계산 3 2 3 2 7" xfId="10105"/>
    <cellStyle name="계산 3 2 3 2 7 2" xfId="10106"/>
    <cellStyle name="계산 3 2 3 2 7 3" xfId="10107"/>
    <cellStyle name="계산 3 2 3 2 7 4" xfId="10108"/>
    <cellStyle name="계산 3 2 3 2 8" xfId="10109"/>
    <cellStyle name="계산 3 2 3 2 8 2" xfId="10110"/>
    <cellStyle name="계산 3 2 3 2 8 3" xfId="10111"/>
    <cellStyle name="계산 3 2 3 2 8 4" xfId="10112"/>
    <cellStyle name="계산 3 2 3 2 9" xfId="10113"/>
    <cellStyle name="계산 3 2 3 2 9 2" xfId="10114"/>
    <cellStyle name="계산 3 2 3 2 9 3" xfId="10115"/>
    <cellStyle name="계산 3 2 3 2 9 4" xfId="10116"/>
    <cellStyle name="계산 3 2 3 3" xfId="10117"/>
    <cellStyle name="계산 3 2 3 3 10" xfId="10118"/>
    <cellStyle name="계산 3 2 3 3 10 2" xfId="10119"/>
    <cellStyle name="계산 3 2 3 3 10 3" xfId="10120"/>
    <cellStyle name="계산 3 2 3 3 10 4" xfId="10121"/>
    <cellStyle name="계산 3 2 3 3 11" xfId="10122"/>
    <cellStyle name="계산 3 2 3 3 12" xfId="10123"/>
    <cellStyle name="계산 3 2 3 3 13" xfId="10124"/>
    <cellStyle name="계산 3 2 3 3 2" xfId="10125"/>
    <cellStyle name="계산 3 2 3 3 2 2" xfId="10126"/>
    <cellStyle name="계산 3 2 3 3 2 3" xfId="10127"/>
    <cellStyle name="계산 3 2 3 3 2 4" xfId="10128"/>
    <cellStyle name="계산 3 2 3 3 3" xfId="10129"/>
    <cellStyle name="계산 3 2 3 3 3 2" xfId="10130"/>
    <cellStyle name="계산 3 2 3 3 3 3" xfId="10131"/>
    <cellStyle name="계산 3 2 3 3 3 4" xfId="10132"/>
    <cellStyle name="계산 3 2 3 3 4" xfId="10133"/>
    <cellStyle name="계산 3 2 3 3 4 2" xfId="10134"/>
    <cellStyle name="계산 3 2 3 3 4 3" xfId="10135"/>
    <cellStyle name="계산 3 2 3 3 4 4" xfId="10136"/>
    <cellStyle name="계산 3 2 3 3 5" xfId="10137"/>
    <cellStyle name="계산 3 2 3 3 5 2" xfId="10138"/>
    <cellStyle name="계산 3 2 3 3 5 3" xfId="10139"/>
    <cellStyle name="계산 3 2 3 3 5 4" xfId="10140"/>
    <cellStyle name="계산 3 2 3 3 6" xfId="10141"/>
    <cellStyle name="계산 3 2 3 3 6 2" xfId="10142"/>
    <cellStyle name="계산 3 2 3 3 6 3" xfId="10143"/>
    <cellStyle name="계산 3 2 3 3 6 4" xfId="10144"/>
    <cellStyle name="계산 3 2 3 3 7" xfId="10145"/>
    <cellStyle name="계산 3 2 3 3 7 2" xfId="10146"/>
    <cellStyle name="계산 3 2 3 3 7 3" xfId="10147"/>
    <cellStyle name="계산 3 2 3 3 7 4" xfId="10148"/>
    <cellStyle name="계산 3 2 3 3 8" xfId="10149"/>
    <cellStyle name="계산 3 2 3 3 8 2" xfId="10150"/>
    <cellStyle name="계산 3 2 3 3 8 3" xfId="10151"/>
    <cellStyle name="계산 3 2 3 3 8 4" xfId="10152"/>
    <cellStyle name="계산 3 2 3 3 9" xfId="10153"/>
    <cellStyle name="계산 3 2 3 3 9 2" xfId="10154"/>
    <cellStyle name="계산 3 2 3 3 9 3" xfId="10155"/>
    <cellStyle name="계산 3 2 3 3 9 4" xfId="10156"/>
    <cellStyle name="계산 3 2 3 4" xfId="10157"/>
    <cellStyle name="계산 3 2 3 4 2" xfId="10158"/>
    <cellStyle name="계산 3 2 3 4 3" xfId="10159"/>
    <cellStyle name="계산 3 2 3 4 4" xfId="10160"/>
    <cellStyle name="계산 3 2 3 5" xfId="10161"/>
    <cellStyle name="계산 3 2 3 5 2" xfId="10162"/>
    <cellStyle name="계산 3 2 3 5 3" xfId="10163"/>
    <cellStyle name="계산 3 2 3 5 4" xfId="10164"/>
    <cellStyle name="계산 3 2 3 6" xfId="10165"/>
    <cellStyle name="계산 3 2 3 6 2" xfId="10166"/>
    <cellStyle name="계산 3 2 3 6 3" xfId="10167"/>
    <cellStyle name="계산 3 2 3 6 4" xfId="10168"/>
    <cellStyle name="계산 3 2 3 7" xfId="10169"/>
    <cellStyle name="계산 3 2 3 8" xfId="10170"/>
    <cellStyle name="계산 3 2 4" xfId="10171"/>
    <cellStyle name="계산 3 2 4 2" xfId="10172"/>
    <cellStyle name="계산 3 2 4 2 10" xfId="10173"/>
    <cellStyle name="계산 3 2 4 2 11" xfId="10174"/>
    <cellStyle name="계산 3 2 4 2 12" xfId="10175"/>
    <cellStyle name="계산 3 2 4 2 2" xfId="10176"/>
    <cellStyle name="계산 3 2 4 2 2 2" xfId="10177"/>
    <cellStyle name="계산 3 2 4 2 2 3" xfId="10178"/>
    <cellStyle name="계산 3 2 4 2 2 4" xfId="10179"/>
    <cellStyle name="계산 3 2 4 2 3" xfId="10180"/>
    <cellStyle name="계산 3 2 4 2 3 2" xfId="10181"/>
    <cellStyle name="계산 3 2 4 2 3 3" xfId="10182"/>
    <cellStyle name="계산 3 2 4 2 3 4" xfId="10183"/>
    <cellStyle name="계산 3 2 4 2 4" xfId="10184"/>
    <cellStyle name="계산 3 2 4 2 4 2" xfId="10185"/>
    <cellStyle name="계산 3 2 4 2 4 3" xfId="10186"/>
    <cellStyle name="계산 3 2 4 2 4 4" xfId="10187"/>
    <cellStyle name="계산 3 2 4 2 5" xfId="10188"/>
    <cellStyle name="계산 3 2 4 2 5 2" xfId="10189"/>
    <cellStyle name="계산 3 2 4 2 5 3" xfId="10190"/>
    <cellStyle name="계산 3 2 4 2 5 4" xfId="10191"/>
    <cellStyle name="계산 3 2 4 2 6" xfId="10192"/>
    <cellStyle name="계산 3 2 4 2 6 2" xfId="10193"/>
    <cellStyle name="계산 3 2 4 2 6 3" xfId="10194"/>
    <cellStyle name="계산 3 2 4 2 6 4" xfId="10195"/>
    <cellStyle name="계산 3 2 4 2 7" xfId="10196"/>
    <cellStyle name="계산 3 2 4 2 7 2" xfId="10197"/>
    <cellStyle name="계산 3 2 4 2 7 3" xfId="10198"/>
    <cellStyle name="계산 3 2 4 2 7 4" xfId="10199"/>
    <cellStyle name="계산 3 2 4 2 8" xfId="10200"/>
    <cellStyle name="계산 3 2 4 2 8 2" xfId="10201"/>
    <cellStyle name="계산 3 2 4 2 8 3" xfId="10202"/>
    <cellStyle name="계산 3 2 4 2 8 4" xfId="10203"/>
    <cellStyle name="계산 3 2 4 2 9" xfId="10204"/>
    <cellStyle name="계산 3 2 4 2 9 2" xfId="10205"/>
    <cellStyle name="계산 3 2 4 2 9 3" xfId="10206"/>
    <cellStyle name="계산 3 2 4 2 9 4" xfId="10207"/>
    <cellStyle name="계산 3 2 4 3" xfId="10208"/>
    <cellStyle name="계산 3 2 4 3 10" xfId="10209"/>
    <cellStyle name="계산 3 2 4 3 10 2" xfId="10210"/>
    <cellStyle name="계산 3 2 4 3 10 3" xfId="10211"/>
    <cellStyle name="계산 3 2 4 3 10 4" xfId="10212"/>
    <cellStyle name="계산 3 2 4 3 11" xfId="10213"/>
    <cellStyle name="계산 3 2 4 3 12" xfId="10214"/>
    <cellStyle name="계산 3 2 4 3 13" xfId="10215"/>
    <cellStyle name="계산 3 2 4 3 2" xfId="10216"/>
    <cellStyle name="계산 3 2 4 3 2 2" xfId="10217"/>
    <cellStyle name="계산 3 2 4 3 2 3" xfId="10218"/>
    <cellStyle name="계산 3 2 4 3 2 4" xfId="10219"/>
    <cellStyle name="계산 3 2 4 3 3" xfId="10220"/>
    <cellStyle name="계산 3 2 4 3 3 2" xfId="10221"/>
    <cellStyle name="계산 3 2 4 3 3 3" xfId="10222"/>
    <cellStyle name="계산 3 2 4 3 3 4" xfId="10223"/>
    <cellStyle name="계산 3 2 4 3 4" xfId="10224"/>
    <cellStyle name="계산 3 2 4 3 4 2" xfId="10225"/>
    <cellStyle name="계산 3 2 4 3 4 3" xfId="10226"/>
    <cellStyle name="계산 3 2 4 3 4 4" xfId="10227"/>
    <cellStyle name="계산 3 2 4 3 5" xfId="10228"/>
    <cellStyle name="계산 3 2 4 3 5 2" xfId="10229"/>
    <cellStyle name="계산 3 2 4 3 5 3" xfId="10230"/>
    <cellStyle name="계산 3 2 4 3 5 4" xfId="10231"/>
    <cellStyle name="계산 3 2 4 3 6" xfId="10232"/>
    <cellStyle name="계산 3 2 4 3 6 2" xfId="10233"/>
    <cellStyle name="계산 3 2 4 3 6 3" xfId="10234"/>
    <cellStyle name="계산 3 2 4 3 6 4" xfId="10235"/>
    <cellStyle name="계산 3 2 4 3 7" xfId="10236"/>
    <cellStyle name="계산 3 2 4 3 7 2" xfId="10237"/>
    <cellStyle name="계산 3 2 4 3 7 3" xfId="10238"/>
    <cellStyle name="계산 3 2 4 3 7 4" xfId="10239"/>
    <cellStyle name="계산 3 2 4 3 8" xfId="10240"/>
    <cellStyle name="계산 3 2 4 3 8 2" xfId="10241"/>
    <cellStyle name="계산 3 2 4 3 8 3" xfId="10242"/>
    <cellStyle name="계산 3 2 4 3 8 4" xfId="10243"/>
    <cellStyle name="계산 3 2 4 3 9" xfId="10244"/>
    <cellStyle name="계산 3 2 4 3 9 2" xfId="10245"/>
    <cellStyle name="계산 3 2 4 3 9 3" xfId="10246"/>
    <cellStyle name="계산 3 2 4 3 9 4" xfId="10247"/>
    <cellStyle name="계산 3 2 4 4" xfId="10248"/>
    <cellStyle name="계산 3 2 4 4 2" xfId="10249"/>
    <cellStyle name="계산 3 2 4 4 3" xfId="10250"/>
    <cellStyle name="계산 3 2 4 4 4" xfId="10251"/>
    <cellStyle name="계산 3 2 4 5" xfId="10252"/>
    <cellStyle name="계산 3 2 4 5 2" xfId="10253"/>
    <cellStyle name="계산 3 2 4 5 3" xfId="10254"/>
    <cellStyle name="계산 3 2 4 5 4" xfId="10255"/>
    <cellStyle name="계산 3 2 4 6" xfId="10256"/>
    <cellStyle name="계산 3 2 4 6 2" xfId="10257"/>
    <cellStyle name="계산 3 2 4 6 3" xfId="10258"/>
    <cellStyle name="계산 3 2 4 6 4" xfId="10259"/>
    <cellStyle name="계산 3 2 4 7" xfId="10260"/>
    <cellStyle name="계산 3 2 4 7 2" xfId="10261"/>
    <cellStyle name="계산 3 2 4 7 3" xfId="10262"/>
    <cellStyle name="계산 3 2 4 7 4" xfId="10263"/>
    <cellStyle name="계산 3 2 4 8" xfId="10264"/>
    <cellStyle name="계산 3 2 4 9" xfId="10265"/>
    <cellStyle name="계산 3 2 5" xfId="10266"/>
    <cellStyle name="계산 3 2 5 10" xfId="10267"/>
    <cellStyle name="계산 3 2 5 11" xfId="10268"/>
    <cellStyle name="계산 3 2 5 2" xfId="10269"/>
    <cellStyle name="계산 3 2 5 2 10" xfId="10270"/>
    <cellStyle name="계산 3 2 5 2 10 2" xfId="10271"/>
    <cellStyle name="계산 3 2 5 2 10 3" xfId="10272"/>
    <cellStyle name="계산 3 2 5 2 10 4" xfId="10273"/>
    <cellStyle name="계산 3 2 5 2 11" xfId="10274"/>
    <cellStyle name="계산 3 2 5 2 12" xfId="10275"/>
    <cellStyle name="계산 3 2 5 2 13" xfId="10276"/>
    <cellStyle name="계산 3 2 5 2 2" xfId="10277"/>
    <cellStyle name="계산 3 2 5 2 2 2" xfId="10278"/>
    <cellStyle name="계산 3 2 5 2 2 3" xfId="10279"/>
    <cellStyle name="계산 3 2 5 2 2 4" xfId="10280"/>
    <cellStyle name="계산 3 2 5 2 3" xfId="10281"/>
    <cellStyle name="계산 3 2 5 2 3 2" xfId="10282"/>
    <cellStyle name="계산 3 2 5 2 3 3" xfId="10283"/>
    <cellStyle name="계산 3 2 5 2 3 4" xfId="10284"/>
    <cellStyle name="계산 3 2 5 2 4" xfId="10285"/>
    <cellStyle name="계산 3 2 5 2 4 2" xfId="10286"/>
    <cellStyle name="계산 3 2 5 2 4 3" xfId="10287"/>
    <cellStyle name="계산 3 2 5 2 4 4" xfId="10288"/>
    <cellStyle name="계산 3 2 5 2 5" xfId="10289"/>
    <cellStyle name="계산 3 2 5 2 5 2" xfId="10290"/>
    <cellStyle name="계산 3 2 5 2 5 3" xfId="10291"/>
    <cellStyle name="계산 3 2 5 2 5 4" xfId="10292"/>
    <cellStyle name="계산 3 2 5 2 6" xfId="10293"/>
    <cellStyle name="계산 3 2 5 2 6 2" xfId="10294"/>
    <cellStyle name="계산 3 2 5 2 6 3" xfId="10295"/>
    <cellStyle name="계산 3 2 5 2 6 4" xfId="10296"/>
    <cellStyle name="계산 3 2 5 2 7" xfId="10297"/>
    <cellStyle name="계산 3 2 5 2 7 2" xfId="10298"/>
    <cellStyle name="계산 3 2 5 2 7 3" xfId="10299"/>
    <cellStyle name="계산 3 2 5 2 7 4" xfId="10300"/>
    <cellStyle name="계산 3 2 5 2 8" xfId="10301"/>
    <cellStyle name="계산 3 2 5 2 8 2" xfId="10302"/>
    <cellStyle name="계산 3 2 5 2 8 3" xfId="10303"/>
    <cellStyle name="계산 3 2 5 2 8 4" xfId="10304"/>
    <cellStyle name="계산 3 2 5 2 9" xfId="10305"/>
    <cellStyle name="계산 3 2 5 2 9 2" xfId="10306"/>
    <cellStyle name="계산 3 2 5 2 9 3" xfId="10307"/>
    <cellStyle name="계산 3 2 5 2 9 4" xfId="10308"/>
    <cellStyle name="계산 3 2 5 3" xfId="10309"/>
    <cellStyle name="계산 3 2 5 3 10" xfId="10310"/>
    <cellStyle name="계산 3 2 5 3 10 2" xfId="10311"/>
    <cellStyle name="계산 3 2 5 3 10 3" xfId="10312"/>
    <cellStyle name="계산 3 2 5 3 10 4" xfId="10313"/>
    <cellStyle name="계산 3 2 5 3 11" xfId="10314"/>
    <cellStyle name="계산 3 2 5 3 12" xfId="10315"/>
    <cellStyle name="계산 3 2 5 3 13" xfId="10316"/>
    <cellStyle name="계산 3 2 5 3 2" xfId="10317"/>
    <cellStyle name="계산 3 2 5 3 2 2" xfId="10318"/>
    <cellStyle name="계산 3 2 5 3 2 3" xfId="10319"/>
    <cellStyle name="계산 3 2 5 3 2 4" xfId="10320"/>
    <cellStyle name="계산 3 2 5 3 3" xfId="10321"/>
    <cellStyle name="계산 3 2 5 3 3 2" xfId="10322"/>
    <cellStyle name="계산 3 2 5 3 3 3" xfId="10323"/>
    <cellStyle name="계산 3 2 5 3 3 4" xfId="10324"/>
    <cellStyle name="계산 3 2 5 3 4" xfId="10325"/>
    <cellStyle name="계산 3 2 5 3 4 2" xfId="10326"/>
    <cellStyle name="계산 3 2 5 3 4 3" xfId="10327"/>
    <cellStyle name="계산 3 2 5 3 4 4" xfId="10328"/>
    <cellStyle name="계산 3 2 5 3 5" xfId="10329"/>
    <cellStyle name="계산 3 2 5 3 5 2" xfId="10330"/>
    <cellStyle name="계산 3 2 5 3 5 3" xfId="10331"/>
    <cellStyle name="계산 3 2 5 3 5 4" xfId="10332"/>
    <cellStyle name="계산 3 2 5 3 6" xfId="10333"/>
    <cellStyle name="계산 3 2 5 3 6 2" xfId="10334"/>
    <cellStyle name="계산 3 2 5 3 6 3" xfId="10335"/>
    <cellStyle name="계산 3 2 5 3 6 4" xfId="10336"/>
    <cellStyle name="계산 3 2 5 3 7" xfId="10337"/>
    <cellStyle name="계산 3 2 5 3 7 2" xfId="10338"/>
    <cellStyle name="계산 3 2 5 3 7 3" xfId="10339"/>
    <cellStyle name="계산 3 2 5 3 7 4" xfId="10340"/>
    <cellStyle name="계산 3 2 5 3 8" xfId="10341"/>
    <cellStyle name="계산 3 2 5 3 8 2" xfId="10342"/>
    <cellStyle name="계산 3 2 5 3 8 3" xfId="10343"/>
    <cellStyle name="계산 3 2 5 3 8 4" xfId="10344"/>
    <cellStyle name="계산 3 2 5 3 9" xfId="10345"/>
    <cellStyle name="계산 3 2 5 3 9 2" xfId="10346"/>
    <cellStyle name="계산 3 2 5 3 9 3" xfId="10347"/>
    <cellStyle name="계산 3 2 5 3 9 4" xfId="10348"/>
    <cellStyle name="계산 3 2 5 4" xfId="10349"/>
    <cellStyle name="계산 3 2 5 4 2" xfId="10350"/>
    <cellStyle name="계산 3 2 5 4 3" xfId="10351"/>
    <cellStyle name="계산 3 2 5 4 4" xfId="10352"/>
    <cellStyle name="계산 3 2 5 5" xfId="10353"/>
    <cellStyle name="계산 3 2 5 5 2" xfId="10354"/>
    <cellStyle name="계산 3 2 5 5 3" xfId="10355"/>
    <cellStyle name="계산 3 2 5 5 4" xfId="10356"/>
    <cellStyle name="계산 3 2 5 6" xfId="10357"/>
    <cellStyle name="계산 3 2 5 6 2" xfId="10358"/>
    <cellStyle name="계산 3 2 5 6 3" xfId="10359"/>
    <cellStyle name="계산 3 2 5 6 4" xfId="10360"/>
    <cellStyle name="계산 3 2 5 7" xfId="10361"/>
    <cellStyle name="계산 3 2 5 7 2" xfId="10362"/>
    <cellStyle name="계산 3 2 5 7 3" xfId="10363"/>
    <cellStyle name="계산 3 2 5 7 4" xfId="10364"/>
    <cellStyle name="계산 3 2 5 8" xfId="10365"/>
    <cellStyle name="계산 3 2 5 8 2" xfId="10366"/>
    <cellStyle name="계산 3 2 5 8 3" xfId="10367"/>
    <cellStyle name="계산 3 2 5 8 4" xfId="10368"/>
    <cellStyle name="계산 3 2 5 9" xfId="10369"/>
    <cellStyle name="계산 3 2 6" xfId="10370"/>
    <cellStyle name="계산 3 2 6 2" xfId="10371"/>
    <cellStyle name="계산 3 2 6 3" xfId="10372"/>
    <cellStyle name="계산 3 2 6 4" xfId="10373"/>
    <cellStyle name="계산 3 2 7" xfId="10374"/>
    <cellStyle name="계산 3 2 7 2" xfId="10375"/>
    <cellStyle name="계산 3 2 7 3" xfId="10376"/>
    <cellStyle name="계산 3 2 7 4" xfId="10377"/>
    <cellStyle name="계산 3 2 8" xfId="10378"/>
    <cellStyle name="계산 3 2 9" xfId="10379"/>
    <cellStyle name="계산 3 3" xfId="10380"/>
    <cellStyle name="계산 3 3 10" xfId="10381"/>
    <cellStyle name="계산 3 3 10 2" xfId="10382"/>
    <cellStyle name="계산 3 3 10 3" xfId="10383"/>
    <cellStyle name="계산 3 3 10 4" xfId="10384"/>
    <cellStyle name="계산 3 3 11" xfId="10385"/>
    <cellStyle name="계산 3 3 12" xfId="10386"/>
    <cellStyle name="계산 3 3 13" xfId="10387"/>
    <cellStyle name="계산 3 3 2" xfId="10388"/>
    <cellStyle name="계산 3 3 2 10" xfId="10389"/>
    <cellStyle name="계산 3 3 2 11" xfId="10390"/>
    <cellStyle name="계산 3 3 2 12" xfId="10391"/>
    <cellStyle name="계산 3 3 2 2" xfId="10392"/>
    <cellStyle name="계산 3 3 2 2 2" xfId="10393"/>
    <cellStyle name="계산 3 3 2 2 3" xfId="10394"/>
    <cellStyle name="계산 3 3 2 2 4" xfId="10395"/>
    <cellStyle name="계산 3 3 2 3" xfId="10396"/>
    <cellStyle name="계산 3 3 2 3 2" xfId="10397"/>
    <cellStyle name="계산 3 3 2 3 3" xfId="10398"/>
    <cellStyle name="계산 3 3 2 3 4" xfId="10399"/>
    <cellStyle name="계산 3 3 2 4" xfId="10400"/>
    <cellStyle name="계산 3 3 2 4 2" xfId="10401"/>
    <cellStyle name="계산 3 3 2 4 3" xfId="10402"/>
    <cellStyle name="계산 3 3 2 4 4" xfId="10403"/>
    <cellStyle name="계산 3 3 2 5" xfId="10404"/>
    <cellStyle name="계산 3 3 2 5 2" xfId="10405"/>
    <cellStyle name="계산 3 3 2 5 3" xfId="10406"/>
    <cellStyle name="계산 3 3 2 5 4" xfId="10407"/>
    <cellStyle name="계산 3 3 2 6" xfId="10408"/>
    <cellStyle name="계산 3 3 2 6 2" xfId="10409"/>
    <cellStyle name="계산 3 3 2 6 3" xfId="10410"/>
    <cellStyle name="계산 3 3 2 6 4" xfId="10411"/>
    <cellStyle name="계산 3 3 2 7" xfId="10412"/>
    <cellStyle name="계산 3 3 2 7 2" xfId="10413"/>
    <cellStyle name="계산 3 3 2 7 3" xfId="10414"/>
    <cellStyle name="계산 3 3 2 7 4" xfId="10415"/>
    <cellStyle name="계산 3 3 2 8" xfId="10416"/>
    <cellStyle name="계산 3 3 2 8 2" xfId="10417"/>
    <cellStyle name="계산 3 3 2 8 3" xfId="10418"/>
    <cellStyle name="계산 3 3 2 8 4" xfId="10419"/>
    <cellStyle name="계산 3 3 2 9" xfId="10420"/>
    <cellStyle name="계산 3 3 2 9 2" xfId="10421"/>
    <cellStyle name="계산 3 3 2 9 3" xfId="10422"/>
    <cellStyle name="계산 3 3 2 9 4" xfId="10423"/>
    <cellStyle name="계산 3 3 3" xfId="10424"/>
    <cellStyle name="계산 3 3 3 10" xfId="10425"/>
    <cellStyle name="계산 3 3 3 10 2" xfId="10426"/>
    <cellStyle name="계산 3 3 3 10 3" xfId="10427"/>
    <cellStyle name="계산 3 3 3 10 4" xfId="10428"/>
    <cellStyle name="계산 3 3 3 11" xfId="10429"/>
    <cellStyle name="계산 3 3 3 12" xfId="10430"/>
    <cellStyle name="계산 3 3 3 13" xfId="10431"/>
    <cellStyle name="계산 3 3 3 2" xfId="10432"/>
    <cellStyle name="계산 3 3 3 2 2" xfId="10433"/>
    <cellStyle name="계산 3 3 3 2 3" xfId="10434"/>
    <cellStyle name="계산 3 3 3 2 4" xfId="10435"/>
    <cellStyle name="계산 3 3 3 3" xfId="10436"/>
    <cellStyle name="계산 3 3 3 3 2" xfId="10437"/>
    <cellStyle name="계산 3 3 3 3 3" xfId="10438"/>
    <cellStyle name="계산 3 3 3 3 4" xfId="10439"/>
    <cellStyle name="계산 3 3 3 4" xfId="10440"/>
    <cellStyle name="계산 3 3 3 4 2" xfId="10441"/>
    <cellStyle name="계산 3 3 3 4 3" xfId="10442"/>
    <cellStyle name="계산 3 3 3 4 4" xfId="10443"/>
    <cellStyle name="계산 3 3 3 5" xfId="10444"/>
    <cellStyle name="계산 3 3 3 5 2" xfId="10445"/>
    <cellStyle name="계산 3 3 3 5 3" xfId="10446"/>
    <cellStyle name="계산 3 3 3 5 4" xfId="10447"/>
    <cellStyle name="계산 3 3 3 6" xfId="10448"/>
    <cellStyle name="계산 3 3 3 6 2" xfId="10449"/>
    <cellStyle name="계산 3 3 3 6 3" xfId="10450"/>
    <cellStyle name="계산 3 3 3 6 4" xfId="10451"/>
    <cellStyle name="계산 3 3 3 7" xfId="10452"/>
    <cellStyle name="계산 3 3 3 7 2" xfId="10453"/>
    <cellStyle name="계산 3 3 3 7 3" xfId="10454"/>
    <cellStyle name="계산 3 3 3 7 4" xfId="10455"/>
    <cellStyle name="계산 3 3 3 8" xfId="10456"/>
    <cellStyle name="계산 3 3 3 8 2" xfId="10457"/>
    <cellStyle name="계산 3 3 3 8 3" xfId="10458"/>
    <cellStyle name="계산 3 3 3 8 4" xfId="10459"/>
    <cellStyle name="계산 3 3 3 9" xfId="10460"/>
    <cellStyle name="계산 3 3 3 9 2" xfId="10461"/>
    <cellStyle name="계산 3 3 3 9 3" xfId="10462"/>
    <cellStyle name="계산 3 3 3 9 4" xfId="10463"/>
    <cellStyle name="계산 3 3 4" xfId="10464"/>
    <cellStyle name="계산 3 3 4 2" xfId="10465"/>
    <cellStyle name="계산 3 3 4 3" xfId="10466"/>
    <cellStyle name="계산 3 3 4 4" xfId="10467"/>
    <cellStyle name="계산 3 3 5" xfId="10468"/>
    <cellStyle name="계산 3 3 5 2" xfId="10469"/>
    <cellStyle name="계산 3 3 5 3" xfId="10470"/>
    <cellStyle name="계산 3 3 5 4" xfId="10471"/>
    <cellStyle name="계산 3 3 6" xfId="10472"/>
    <cellStyle name="계산 3 3 6 2" xfId="10473"/>
    <cellStyle name="계산 3 3 6 3" xfId="10474"/>
    <cellStyle name="계산 3 3 6 4" xfId="10475"/>
    <cellStyle name="계산 3 3 7" xfId="10476"/>
    <cellStyle name="계산 3 3 7 2" xfId="10477"/>
    <cellStyle name="계산 3 3 7 3" xfId="10478"/>
    <cellStyle name="계산 3 3 7 4" xfId="10479"/>
    <cellStyle name="계산 3 3 8" xfId="10480"/>
    <cellStyle name="계산 3 3 8 2" xfId="10481"/>
    <cellStyle name="계산 3 3 8 3" xfId="10482"/>
    <cellStyle name="계산 3 3 8 4" xfId="10483"/>
    <cellStyle name="계산 3 3 9" xfId="10484"/>
    <cellStyle name="계산 3 3 9 2" xfId="10485"/>
    <cellStyle name="계산 3 3 9 3" xfId="10486"/>
    <cellStyle name="계산 3 3 9 4" xfId="10487"/>
    <cellStyle name="계산 3 4" xfId="10488"/>
    <cellStyle name="계산 3 4 2" xfId="10489"/>
    <cellStyle name="계산 3 4 2 10" xfId="10490"/>
    <cellStyle name="계산 3 4 2 11" xfId="10491"/>
    <cellStyle name="계산 3 4 2 12" xfId="10492"/>
    <cellStyle name="계산 3 4 2 2" xfId="10493"/>
    <cellStyle name="계산 3 4 2 2 2" xfId="10494"/>
    <cellStyle name="계산 3 4 2 2 3" xfId="10495"/>
    <cellStyle name="계산 3 4 2 2 4" xfId="10496"/>
    <cellStyle name="계산 3 4 2 3" xfId="10497"/>
    <cellStyle name="계산 3 4 2 3 2" xfId="10498"/>
    <cellStyle name="계산 3 4 2 3 3" xfId="10499"/>
    <cellStyle name="계산 3 4 2 3 4" xfId="10500"/>
    <cellStyle name="계산 3 4 2 4" xfId="10501"/>
    <cellStyle name="계산 3 4 2 4 2" xfId="10502"/>
    <cellStyle name="계산 3 4 2 4 3" xfId="10503"/>
    <cellStyle name="계산 3 4 2 4 4" xfId="10504"/>
    <cellStyle name="계산 3 4 2 5" xfId="10505"/>
    <cellStyle name="계산 3 4 2 5 2" xfId="10506"/>
    <cellStyle name="계산 3 4 2 5 3" xfId="10507"/>
    <cellStyle name="계산 3 4 2 5 4" xfId="10508"/>
    <cellStyle name="계산 3 4 2 6" xfId="10509"/>
    <cellStyle name="계산 3 4 2 6 2" xfId="10510"/>
    <cellStyle name="계산 3 4 2 6 3" xfId="10511"/>
    <cellStyle name="계산 3 4 2 6 4" xfId="10512"/>
    <cellStyle name="계산 3 4 2 7" xfId="10513"/>
    <cellStyle name="계산 3 4 2 7 2" xfId="10514"/>
    <cellStyle name="계산 3 4 2 7 3" xfId="10515"/>
    <cellStyle name="계산 3 4 2 7 4" xfId="10516"/>
    <cellStyle name="계산 3 4 2 8" xfId="10517"/>
    <cellStyle name="계산 3 4 2 8 2" xfId="10518"/>
    <cellStyle name="계산 3 4 2 8 3" xfId="10519"/>
    <cellStyle name="계산 3 4 2 8 4" xfId="10520"/>
    <cellStyle name="계산 3 4 2 9" xfId="10521"/>
    <cellStyle name="계산 3 4 2 9 2" xfId="10522"/>
    <cellStyle name="계산 3 4 2 9 3" xfId="10523"/>
    <cellStyle name="계산 3 4 2 9 4" xfId="10524"/>
    <cellStyle name="계산 3 4 3" xfId="10525"/>
    <cellStyle name="계산 3 4 3 10" xfId="10526"/>
    <cellStyle name="계산 3 4 3 10 2" xfId="10527"/>
    <cellStyle name="계산 3 4 3 10 3" xfId="10528"/>
    <cellStyle name="계산 3 4 3 10 4" xfId="10529"/>
    <cellStyle name="계산 3 4 3 11" xfId="10530"/>
    <cellStyle name="계산 3 4 3 12" xfId="10531"/>
    <cellStyle name="계산 3 4 3 13" xfId="10532"/>
    <cellStyle name="계산 3 4 3 2" xfId="10533"/>
    <cellStyle name="계산 3 4 3 2 2" xfId="10534"/>
    <cellStyle name="계산 3 4 3 2 3" xfId="10535"/>
    <cellStyle name="계산 3 4 3 2 4" xfId="10536"/>
    <cellStyle name="계산 3 4 3 3" xfId="10537"/>
    <cellStyle name="계산 3 4 3 3 2" xfId="10538"/>
    <cellStyle name="계산 3 4 3 3 3" xfId="10539"/>
    <cellStyle name="계산 3 4 3 3 4" xfId="10540"/>
    <cellStyle name="계산 3 4 3 4" xfId="10541"/>
    <cellStyle name="계산 3 4 3 4 2" xfId="10542"/>
    <cellStyle name="계산 3 4 3 4 3" xfId="10543"/>
    <cellStyle name="계산 3 4 3 4 4" xfId="10544"/>
    <cellStyle name="계산 3 4 3 5" xfId="10545"/>
    <cellStyle name="계산 3 4 3 5 2" xfId="10546"/>
    <cellStyle name="계산 3 4 3 5 3" xfId="10547"/>
    <cellStyle name="계산 3 4 3 5 4" xfId="10548"/>
    <cellStyle name="계산 3 4 3 6" xfId="10549"/>
    <cellStyle name="계산 3 4 3 6 2" xfId="10550"/>
    <cellStyle name="계산 3 4 3 6 3" xfId="10551"/>
    <cellStyle name="계산 3 4 3 6 4" xfId="10552"/>
    <cellStyle name="계산 3 4 3 7" xfId="10553"/>
    <cellStyle name="계산 3 4 3 7 2" xfId="10554"/>
    <cellStyle name="계산 3 4 3 7 3" xfId="10555"/>
    <cellStyle name="계산 3 4 3 7 4" xfId="10556"/>
    <cellStyle name="계산 3 4 3 8" xfId="10557"/>
    <cellStyle name="계산 3 4 3 8 2" xfId="10558"/>
    <cellStyle name="계산 3 4 3 8 3" xfId="10559"/>
    <cellStyle name="계산 3 4 3 8 4" xfId="10560"/>
    <cellStyle name="계산 3 4 3 9" xfId="10561"/>
    <cellStyle name="계산 3 4 3 9 2" xfId="10562"/>
    <cellStyle name="계산 3 4 3 9 3" xfId="10563"/>
    <cellStyle name="계산 3 4 3 9 4" xfId="10564"/>
    <cellStyle name="계산 3 4 4" xfId="10565"/>
    <cellStyle name="계산 3 4 4 2" xfId="10566"/>
    <cellStyle name="계산 3 4 4 3" xfId="10567"/>
    <cellStyle name="계산 3 4 4 4" xfId="10568"/>
    <cellStyle name="계산 3 4 5" xfId="10569"/>
    <cellStyle name="계산 3 4 5 2" xfId="10570"/>
    <cellStyle name="계산 3 4 5 3" xfId="10571"/>
    <cellStyle name="계산 3 4 5 4" xfId="10572"/>
    <cellStyle name="계산 3 4 6" xfId="10573"/>
    <cellStyle name="계산 3 4 6 2" xfId="10574"/>
    <cellStyle name="계산 3 4 6 3" xfId="10575"/>
    <cellStyle name="계산 3 4 6 4" xfId="10576"/>
    <cellStyle name="계산 3 4 7" xfId="10577"/>
    <cellStyle name="계산 3 4 8" xfId="10578"/>
    <cellStyle name="계산 3 5" xfId="10579"/>
    <cellStyle name="계산 3 5 2" xfId="10580"/>
    <cellStyle name="계산 3 5 2 10" xfId="10581"/>
    <cellStyle name="계산 3 5 2 11" xfId="10582"/>
    <cellStyle name="계산 3 5 2 12" xfId="10583"/>
    <cellStyle name="계산 3 5 2 2" xfId="10584"/>
    <cellStyle name="계산 3 5 2 2 2" xfId="10585"/>
    <cellStyle name="계산 3 5 2 2 3" xfId="10586"/>
    <cellStyle name="계산 3 5 2 2 4" xfId="10587"/>
    <cellStyle name="계산 3 5 2 3" xfId="10588"/>
    <cellStyle name="계산 3 5 2 3 2" xfId="10589"/>
    <cellStyle name="계산 3 5 2 3 3" xfId="10590"/>
    <cellStyle name="계산 3 5 2 3 4" xfId="10591"/>
    <cellStyle name="계산 3 5 2 4" xfId="10592"/>
    <cellStyle name="계산 3 5 2 4 2" xfId="10593"/>
    <cellStyle name="계산 3 5 2 4 3" xfId="10594"/>
    <cellStyle name="계산 3 5 2 4 4" xfId="10595"/>
    <cellStyle name="계산 3 5 2 5" xfId="10596"/>
    <cellStyle name="계산 3 5 2 5 2" xfId="10597"/>
    <cellStyle name="계산 3 5 2 5 3" xfId="10598"/>
    <cellStyle name="계산 3 5 2 5 4" xfId="10599"/>
    <cellStyle name="계산 3 5 2 6" xfId="10600"/>
    <cellStyle name="계산 3 5 2 6 2" xfId="10601"/>
    <cellStyle name="계산 3 5 2 6 3" xfId="10602"/>
    <cellStyle name="계산 3 5 2 6 4" xfId="10603"/>
    <cellStyle name="계산 3 5 2 7" xfId="10604"/>
    <cellStyle name="계산 3 5 2 7 2" xfId="10605"/>
    <cellStyle name="계산 3 5 2 7 3" xfId="10606"/>
    <cellStyle name="계산 3 5 2 7 4" xfId="10607"/>
    <cellStyle name="계산 3 5 2 8" xfId="10608"/>
    <cellStyle name="계산 3 5 2 8 2" xfId="10609"/>
    <cellStyle name="계산 3 5 2 8 3" xfId="10610"/>
    <cellStyle name="계산 3 5 2 8 4" xfId="10611"/>
    <cellStyle name="계산 3 5 2 9" xfId="10612"/>
    <cellStyle name="계산 3 5 2 9 2" xfId="10613"/>
    <cellStyle name="계산 3 5 2 9 3" xfId="10614"/>
    <cellStyle name="계산 3 5 2 9 4" xfId="10615"/>
    <cellStyle name="계산 3 5 3" xfId="10616"/>
    <cellStyle name="계산 3 5 3 10" xfId="10617"/>
    <cellStyle name="계산 3 5 3 10 2" xfId="10618"/>
    <cellStyle name="계산 3 5 3 10 3" xfId="10619"/>
    <cellStyle name="계산 3 5 3 10 4" xfId="10620"/>
    <cellStyle name="계산 3 5 3 11" xfId="10621"/>
    <cellStyle name="계산 3 5 3 12" xfId="10622"/>
    <cellStyle name="계산 3 5 3 13" xfId="10623"/>
    <cellStyle name="계산 3 5 3 2" xfId="10624"/>
    <cellStyle name="계산 3 5 3 2 2" xfId="10625"/>
    <cellStyle name="계산 3 5 3 2 3" xfId="10626"/>
    <cellStyle name="계산 3 5 3 2 4" xfId="10627"/>
    <cellStyle name="계산 3 5 3 3" xfId="10628"/>
    <cellStyle name="계산 3 5 3 3 2" xfId="10629"/>
    <cellStyle name="계산 3 5 3 3 3" xfId="10630"/>
    <cellStyle name="계산 3 5 3 3 4" xfId="10631"/>
    <cellStyle name="계산 3 5 3 4" xfId="10632"/>
    <cellStyle name="계산 3 5 3 4 2" xfId="10633"/>
    <cellStyle name="계산 3 5 3 4 3" xfId="10634"/>
    <cellStyle name="계산 3 5 3 4 4" xfId="10635"/>
    <cellStyle name="계산 3 5 3 5" xfId="10636"/>
    <cellStyle name="계산 3 5 3 5 2" xfId="10637"/>
    <cellStyle name="계산 3 5 3 5 3" xfId="10638"/>
    <cellStyle name="계산 3 5 3 5 4" xfId="10639"/>
    <cellStyle name="계산 3 5 3 6" xfId="10640"/>
    <cellStyle name="계산 3 5 3 6 2" xfId="10641"/>
    <cellStyle name="계산 3 5 3 6 3" xfId="10642"/>
    <cellStyle name="계산 3 5 3 6 4" xfId="10643"/>
    <cellStyle name="계산 3 5 3 7" xfId="10644"/>
    <cellStyle name="계산 3 5 3 7 2" xfId="10645"/>
    <cellStyle name="계산 3 5 3 7 3" xfId="10646"/>
    <cellStyle name="계산 3 5 3 7 4" xfId="10647"/>
    <cellStyle name="계산 3 5 3 8" xfId="10648"/>
    <cellStyle name="계산 3 5 3 8 2" xfId="10649"/>
    <cellStyle name="계산 3 5 3 8 3" xfId="10650"/>
    <cellStyle name="계산 3 5 3 8 4" xfId="10651"/>
    <cellStyle name="계산 3 5 3 9" xfId="10652"/>
    <cellStyle name="계산 3 5 3 9 2" xfId="10653"/>
    <cellStyle name="계산 3 5 3 9 3" xfId="10654"/>
    <cellStyle name="계산 3 5 3 9 4" xfId="10655"/>
    <cellStyle name="계산 3 5 4" xfId="10656"/>
    <cellStyle name="계산 3 5 4 2" xfId="10657"/>
    <cellStyle name="계산 3 5 4 3" xfId="10658"/>
    <cellStyle name="계산 3 5 4 4" xfId="10659"/>
    <cellStyle name="계산 3 5 5" xfId="10660"/>
    <cellStyle name="계산 3 5 5 2" xfId="10661"/>
    <cellStyle name="계산 3 5 5 3" xfId="10662"/>
    <cellStyle name="계산 3 5 5 4" xfId="10663"/>
    <cellStyle name="계산 3 5 6" xfId="10664"/>
    <cellStyle name="계산 3 5 6 2" xfId="10665"/>
    <cellStyle name="계산 3 5 6 3" xfId="10666"/>
    <cellStyle name="계산 3 5 6 4" xfId="10667"/>
    <cellStyle name="계산 3 5 7" xfId="10668"/>
    <cellStyle name="계산 3 5 7 2" xfId="10669"/>
    <cellStyle name="계산 3 5 7 3" xfId="10670"/>
    <cellStyle name="계산 3 5 7 4" xfId="10671"/>
    <cellStyle name="계산 3 5 8" xfId="10672"/>
    <cellStyle name="계산 3 5 9" xfId="10673"/>
    <cellStyle name="계산 3 6" xfId="10674"/>
    <cellStyle name="계산 3 6 10" xfId="10675"/>
    <cellStyle name="계산 3 6 11" xfId="10676"/>
    <cellStyle name="계산 3 6 2" xfId="10677"/>
    <cellStyle name="계산 3 6 2 10" xfId="10678"/>
    <cellStyle name="계산 3 6 2 10 2" xfId="10679"/>
    <cellStyle name="계산 3 6 2 10 3" xfId="10680"/>
    <cellStyle name="계산 3 6 2 10 4" xfId="10681"/>
    <cellStyle name="계산 3 6 2 11" xfId="10682"/>
    <cellStyle name="계산 3 6 2 12" xfId="10683"/>
    <cellStyle name="계산 3 6 2 13" xfId="10684"/>
    <cellStyle name="계산 3 6 2 2" xfId="10685"/>
    <cellStyle name="계산 3 6 2 2 2" xfId="10686"/>
    <cellStyle name="계산 3 6 2 2 3" xfId="10687"/>
    <cellStyle name="계산 3 6 2 2 4" xfId="10688"/>
    <cellStyle name="계산 3 6 2 3" xfId="10689"/>
    <cellStyle name="계산 3 6 2 3 2" xfId="10690"/>
    <cellStyle name="계산 3 6 2 3 3" xfId="10691"/>
    <cellStyle name="계산 3 6 2 3 4" xfId="10692"/>
    <cellStyle name="계산 3 6 2 4" xfId="10693"/>
    <cellStyle name="계산 3 6 2 4 2" xfId="10694"/>
    <cellStyle name="계산 3 6 2 4 3" xfId="10695"/>
    <cellStyle name="계산 3 6 2 4 4" xfId="10696"/>
    <cellStyle name="계산 3 6 2 5" xfId="10697"/>
    <cellStyle name="계산 3 6 2 5 2" xfId="10698"/>
    <cellStyle name="계산 3 6 2 5 3" xfId="10699"/>
    <cellStyle name="계산 3 6 2 5 4" xfId="10700"/>
    <cellStyle name="계산 3 6 2 6" xfId="10701"/>
    <cellStyle name="계산 3 6 2 6 2" xfId="10702"/>
    <cellStyle name="계산 3 6 2 6 3" xfId="10703"/>
    <cellStyle name="계산 3 6 2 6 4" xfId="10704"/>
    <cellStyle name="계산 3 6 2 7" xfId="10705"/>
    <cellStyle name="계산 3 6 2 7 2" xfId="10706"/>
    <cellStyle name="계산 3 6 2 7 3" xfId="10707"/>
    <cellStyle name="계산 3 6 2 7 4" xfId="10708"/>
    <cellStyle name="계산 3 6 2 8" xfId="10709"/>
    <cellStyle name="계산 3 6 2 8 2" xfId="10710"/>
    <cellStyle name="계산 3 6 2 8 3" xfId="10711"/>
    <cellStyle name="계산 3 6 2 8 4" xfId="10712"/>
    <cellStyle name="계산 3 6 2 9" xfId="10713"/>
    <cellStyle name="계산 3 6 2 9 2" xfId="10714"/>
    <cellStyle name="계산 3 6 2 9 3" xfId="10715"/>
    <cellStyle name="계산 3 6 2 9 4" xfId="10716"/>
    <cellStyle name="계산 3 6 3" xfId="10717"/>
    <cellStyle name="계산 3 6 3 10" xfId="10718"/>
    <cellStyle name="계산 3 6 3 10 2" xfId="10719"/>
    <cellStyle name="계산 3 6 3 10 3" xfId="10720"/>
    <cellStyle name="계산 3 6 3 10 4" xfId="10721"/>
    <cellStyle name="계산 3 6 3 11" xfId="10722"/>
    <cellStyle name="계산 3 6 3 12" xfId="10723"/>
    <cellStyle name="계산 3 6 3 13" xfId="10724"/>
    <cellStyle name="계산 3 6 3 2" xfId="10725"/>
    <cellStyle name="계산 3 6 3 2 2" xfId="10726"/>
    <cellStyle name="계산 3 6 3 2 3" xfId="10727"/>
    <cellStyle name="계산 3 6 3 2 4" xfId="10728"/>
    <cellStyle name="계산 3 6 3 3" xfId="10729"/>
    <cellStyle name="계산 3 6 3 3 2" xfId="10730"/>
    <cellStyle name="계산 3 6 3 3 3" xfId="10731"/>
    <cellStyle name="계산 3 6 3 3 4" xfId="10732"/>
    <cellStyle name="계산 3 6 3 4" xfId="10733"/>
    <cellStyle name="계산 3 6 3 4 2" xfId="10734"/>
    <cellStyle name="계산 3 6 3 4 3" xfId="10735"/>
    <cellStyle name="계산 3 6 3 4 4" xfId="10736"/>
    <cellStyle name="계산 3 6 3 5" xfId="10737"/>
    <cellStyle name="계산 3 6 3 5 2" xfId="10738"/>
    <cellStyle name="계산 3 6 3 5 3" xfId="10739"/>
    <cellStyle name="계산 3 6 3 5 4" xfId="10740"/>
    <cellStyle name="계산 3 6 3 6" xfId="10741"/>
    <cellStyle name="계산 3 6 3 6 2" xfId="10742"/>
    <cellStyle name="계산 3 6 3 6 3" xfId="10743"/>
    <cellStyle name="계산 3 6 3 6 4" xfId="10744"/>
    <cellStyle name="계산 3 6 3 7" xfId="10745"/>
    <cellStyle name="계산 3 6 3 7 2" xfId="10746"/>
    <cellStyle name="계산 3 6 3 7 3" xfId="10747"/>
    <cellStyle name="계산 3 6 3 7 4" xfId="10748"/>
    <cellStyle name="계산 3 6 3 8" xfId="10749"/>
    <cellStyle name="계산 3 6 3 8 2" xfId="10750"/>
    <cellStyle name="계산 3 6 3 8 3" xfId="10751"/>
    <cellStyle name="계산 3 6 3 8 4" xfId="10752"/>
    <cellStyle name="계산 3 6 3 9" xfId="10753"/>
    <cellStyle name="계산 3 6 3 9 2" xfId="10754"/>
    <cellStyle name="계산 3 6 3 9 3" xfId="10755"/>
    <cellStyle name="계산 3 6 3 9 4" xfId="10756"/>
    <cellStyle name="계산 3 6 4" xfId="10757"/>
    <cellStyle name="계산 3 6 4 2" xfId="10758"/>
    <cellStyle name="계산 3 6 4 3" xfId="10759"/>
    <cellStyle name="계산 3 6 4 4" xfId="10760"/>
    <cellStyle name="계산 3 6 5" xfId="10761"/>
    <cellStyle name="계산 3 6 5 2" xfId="10762"/>
    <cellStyle name="계산 3 6 5 3" xfId="10763"/>
    <cellStyle name="계산 3 6 5 4" xfId="10764"/>
    <cellStyle name="계산 3 6 6" xfId="10765"/>
    <cellStyle name="계산 3 6 6 2" xfId="10766"/>
    <cellStyle name="계산 3 6 6 3" xfId="10767"/>
    <cellStyle name="계산 3 6 6 4" xfId="10768"/>
    <cellStyle name="계산 3 6 7" xfId="10769"/>
    <cellStyle name="계산 3 6 7 2" xfId="10770"/>
    <cellStyle name="계산 3 6 7 3" xfId="10771"/>
    <cellStyle name="계산 3 6 7 4" xfId="10772"/>
    <cellStyle name="계산 3 6 8" xfId="10773"/>
    <cellStyle name="계산 3 6 8 2" xfId="10774"/>
    <cellStyle name="계산 3 6 8 3" xfId="10775"/>
    <cellStyle name="계산 3 6 8 4" xfId="10776"/>
    <cellStyle name="계산 3 6 9" xfId="10777"/>
    <cellStyle name="계산 3 7" xfId="10778"/>
    <cellStyle name="계산 3 7 2" xfId="10779"/>
    <cellStyle name="계산 3 7 3" xfId="10780"/>
    <cellStyle name="계산 3 7 4" xfId="10781"/>
    <cellStyle name="계산 3 8" xfId="10782"/>
    <cellStyle name="계산 4" xfId="10783"/>
    <cellStyle name="계산 4 2" xfId="10784"/>
    <cellStyle name="계산 4 2 2" xfId="10785"/>
    <cellStyle name="계산 4 2 2 2" xfId="10786"/>
    <cellStyle name="계산 4 2 2 2 10" xfId="10787"/>
    <cellStyle name="계산 4 2 2 2 11" xfId="10788"/>
    <cellStyle name="계산 4 2 2 2 12" xfId="10789"/>
    <cellStyle name="계산 4 2 2 2 2" xfId="10790"/>
    <cellStyle name="계산 4 2 2 2 2 2" xfId="10791"/>
    <cellStyle name="계산 4 2 2 2 2 3" xfId="10792"/>
    <cellStyle name="계산 4 2 2 2 2 4" xfId="10793"/>
    <cellStyle name="계산 4 2 2 2 3" xfId="10794"/>
    <cellStyle name="계산 4 2 2 2 3 2" xfId="10795"/>
    <cellStyle name="계산 4 2 2 2 3 3" xfId="10796"/>
    <cellStyle name="계산 4 2 2 2 3 4" xfId="10797"/>
    <cellStyle name="계산 4 2 2 2 4" xfId="10798"/>
    <cellStyle name="계산 4 2 2 2 4 2" xfId="10799"/>
    <cellStyle name="계산 4 2 2 2 4 3" xfId="10800"/>
    <cellStyle name="계산 4 2 2 2 4 4" xfId="10801"/>
    <cellStyle name="계산 4 2 2 2 5" xfId="10802"/>
    <cellStyle name="계산 4 2 2 2 5 2" xfId="10803"/>
    <cellStyle name="계산 4 2 2 2 5 3" xfId="10804"/>
    <cellStyle name="계산 4 2 2 2 5 4" xfId="10805"/>
    <cellStyle name="계산 4 2 2 2 6" xfId="10806"/>
    <cellStyle name="계산 4 2 2 2 6 2" xfId="10807"/>
    <cellStyle name="계산 4 2 2 2 6 3" xfId="10808"/>
    <cellStyle name="계산 4 2 2 2 6 4" xfId="10809"/>
    <cellStyle name="계산 4 2 2 2 7" xfId="10810"/>
    <cellStyle name="계산 4 2 2 2 7 2" xfId="10811"/>
    <cellStyle name="계산 4 2 2 2 7 3" xfId="10812"/>
    <cellStyle name="계산 4 2 2 2 7 4" xfId="10813"/>
    <cellStyle name="계산 4 2 2 2 8" xfId="10814"/>
    <cellStyle name="계산 4 2 2 2 8 2" xfId="10815"/>
    <cellStyle name="계산 4 2 2 2 8 3" xfId="10816"/>
    <cellStyle name="계산 4 2 2 2 8 4" xfId="10817"/>
    <cellStyle name="계산 4 2 2 2 9" xfId="10818"/>
    <cellStyle name="계산 4 2 2 2 9 2" xfId="10819"/>
    <cellStyle name="계산 4 2 2 2 9 3" xfId="10820"/>
    <cellStyle name="계산 4 2 2 2 9 4" xfId="10821"/>
    <cellStyle name="계산 4 2 2 3" xfId="10822"/>
    <cellStyle name="계산 4 2 2 3 10" xfId="10823"/>
    <cellStyle name="계산 4 2 2 3 10 2" xfId="10824"/>
    <cellStyle name="계산 4 2 2 3 10 3" xfId="10825"/>
    <cellStyle name="계산 4 2 2 3 10 4" xfId="10826"/>
    <cellStyle name="계산 4 2 2 3 11" xfId="10827"/>
    <cellStyle name="계산 4 2 2 3 12" xfId="10828"/>
    <cellStyle name="계산 4 2 2 3 13" xfId="10829"/>
    <cellStyle name="계산 4 2 2 3 2" xfId="10830"/>
    <cellStyle name="계산 4 2 2 3 2 2" xfId="10831"/>
    <cellStyle name="계산 4 2 2 3 2 3" xfId="10832"/>
    <cellStyle name="계산 4 2 2 3 2 4" xfId="10833"/>
    <cellStyle name="계산 4 2 2 3 3" xfId="10834"/>
    <cellStyle name="계산 4 2 2 3 3 2" xfId="10835"/>
    <cellStyle name="계산 4 2 2 3 3 3" xfId="10836"/>
    <cellStyle name="계산 4 2 2 3 3 4" xfId="10837"/>
    <cellStyle name="계산 4 2 2 3 4" xfId="10838"/>
    <cellStyle name="계산 4 2 2 3 4 2" xfId="10839"/>
    <cellStyle name="계산 4 2 2 3 4 3" xfId="10840"/>
    <cellStyle name="계산 4 2 2 3 4 4" xfId="10841"/>
    <cellStyle name="계산 4 2 2 3 5" xfId="10842"/>
    <cellStyle name="계산 4 2 2 3 5 2" xfId="10843"/>
    <cellStyle name="계산 4 2 2 3 5 3" xfId="10844"/>
    <cellStyle name="계산 4 2 2 3 5 4" xfId="10845"/>
    <cellStyle name="계산 4 2 2 3 6" xfId="10846"/>
    <cellStyle name="계산 4 2 2 3 6 2" xfId="10847"/>
    <cellStyle name="계산 4 2 2 3 6 3" xfId="10848"/>
    <cellStyle name="계산 4 2 2 3 6 4" xfId="10849"/>
    <cellStyle name="계산 4 2 2 3 7" xfId="10850"/>
    <cellStyle name="계산 4 2 2 3 7 2" xfId="10851"/>
    <cellStyle name="계산 4 2 2 3 7 3" xfId="10852"/>
    <cellStyle name="계산 4 2 2 3 7 4" xfId="10853"/>
    <cellStyle name="계산 4 2 2 3 8" xfId="10854"/>
    <cellStyle name="계산 4 2 2 3 8 2" xfId="10855"/>
    <cellStyle name="계산 4 2 2 3 8 3" xfId="10856"/>
    <cellStyle name="계산 4 2 2 3 8 4" xfId="10857"/>
    <cellStyle name="계산 4 2 2 3 9" xfId="10858"/>
    <cellStyle name="계산 4 2 2 3 9 2" xfId="10859"/>
    <cellStyle name="계산 4 2 2 3 9 3" xfId="10860"/>
    <cellStyle name="계산 4 2 2 3 9 4" xfId="10861"/>
    <cellStyle name="계산 4 2 2 4" xfId="10862"/>
    <cellStyle name="계산 4 2 2 4 2" xfId="10863"/>
    <cellStyle name="계산 4 2 2 4 3" xfId="10864"/>
    <cellStyle name="계산 4 2 2 4 4" xfId="10865"/>
    <cellStyle name="계산 4 2 2 5" xfId="10866"/>
    <cellStyle name="계산 4 2 2 5 2" xfId="10867"/>
    <cellStyle name="계산 4 2 2 5 3" xfId="10868"/>
    <cellStyle name="계산 4 2 2 5 4" xfId="10869"/>
    <cellStyle name="계산 4 2 2 6" xfId="10870"/>
    <cellStyle name="계산 4 2 2 6 2" xfId="10871"/>
    <cellStyle name="계산 4 2 2 6 3" xfId="10872"/>
    <cellStyle name="계산 4 2 2 6 4" xfId="10873"/>
    <cellStyle name="계산 4 2 2 7" xfId="10874"/>
    <cellStyle name="계산 4 2 2 8" xfId="10875"/>
    <cellStyle name="계산 4 2 3" xfId="10876"/>
    <cellStyle name="계산 4 2 3 2" xfId="10877"/>
    <cellStyle name="계산 4 2 3 2 10" xfId="10878"/>
    <cellStyle name="계산 4 2 3 2 11" xfId="10879"/>
    <cellStyle name="계산 4 2 3 2 12" xfId="10880"/>
    <cellStyle name="계산 4 2 3 2 2" xfId="10881"/>
    <cellStyle name="계산 4 2 3 2 2 2" xfId="10882"/>
    <cellStyle name="계산 4 2 3 2 2 3" xfId="10883"/>
    <cellStyle name="계산 4 2 3 2 2 4" xfId="10884"/>
    <cellStyle name="계산 4 2 3 2 3" xfId="10885"/>
    <cellStyle name="계산 4 2 3 2 3 2" xfId="10886"/>
    <cellStyle name="계산 4 2 3 2 3 3" xfId="10887"/>
    <cellStyle name="계산 4 2 3 2 3 4" xfId="10888"/>
    <cellStyle name="계산 4 2 3 2 4" xfId="10889"/>
    <cellStyle name="계산 4 2 3 2 4 2" xfId="10890"/>
    <cellStyle name="계산 4 2 3 2 4 3" xfId="10891"/>
    <cellStyle name="계산 4 2 3 2 4 4" xfId="10892"/>
    <cellStyle name="계산 4 2 3 2 5" xfId="10893"/>
    <cellStyle name="계산 4 2 3 2 5 2" xfId="10894"/>
    <cellStyle name="계산 4 2 3 2 5 3" xfId="10895"/>
    <cellStyle name="계산 4 2 3 2 5 4" xfId="10896"/>
    <cellStyle name="계산 4 2 3 2 6" xfId="10897"/>
    <cellStyle name="계산 4 2 3 2 6 2" xfId="10898"/>
    <cellStyle name="계산 4 2 3 2 6 3" xfId="10899"/>
    <cellStyle name="계산 4 2 3 2 6 4" xfId="10900"/>
    <cellStyle name="계산 4 2 3 2 7" xfId="10901"/>
    <cellStyle name="계산 4 2 3 2 7 2" xfId="10902"/>
    <cellStyle name="계산 4 2 3 2 7 3" xfId="10903"/>
    <cellStyle name="계산 4 2 3 2 7 4" xfId="10904"/>
    <cellStyle name="계산 4 2 3 2 8" xfId="10905"/>
    <cellStyle name="계산 4 2 3 2 8 2" xfId="10906"/>
    <cellStyle name="계산 4 2 3 2 8 3" xfId="10907"/>
    <cellStyle name="계산 4 2 3 2 8 4" xfId="10908"/>
    <cellStyle name="계산 4 2 3 2 9" xfId="10909"/>
    <cellStyle name="계산 4 2 3 2 9 2" xfId="10910"/>
    <cellStyle name="계산 4 2 3 2 9 3" xfId="10911"/>
    <cellStyle name="계산 4 2 3 2 9 4" xfId="10912"/>
    <cellStyle name="계산 4 2 3 3" xfId="10913"/>
    <cellStyle name="계산 4 2 3 3 10" xfId="10914"/>
    <cellStyle name="계산 4 2 3 3 10 2" xfId="10915"/>
    <cellStyle name="계산 4 2 3 3 10 3" xfId="10916"/>
    <cellStyle name="계산 4 2 3 3 10 4" xfId="10917"/>
    <cellStyle name="계산 4 2 3 3 11" xfId="10918"/>
    <cellStyle name="계산 4 2 3 3 12" xfId="10919"/>
    <cellStyle name="계산 4 2 3 3 13" xfId="10920"/>
    <cellStyle name="계산 4 2 3 3 2" xfId="10921"/>
    <cellStyle name="계산 4 2 3 3 2 2" xfId="10922"/>
    <cellStyle name="계산 4 2 3 3 2 3" xfId="10923"/>
    <cellStyle name="계산 4 2 3 3 2 4" xfId="10924"/>
    <cellStyle name="계산 4 2 3 3 3" xfId="10925"/>
    <cellStyle name="계산 4 2 3 3 3 2" xfId="10926"/>
    <cellStyle name="계산 4 2 3 3 3 3" xfId="10927"/>
    <cellStyle name="계산 4 2 3 3 3 4" xfId="10928"/>
    <cellStyle name="계산 4 2 3 3 4" xfId="10929"/>
    <cellStyle name="계산 4 2 3 3 4 2" xfId="10930"/>
    <cellStyle name="계산 4 2 3 3 4 3" xfId="10931"/>
    <cellStyle name="계산 4 2 3 3 4 4" xfId="10932"/>
    <cellStyle name="계산 4 2 3 3 5" xfId="10933"/>
    <cellStyle name="계산 4 2 3 3 5 2" xfId="10934"/>
    <cellStyle name="계산 4 2 3 3 5 3" xfId="10935"/>
    <cellStyle name="계산 4 2 3 3 5 4" xfId="10936"/>
    <cellStyle name="계산 4 2 3 3 6" xfId="10937"/>
    <cellStyle name="계산 4 2 3 3 6 2" xfId="10938"/>
    <cellStyle name="계산 4 2 3 3 6 3" xfId="10939"/>
    <cellStyle name="계산 4 2 3 3 6 4" xfId="10940"/>
    <cellStyle name="계산 4 2 3 3 7" xfId="10941"/>
    <cellStyle name="계산 4 2 3 3 7 2" xfId="10942"/>
    <cellStyle name="계산 4 2 3 3 7 3" xfId="10943"/>
    <cellStyle name="계산 4 2 3 3 7 4" xfId="10944"/>
    <cellStyle name="계산 4 2 3 3 8" xfId="10945"/>
    <cellStyle name="계산 4 2 3 3 8 2" xfId="10946"/>
    <cellStyle name="계산 4 2 3 3 8 3" xfId="10947"/>
    <cellStyle name="계산 4 2 3 3 8 4" xfId="10948"/>
    <cellStyle name="계산 4 2 3 3 9" xfId="10949"/>
    <cellStyle name="계산 4 2 3 3 9 2" xfId="10950"/>
    <cellStyle name="계산 4 2 3 3 9 3" xfId="10951"/>
    <cellStyle name="계산 4 2 3 3 9 4" xfId="10952"/>
    <cellStyle name="계산 4 2 3 4" xfId="10953"/>
    <cellStyle name="계산 4 2 3 4 2" xfId="10954"/>
    <cellStyle name="계산 4 2 3 4 3" xfId="10955"/>
    <cellStyle name="계산 4 2 3 4 4" xfId="10956"/>
    <cellStyle name="계산 4 2 3 5" xfId="10957"/>
    <cellStyle name="계산 4 2 3 5 2" xfId="10958"/>
    <cellStyle name="계산 4 2 3 5 3" xfId="10959"/>
    <cellStyle name="계산 4 2 3 5 4" xfId="10960"/>
    <cellStyle name="계산 4 2 3 6" xfId="10961"/>
    <cellStyle name="계산 4 2 3 6 2" xfId="10962"/>
    <cellStyle name="계산 4 2 3 6 3" xfId="10963"/>
    <cellStyle name="계산 4 2 3 6 4" xfId="10964"/>
    <cellStyle name="계산 4 2 3 7" xfId="10965"/>
    <cellStyle name="계산 4 2 3 8" xfId="10966"/>
    <cellStyle name="계산 4 2 4" xfId="10967"/>
    <cellStyle name="계산 4 2 4 2" xfId="10968"/>
    <cellStyle name="계산 4 2 4 2 10" xfId="10969"/>
    <cellStyle name="계산 4 2 4 2 11" xfId="10970"/>
    <cellStyle name="계산 4 2 4 2 12" xfId="10971"/>
    <cellStyle name="계산 4 2 4 2 2" xfId="10972"/>
    <cellStyle name="계산 4 2 4 2 2 2" xfId="10973"/>
    <cellStyle name="계산 4 2 4 2 2 3" xfId="10974"/>
    <cellStyle name="계산 4 2 4 2 2 4" xfId="10975"/>
    <cellStyle name="계산 4 2 4 2 3" xfId="10976"/>
    <cellStyle name="계산 4 2 4 2 3 2" xfId="10977"/>
    <cellStyle name="계산 4 2 4 2 3 3" xfId="10978"/>
    <cellStyle name="계산 4 2 4 2 3 4" xfId="10979"/>
    <cellStyle name="계산 4 2 4 2 4" xfId="10980"/>
    <cellStyle name="계산 4 2 4 2 4 2" xfId="10981"/>
    <cellStyle name="계산 4 2 4 2 4 3" xfId="10982"/>
    <cellStyle name="계산 4 2 4 2 4 4" xfId="10983"/>
    <cellStyle name="계산 4 2 4 2 5" xfId="10984"/>
    <cellStyle name="계산 4 2 4 2 5 2" xfId="10985"/>
    <cellStyle name="계산 4 2 4 2 5 3" xfId="10986"/>
    <cellStyle name="계산 4 2 4 2 5 4" xfId="10987"/>
    <cellStyle name="계산 4 2 4 2 6" xfId="10988"/>
    <cellStyle name="계산 4 2 4 2 6 2" xfId="10989"/>
    <cellStyle name="계산 4 2 4 2 6 3" xfId="10990"/>
    <cellStyle name="계산 4 2 4 2 6 4" xfId="10991"/>
    <cellStyle name="계산 4 2 4 2 7" xfId="10992"/>
    <cellStyle name="계산 4 2 4 2 7 2" xfId="10993"/>
    <cellStyle name="계산 4 2 4 2 7 3" xfId="10994"/>
    <cellStyle name="계산 4 2 4 2 7 4" xfId="10995"/>
    <cellStyle name="계산 4 2 4 2 8" xfId="10996"/>
    <cellStyle name="계산 4 2 4 2 8 2" xfId="10997"/>
    <cellStyle name="계산 4 2 4 2 8 3" xfId="10998"/>
    <cellStyle name="계산 4 2 4 2 8 4" xfId="10999"/>
    <cellStyle name="계산 4 2 4 2 9" xfId="11000"/>
    <cellStyle name="계산 4 2 4 2 9 2" xfId="11001"/>
    <cellStyle name="계산 4 2 4 2 9 3" xfId="11002"/>
    <cellStyle name="계산 4 2 4 2 9 4" xfId="11003"/>
    <cellStyle name="계산 4 2 4 3" xfId="11004"/>
    <cellStyle name="계산 4 2 4 3 10" xfId="11005"/>
    <cellStyle name="계산 4 2 4 3 10 2" xfId="11006"/>
    <cellStyle name="계산 4 2 4 3 10 3" xfId="11007"/>
    <cellStyle name="계산 4 2 4 3 10 4" xfId="11008"/>
    <cellStyle name="계산 4 2 4 3 11" xfId="11009"/>
    <cellStyle name="계산 4 2 4 3 12" xfId="11010"/>
    <cellStyle name="계산 4 2 4 3 13" xfId="11011"/>
    <cellStyle name="계산 4 2 4 3 2" xfId="11012"/>
    <cellStyle name="계산 4 2 4 3 2 2" xfId="11013"/>
    <cellStyle name="계산 4 2 4 3 2 3" xfId="11014"/>
    <cellStyle name="계산 4 2 4 3 2 4" xfId="11015"/>
    <cellStyle name="계산 4 2 4 3 3" xfId="11016"/>
    <cellStyle name="계산 4 2 4 3 3 2" xfId="11017"/>
    <cellStyle name="계산 4 2 4 3 3 3" xfId="11018"/>
    <cellStyle name="계산 4 2 4 3 3 4" xfId="11019"/>
    <cellStyle name="계산 4 2 4 3 4" xfId="11020"/>
    <cellStyle name="계산 4 2 4 3 4 2" xfId="11021"/>
    <cellStyle name="계산 4 2 4 3 4 3" xfId="11022"/>
    <cellStyle name="계산 4 2 4 3 4 4" xfId="11023"/>
    <cellStyle name="계산 4 2 4 3 5" xfId="11024"/>
    <cellStyle name="계산 4 2 4 3 5 2" xfId="11025"/>
    <cellStyle name="계산 4 2 4 3 5 3" xfId="11026"/>
    <cellStyle name="계산 4 2 4 3 5 4" xfId="11027"/>
    <cellStyle name="계산 4 2 4 3 6" xfId="11028"/>
    <cellStyle name="계산 4 2 4 3 6 2" xfId="11029"/>
    <cellStyle name="계산 4 2 4 3 6 3" xfId="11030"/>
    <cellStyle name="계산 4 2 4 3 6 4" xfId="11031"/>
    <cellStyle name="계산 4 2 4 3 7" xfId="11032"/>
    <cellStyle name="계산 4 2 4 3 7 2" xfId="11033"/>
    <cellStyle name="계산 4 2 4 3 7 3" xfId="11034"/>
    <cellStyle name="계산 4 2 4 3 7 4" xfId="11035"/>
    <cellStyle name="계산 4 2 4 3 8" xfId="11036"/>
    <cellStyle name="계산 4 2 4 3 8 2" xfId="11037"/>
    <cellStyle name="계산 4 2 4 3 8 3" xfId="11038"/>
    <cellStyle name="계산 4 2 4 3 8 4" xfId="11039"/>
    <cellStyle name="계산 4 2 4 3 9" xfId="11040"/>
    <cellStyle name="계산 4 2 4 3 9 2" xfId="11041"/>
    <cellStyle name="계산 4 2 4 3 9 3" xfId="11042"/>
    <cellStyle name="계산 4 2 4 3 9 4" xfId="11043"/>
    <cellStyle name="계산 4 2 4 4" xfId="11044"/>
    <cellStyle name="계산 4 2 4 4 2" xfId="11045"/>
    <cellStyle name="계산 4 2 4 4 3" xfId="11046"/>
    <cellStyle name="계산 4 2 4 4 4" xfId="11047"/>
    <cellStyle name="계산 4 2 4 5" xfId="11048"/>
    <cellStyle name="계산 4 2 4 5 2" xfId="11049"/>
    <cellStyle name="계산 4 2 4 5 3" xfId="11050"/>
    <cellStyle name="계산 4 2 4 5 4" xfId="11051"/>
    <cellStyle name="계산 4 2 4 6" xfId="11052"/>
    <cellStyle name="계산 4 2 4 6 2" xfId="11053"/>
    <cellStyle name="계산 4 2 4 6 3" xfId="11054"/>
    <cellStyle name="계산 4 2 4 6 4" xfId="11055"/>
    <cellStyle name="계산 4 2 4 7" xfId="11056"/>
    <cellStyle name="계산 4 2 4 7 2" xfId="11057"/>
    <cellStyle name="계산 4 2 4 7 3" xfId="11058"/>
    <cellStyle name="계산 4 2 4 7 4" xfId="11059"/>
    <cellStyle name="계산 4 2 4 8" xfId="11060"/>
    <cellStyle name="계산 4 2 4 9" xfId="11061"/>
    <cellStyle name="계산 4 2 5" xfId="11062"/>
    <cellStyle name="계산 4 2 5 10" xfId="11063"/>
    <cellStyle name="계산 4 2 5 11" xfId="11064"/>
    <cellStyle name="계산 4 2 5 2" xfId="11065"/>
    <cellStyle name="계산 4 2 5 2 10" xfId="11066"/>
    <cellStyle name="계산 4 2 5 2 10 2" xfId="11067"/>
    <cellStyle name="계산 4 2 5 2 10 3" xfId="11068"/>
    <cellStyle name="계산 4 2 5 2 10 4" xfId="11069"/>
    <cellStyle name="계산 4 2 5 2 11" xfId="11070"/>
    <cellStyle name="계산 4 2 5 2 12" xfId="11071"/>
    <cellStyle name="계산 4 2 5 2 13" xfId="11072"/>
    <cellStyle name="계산 4 2 5 2 2" xfId="11073"/>
    <cellStyle name="계산 4 2 5 2 2 2" xfId="11074"/>
    <cellStyle name="계산 4 2 5 2 2 3" xfId="11075"/>
    <cellStyle name="계산 4 2 5 2 2 4" xfId="11076"/>
    <cellStyle name="계산 4 2 5 2 3" xfId="11077"/>
    <cellStyle name="계산 4 2 5 2 3 2" xfId="11078"/>
    <cellStyle name="계산 4 2 5 2 3 3" xfId="11079"/>
    <cellStyle name="계산 4 2 5 2 3 4" xfId="11080"/>
    <cellStyle name="계산 4 2 5 2 4" xfId="11081"/>
    <cellStyle name="계산 4 2 5 2 4 2" xfId="11082"/>
    <cellStyle name="계산 4 2 5 2 4 3" xfId="11083"/>
    <cellStyle name="계산 4 2 5 2 4 4" xfId="11084"/>
    <cellStyle name="계산 4 2 5 2 5" xfId="11085"/>
    <cellStyle name="계산 4 2 5 2 5 2" xfId="11086"/>
    <cellStyle name="계산 4 2 5 2 5 3" xfId="11087"/>
    <cellStyle name="계산 4 2 5 2 5 4" xfId="11088"/>
    <cellStyle name="계산 4 2 5 2 6" xfId="11089"/>
    <cellStyle name="계산 4 2 5 2 6 2" xfId="11090"/>
    <cellStyle name="계산 4 2 5 2 6 3" xfId="11091"/>
    <cellStyle name="계산 4 2 5 2 6 4" xfId="11092"/>
    <cellStyle name="계산 4 2 5 2 7" xfId="11093"/>
    <cellStyle name="계산 4 2 5 2 7 2" xfId="11094"/>
    <cellStyle name="계산 4 2 5 2 7 3" xfId="11095"/>
    <cellStyle name="계산 4 2 5 2 7 4" xfId="11096"/>
    <cellStyle name="계산 4 2 5 2 8" xfId="11097"/>
    <cellStyle name="계산 4 2 5 2 8 2" xfId="11098"/>
    <cellStyle name="계산 4 2 5 2 8 3" xfId="11099"/>
    <cellStyle name="계산 4 2 5 2 8 4" xfId="11100"/>
    <cellStyle name="계산 4 2 5 2 9" xfId="11101"/>
    <cellStyle name="계산 4 2 5 2 9 2" xfId="11102"/>
    <cellStyle name="계산 4 2 5 2 9 3" xfId="11103"/>
    <cellStyle name="계산 4 2 5 2 9 4" xfId="11104"/>
    <cellStyle name="계산 4 2 5 3" xfId="11105"/>
    <cellStyle name="계산 4 2 5 3 10" xfId="11106"/>
    <cellStyle name="계산 4 2 5 3 10 2" xfId="11107"/>
    <cellStyle name="계산 4 2 5 3 10 3" xfId="11108"/>
    <cellStyle name="계산 4 2 5 3 10 4" xfId="11109"/>
    <cellStyle name="계산 4 2 5 3 11" xfId="11110"/>
    <cellStyle name="계산 4 2 5 3 12" xfId="11111"/>
    <cellStyle name="계산 4 2 5 3 13" xfId="11112"/>
    <cellStyle name="계산 4 2 5 3 2" xfId="11113"/>
    <cellStyle name="계산 4 2 5 3 2 2" xfId="11114"/>
    <cellStyle name="계산 4 2 5 3 2 3" xfId="11115"/>
    <cellStyle name="계산 4 2 5 3 2 4" xfId="11116"/>
    <cellStyle name="계산 4 2 5 3 3" xfId="11117"/>
    <cellStyle name="계산 4 2 5 3 3 2" xfId="11118"/>
    <cellStyle name="계산 4 2 5 3 3 3" xfId="11119"/>
    <cellStyle name="계산 4 2 5 3 3 4" xfId="11120"/>
    <cellStyle name="계산 4 2 5 3 4" xfId="11121"/>
    <cellStyle name="계산 4 2 5 3 4 2" xfId="11122"/>
    <cellStyle name="계산 4 2 5 3 4 3" xfId="11123"/>
    <cellStyle name="계산 4 2 5 3 4 4" xfId="11124"/>
    <cellStyle name="계산 4 2 5 3 5" xfId="11125"/>
    <cellStyle name="계산 4 2 5 3 5 2" xfId="11126"/>
    <cellStyle name="계산 4 2 5 3 5 3" xfId="11127"/>
    <cellStyle name="계산 4 2 5 3 5 4" xfId="11128"/>
    <cellStyle name="계산 4 2 5 3 6" xfId="11129"/>
    <cellStyle name="계산 4 2 5 3 6 2" xfId="11130"/>
    <cellStyle name="계산 4 2 5 3 6 3" xfId="11131"/>
    <cellStyle name="계산 4 2 5 3 6 4" xfId="11132"/>
    <cellStyle name="계산 4 2 5 3 7" xfId="11133"/>
    <cellStyle name="계산 4 2 5 3 7 2" xfId="11134"/>
    <cellStyle name="계산 4 2 5 3 7 3" xfId="11135"/>
    <cellStyle name="계산 4 2 5 3 7 4" xfId="11136"/>
    <cellStyle name="계산 4 2 5 3 8" xfId="11137"/>
    <cellStyle name="계산 4 2 5 3 8 2" xfId="11138"/>
    <cellStyle name="계산 4 2 5 3 8 3" xfId="11139"/>
    <cellStyle name="계산 4 2 5 3 8 4" xfId="11140"/>
    <cellStyle name="계산 4 2 5 3 9" xfId="11141"/>
    <cellStyle name="계산 4 2 5 3 9 2" xfId="11142"/>
    <cellStyle name="계산 4 2 5 3 9 3" xfId="11143"/>
    <cellStyle name="계산 4 2 5 3 9 4" xfId="11144"/>
    <cellStyle name="계산 4 2 5 4" xfId="11145"/>
    <cellStyle name="계산 4 2 5 4 2" xfId="11146"/>
    <cellStyle name="계산 4 2 5 4 3" xfId="11147"/>
    <cellStyle name="계산 4 2 5 4 4" xfId="11148"/>
    <cellStyle name="계산 4 2 5 5" xfId="11149"/>
    <cellStyle name="계산 4 2 5 5 2" xfId="11150"/>
    <cellStyle name="계산 4 2 5 5 3" xfId="11151"/>
    <cellStyle name="계산 4 2 5 5 4" xfId="11152"/>
    <cellStyle name="계산 4 2 5 6" xfId="11153"/>
    <cellStyle name="계산 4 2 5 6 2" xfId="11154"/>
    <cellStyle name="계산 4 2 5 6 3" xfId="11155"/>
    <cellStyle name="계산 4 2 5 6 4" xfId="11156"/>
    <cellStyle name="계산 4 2 5 7" xfId="11157"/>
    <cellStyle name="계산 4 2 5 7 2" xfId="11158"/>
    <cellStyle name="계산 4 2 5 7 3" xfId="11159"/>
    <cellStyle name="계산 4 2 5 7 4" xfId="11160"/>
    <cellStyle name="계산 4 2 5 8" xfId="11161"/>
    <cellStyle name="계산 4 2 5 8 2" xfId="11162"/>
    <cellStyle name="계산 4 2 5 8 3" xfId="11163"/>
    <cellStyle name="계산 4 2 5 8 4" xfId="11164"/>
    <cellStyle name="계산 4 2 5 9" xfId="11165"/>
    <cellStyle name="계산 4 2 6" xfId="11166"/>
    <cellStyle name="계산 4 2 6 2" xfId="11167"/>
    <cellStyle name="계산 4 2 6 3" xfId="11168"/>
    <cellStyle name="계산 4 2 6 4" xfId="11169"/>
    <cellStyle name="계산 4 2 7" xfId="11170"/>
    <cellStyle name="계산 4 2 7 2" xfId="11171"/>
    <cellStyle name="계산 4 2 7 3" xfId="11172"/>
    <cellStyle name="계산 4 2 7 4" xfId="11173"/>
    <cellStyle name="계산 4 2 8" xfId="11174"/>
    <cellStyle name="계산 4 2 9" xfId="11175"/>
    <cellStyle name="계산 4 3" xfId="11176"/>
    <cellStyle name="계산 4 3 10" xfId="11177"/>
    <cellStyle name="계산 4 3 10 2" xfId="11178"/>
    <cellStyle name="계산 4 3 10 3" xfId="11179"/>
    <cellStyle name="계산 4 3 10 4" xfId="11180"/>
    <cellStyle name="계산 4 3 11" xfId="11181"/>
    <cellStyle name="계산 4 3 12" xfId="11182"/>
    <cellStyle name="계산 4 3 13" xfId="11183"/>
    <cellStyle name="계산 4 3 2" xfId="11184"/>
    <cellStyle name="계산 4 3 2 10" xfId="11185"/>
    <cellStyle name="계산 4 3 2 11" xfId="11186"/>
    <cellStyle name="계산 4 3 2 12" xfId="11187"/>
    <cellStyle name="계산 4 3 2 2" xfId="11188"/>
    <cellStyle name="계산 4 3 2 2 2" xfId="11189"/>
    <cellStyle name="계산 4 3 2 2 3" xfId="11190"/>
    <cellStyle name="계산 4 3 2 2 4" xfId="11191"/>
    <cellStyle name="계산 4 3 2 3" xfId="11192"/>
    <cellStyle name="계산 4 3 2 3 2" xfId="11193"/>
    <cellStyle name="계산 4 3 2 3 3" xfId="11194"/>
    <cellStyle name="계산 4 3 2 3 4" xfId="11195"/>
    <cellStyle name="계산 4 3 2 4" xfId="11196"/>
    <cellStyle name="계산 4 3 2 4 2" xfId="11197"/>
    <cellStyle name="계산 4 3 2 4 3" xfId="11198"/>
    <cellStyle name="계산 4 3 2 4 4" xfId="11199"/>
    <cellStyle name="계산 4 3 2 5" xfId="11200"/>
    <cellStyle name="계산 4 3 2 5 2" xfId="11201"/>
    <cellStyle name="계산 4 3 2 5 3" xfId="11202"/>
    <cellStyle name="계산 4 3 2 5 4" xfId="11203"/>
    <cellStyle name="계산 4 3 2 6" xfId="11204"/>
    <cellStyle name="계산 4 3 2 6 2" xfId="11205"/>
    <cellStyle name="계산 4 3 2 6 3" xfId="11206"/>
    <cellStyle name="계산 4 3 2 6 4" xfId="11207"/>
    <cellStyle name="계산 4 3 2 7" xfId="11208"/>
    <cellStyle name="계산 4 3 2 7 2" xfId="11209"/>
    <cellStyle name="계산 4 3 2 7 3" xfId="11210"/>
    <cellStyle name="계산 4 3 2 7 4" xfId="11211"/>
    <cellStyle name="계산 4 3 2 8" xfId="11212"/>
    <cellStyle name="계산 4 3 2 8 2" xfId="11213"/>
    <cellStyle name="계산 4 3 2 8 3" xfId="11214"/>
    <cellStyle name="계산 4 3 2 8 4" xfId="11215"/>
    <cellStyle name="계산 4 3 2 9" xfId="11216"/>
    <cellStyle name="계산 4 3 2 9 2" xfId="11217"/>
    <cellStyle name="계산 4 3 2 9 3" xfId="11218"/>
    <cellStyle name="계산 4 3 2 9 4" xfId="11219"/>
    <cellStyle name="계산 4 3 3" xfId="11220"/>
    <cellStyle name="계산 4 3 3 10" xfId="11221"/>
    <cellStyle name="계산 4 3 3 10 2" xfId="11222"/>
    <cellStyle name="계산 4 3 3 10 3" xfId="11223"/>
    <cellStyle name="계산 4 3 3 10 4" xfId="11224"/>
    <cellStyle name="계산 4 3 3 11" xfId="11225"/>
    <cellStyle name="계산 4 3 3 12" xfId="11226"/>
    <cellStyle name="계산 4 3 3 13" xfId="11227"/>
    <cellStyle name="계산 4 3 3 2" xfId="11228"/>
    <cellStyle name="계산 4 3 3 2 2" xfId="11229"/>
    <cellStyle name="계산 4 3 3 2 3" xfId="11230"/>
    <cellStyle name="계산 4 3 3 2 4" xfId="11231"/>
    <cellStyle name="계산 4 3 3 3" xfId="11232"/>
    <cellStyle name="계산 4 3 3 3 2" xfId="11233"/>
    <cellStyle name="계산 4 3 3 3 3" xfId="11234"/>
    <cellStyle name="계산 4 3 3 3 4" xfId="11235"/>
    <cellStyle name="계산 4 3 3 4" xfId="11236"/>
    <cellStyle name="계산 4 3 3 4 2" xfId="11237"/>
    <cellStyle name="계산 4 3 3 4 3" xfId="11238"/>
    <cellStyle name="계산 4 3 3 4 4" xfId="11239"/>
    <cellStyle name="계산 4 3 3 5" xfId="11240"/>
    <cellStyle name="계산 4 3 3 5 2" xfId="11241"/>
    <cellStyle name="계산 4 3 3 5 3" xfId="11242"/>
    <cellStyle name="계산 4 3 3 5 4" xfId="11243"/>
    <cellStyle name="계산 4 3 3 6" xfId="11244"/>
    <cellStyle name="계산 4 3 3 6 2" xfId="11245"/>
    <cellStyle name="계산 4 3 3 6 3" xfId="11246"/>
    <cellStyle name="계산 4 3 3 6 4" xfId="11247"/>
    <cellStyle name="계산 4 3 3 7" xfId="11248"/>
    <cellStyle name="계산 4 3 3 7 2" xfId="11249"/>
    <cellStyle name="계산 4 3 3 7 3" xfId="11250"/>
    <cellStyle name="계산 4 3 3 7 4" xfId="11251"/>
    <cellStyle name="계산 4 3 3 8" xfId="11252"/>
    <cellStyle name="계산 4 3 3 8 2" xfId="11253"/>
    <cellStyle name="계산 4 3 3 8 3" xfId="11254"/>
    <cellStyle name="계산 4 3 3 8 4" xfId="11255"/>
    <cellStyle name="계산 4 3 3 9" xfId="11256"/>
    <cellStyle name="계산 4 3 3 9 2" xfId="11257"/>
    <cellStyle name="계산 4 3 3 9 3" xfId="11258"/>
    <cellStyle name="계산 4 3 3 9 4" xfId="11259"/>
    <cellStyle name="계산 4 3 4" xfId="11260"/>
    <cellStyle name="계산 4 3 4 2" xfId="11261"/>
    <cellStyle name="계산 4 3 4 3" xfId="11262"/>
    <cellStyle name="계산 4 3 4 4" xfId="11263"/>
    <cellStyle name="계산 4 3 5" xfId="11264"/>
    <cellStyle name="계산 4 3 5 2" xfId="11265"/>
    <cellStyle name="계산 4 3 5 3" xfId="11266"/>
    <cellStyle name="계산 4 3 5 4" xfId="11267"/>
    <cellStyle name="계산 4 3 6" xfId="11268"/>
    <cellStyle name="계산 4 3 6 2" xfId="11269"/>
    <cellStyle name="계산 4 3 6 3" xfId="11270"/>
    <cellStyle name="계산 4 3 6 4" xfId="11271"/>
    <cellStyle name="계산 4 3 7" xfId="11272"/>
    <cellStyle name="계산 4 3 7 2" xfId="11273"/>
    <cellStyle name="계산 4 3 7 3" xfId="11274"/>
    <cellStyle name="계산 4 3 7 4" xfId="11275"/>
    <cellStyle name="계산 4 3 8" xfId="11276"/>
    <cellStyle name="계산 4 3 8 2" xfId="11277"/>
    <cellStyle name="계산 4 3 8 3" xfId="11278"/>
    <cellStyle name="계산 4 3 8 4" xfId="11279"/>
    <cellStyle name="계산 4 3 9" xfId="11280"/>
    <cellStyle name="계산 4 3 9 2" xfId="11281"/>
    <cellStyle name="계산 4 3 9 3" xfId="11282"/>
    <cellStyle name="계산 4 3 9 4" xfId="11283"/>
    <cellStyle name="계산 4 4" xfId="11284"/>
    <cellStyle name="계산 4 4 2" xfId="11285"/>
    <cellStyle name="계산 4 4 2 10" xfId="11286"/>
    <cellStyle name="계산 4 4 2 11" xfId="11287"/>
    <cellStyle name="계산 4 4 2 12" xfId="11288"/>
    <cellStyle name="계산 4 4 2 2" xfId="11289"/>
    <cellStyle name="계산 4 4 2 2 2" xfId="11290"/>
    <cellStyle name="계산 4 4 2 2 3" xfId="11291"/>
    <cellStyle name="계산 4 4 2 2 4" xfId="11292"/>
    <cellStyle name="계산 4 4 2 3" xfId="11293"/>
    <cellStyle name="계산 4 4 2 3 2" xfId="11294"/>
    <cellStyle name="계산 4 4 2 3 3" xfId="11295"/>
    <cellStyle name="계산 4 4 2 3 4" xfId="11296"/>
    <cellStyle name="계산 4 4 2 4" xfId="11297"/>
    <cellStyle name="계산 4 4 2 4 2" xfId="11298"/>
    <cellStyle name="계산 4 4 2 4 3" xfId="11299"/>
    <cellStyle name="계산 4 4 2 4 4" xfId="11300"/>
    <cellStyle name="계산 4 4 2 5" xfId="11301"/>
    <cellStyle name="계산 4 4 2 5 2" xfId="11302"/>
    <cellStyle name="계산 4 4 2 5 3" xfId="11303"/>
    <cellStyle name="계산 4 4 2 5 4" xfId="11304"/>
    <cellStyle name="계산 4 4 2 6" xfId="11305"/>
    <cellStyle name="계산 4 4 2 6 2" xfId="11306"/>
    <cellStyle name="계산 4 4 2 6 3" xfId="11307"/>
    <cellStyle name="계산 4 4 2 6 4" xfId="11308"/>
    <cellStyle name="계산 4 4 2 7" xfId="11309"/>
    <cellStyle name="계산 4 4 2 7 2" xfId="11310"/>
    <cellStyle name="계산 4 4 2 7 3" xfId="11311"/>
    <cellStyle name="계산 4 4 2 7 4" xfId="11312"/>
    <cellStyle name="계산 4 4 2 8" xfId="11313"/>
    <cellStyle name="계산 4 4 2 8 2" xfId="11314"/>
    <cellStyle name="계산 4 4 2 8 3" xfId="11315"/>
    <cellStyle name="계산 4 4 2 8 4" xfId="11316"/>
    <cellStyle name="계산 4 4 2 9" xfId="11317"/>
    <cellStyle name="계산 4 4 2 9 2" xfId="11318"/>
    <cellStyle name="계산 4 4 2 9 3" xfId="11319"/>
    <cellStyle name="계산 4 4 2 9 4" xfId="11320"/>
    <cellStyle name="계산 4 4 3" xfId="11321"/>
    <cellStyle name="계산 4 4 3 10" xfId="11322"/>
    <cellStyle name="계산 4 4 3 10 2" xfId="11323"/>
    <cellStyle name="계산 4 4 3 10 3" xfId="11324"/>
    <cellStyle name="계산 4 4 3 10 4" xfId="11325"/>
    <cellStyle name="계산 4 4 3 11" xfId="11326"/>
    <cellStyle name="계산 4 4 3 12" xfId="11327"/>
    <cellStyle name="계산 4 4 3 13" xfId="11328"/>
    <cellStyle name="계산 4 4 3 2" xfId="11329"/>
    <cellStyle name="계산 4 4 3 2 2" xfId="11330"/>
    <cellStyle name="계산 4 4 3 2 3" xfId="11331"/>
    <cellStyle name="계산 4 4 3 2 4" xfId="11332"/>
    <cellStyle name="계산 4 4 3 3" xfId="11333"/>
    <cellStyle name="계산 4 4 3 3 2" xfId="11334"/>
    <cellStyle name="계산 4 4 3 3 3" xfId="11335"/>
    <cellStyle name="계산 4 4 3 3 4" xfId="11336"/>
    <cellStyle name="계산 4 4 3 4" xfId="11337"/>
    <cellStyle name="계산 4 4 3 4 2" xfId="11338"/>
    <cellStyle name="계산 4 4 3 4 3" xfId="11339"/>
    <cellStyle name="계산 4 4 3 4 4" xfId="11340"/>
    <cellStyle name="계산 4 4 3 5" xfId="11341"/>
    <cellStyle name="계산 4 4 3 5 2" xfId="11342"/>
    <cellStyle name="계산 4 4 3 5 3" xfId="11343"/>
    <cellStyle name="계산 4 4 3 5 4" xfId="11344"/>
    <cellStyle name="계산 4 4 3 6" xfId="11345"/>
    <cellStyle name="계산 4 4 3 6 2" xfId="11346"/>
    <cellStyle name="계산 4 4 3 6 3" xfId="11347"/>
    <cellStyle name="계산 4 4 3 6 4" xfId="11348"/>
    <cellStyle name="계산 4 4 3 7" xfId="11349"/>
    <cellStyle name="계산 4 4 3 7 2" xfId="11350"/>
    <cellStyle name="계산 4 4 3 7 3" xfId="11351"/>
    <cellStyle name="계산 4 4 3 7 4" xfId="11352"/>
    <cellStyle name="계산 4 4 3 8" xfId="11353"/>
    <cellStyle name="계산 4 4 3 8 2" xfId="11354"/>
    <cellStyle name="계산 4 4 3 8 3" xfId="11355"/>
    <cellStyle name="계산 4 4 3 8 4" xfId="11356"/>
    <cellStyle name="계산 4 4 3 9" xfId="11357"/>
    <cellStyle name="계산 4 4 3 9 2" xfId="11358"/>
    <cellStyle name="계산 4 4 3 9 3" xfId="11359"/>
    <cellStyle name="계산 4 4 3 9 4" xfId="11360"/>
    <cellStyle name="계산 4 4 4" xfId="11361"/>
    <cellStyle name="계산 4 4 4 2" xfId="11362"/>
    <cellStyle name="계산 4 4 4 3" xfId="11363"/>
    <cellStyle name="계산 4 4 4 4" xfId="11364"/>
    <cellStyle name="계산 4 4 5" xfId="11365"/>
    <cellStyle name="계산 4 4 5 2" xfId="11366"/>
    <cellStyle name="계산 4 4 5 3" xfId="11367"/>
    <cellStyle name="계산 4 4 5 4" xfId="11368"/>
    <cellStyle name="계산 4 4 6" xfId="11369"/>
    <cellStyle name="계산 4 4 6 2" xfId="11370"/>
    <cellStyle name="계산 4 4 6 3" xfId="11371"/>
    <cellStyle name="계산 4 4 6 4" xfId="11372"/>
    <cellStyle name="계산 4 4 7" xfId="11373"/>
    <cellStyle name="계산 4 4 8" xfId="11374"/>
    <cellStyle name="계산 4 5" xfId="11375"/>
    <cellStyle name="계산 4 5 2" xfId="11376"/>
    <cellStyle name="계산 4 5 2 10" xfId="11377"/>
    <cellStyle name="계산 4 5 2 11" xfId="11378"/>
    <cellStyle name="계산 4 5 2 12" xfId="11379"/>
    <cellStyle name="계산 4 5 2 2" xfId="11380"/>
    <cellStyle name="계산 4 5 2 2 2" xfId="11381"/>
    <cellStyle name="계산 4 5 2 2 3" xfId="11382"/>
    <cellStyle name="계산 4 5 2 2 4" xfId="11383"/>
    <cellStyle name="계산 4 5 2 3" xfId="11384"/>
    <cellStyle name="계산 4 5 2 3 2" xfId="11385"/>
    <cellStyle name="계산 4 5 2 3 3" xfId="11386"/>
    <cellStyle name="계산 4 5 2 3 4" xfId="11387"/>
    <cellStyle name="계산 4 5 2 4" xfId="11388"/>
    <cellStyle name="계산 4 5 2 4 2" xfId="11389"/>
    <cellStyle name="계산 4 5 2 4 3" xfId="11390"/>
    <cellStyle name="계산 4 5 2 4 4" xfId="11391"/>
    <cellStyle name="계산 4 5 2 5" xfId="11392"/>
    <cellStyle name="계산 4 5 2 5 2" xfId="11393"/>
    <cellStyle name="계산 4 5 2 5 3" xfId="11394"/>
    <cellStyle name="계산 4 5 2 5 4" xfId="11395"/>
    <cellStyle name="계산 4 5 2 6" xfId="11396"/>
    <cellStyle name="계산 4 5 2 6 2" xfId="11397"/>
    <cellStyle name="계산 4 5 2 6 3" xfId="11398"/>
    <cellStyle name="계산 4 5 2 6 4" xfId="11399"/>
    <cellStyle name="계산 4 5 2 7" xfId="11400"/>
    <cellStyle name="계산 4 5 2 7 2" xfId="11401"/>
    <cellStyle name="계산 4 5 2 7 3" xfId="11402"/>
    <cellStyle name="계산 4 5 2 7 4" xfId="11403"/>
    <cellStyle name="계산 4 5 2 8" xfId="11404"/>
    <cellStyle name="계산 4 5 2 8 2" xfId="11405"/>
    <cellStyle name="계산 4 5 2 8 3" xfId="11406"/>
    <cellStyle name="계산 4 5 2 8 4" xfId="11407"/>
    <cellStyle name="계산 4 5 2 9" xfId="11408"/>
    <cellStyle name="계산 4 5 2 9 2" xfId="11409"/>
    <cellStyle name="계산 4 5 2 9 3" xfId="11410"/>
    <cellStyle name="계산 4 5 2 9 4" xfId="11411"/>
    <cellStyle name="계산 4 5 3" xfId="11412"/>
    <cellStyle name="계산 4 5 3 10" xfId="11413"/>
    <cellStyle name="계산 4 5 3 10 2" xfId="11414"/>
    <cellStyle name="계산 4 5 3 10 3" xfId="11415"/>
    <cellStyle name="계산 4 5 3 10 4" xfId="11416"/>
    <cellStyle name="계산 4 5 3 11" xfId="11417"/>
    <cellStyle name="계산 4 5 3 12" xfId="11418"/>
    <cellStyle name="계산 4 5 3 13" xfId="11419"/>
    <cellStyle name="계산 4 5 3 2" xfId="11420"/>
    <cellStyle name="계산 4 5 3 2 2" xfId="11421"/>
    <cellStyle name="계산 4 5 3 2 3" xfId="11422"/>
    <cellStyle name="계산 4 5 3 2 4" xfId="11423"/>
    <cellStyle name="계산 4 5 3 3" xfId="11424"/>
    <cellStyle name="계산 4 5 3 3 2" xfId="11425"/>
    <cellStyle name="계산 4 5 3 3 3" xfId="11426"/>
    <cellStyle name="계산 4 5 3 3 4" xfId="11427"/>
    <cellStyle name="계산 4 5 3 4" xfId="11428"/>
    <cellStyle name="계산 4 5 3 4 2" xfId="11429"/>
    <cellStyle name="계산 4 5 3 4 3" xfId="11430"/>
    <cellStyle name="계산 4 5 3 4 4" xfId="11431"/>
    <cellStyle name="계산 4 5 3 5" xfId="11432"/>
    <cellStyle name="계산 4 5 3 5 2" xfId="11433"/>
    <cellStyle name="계산 4 5 3 5 3" xfId="11434"/>
    <cellStyle name="계산 4 5 3 5 4" xfId="11435"/>
    <cellStyle name="계산 4 5 3 6" xfId="11436"/>
    <cellStyle name="계산 4 5 3 6 2" xfId="11437"/>
    <cellStyle name="계산 4 5 3 6 3" xfId="11438"/>
    <cellStyle name="계산 4 5 3 6 4" xfId="11439"/>
    <cellStyle name="계산 4 5 3 7" xfId="11440"/>
    <cellStyle name="계산 4 5 3 7 2" xfId="11441"/>
    <cellStyle name="계산 4 5 3 7 3" xfId="11442"/>
    <cellStyle name="계산 4 5 3 7 4" xfId="11443"/>
    <cellStyle name="계산 4 5 3 8" xfId="11444"/>
    <cellStyle name="계산 4 5 3 8 2" xfId="11445"/>
    <cellStyle name="계산 4 5 3 8 3" xfId="11446"/>
    <cellStyle name="계산 4 5 3 8 4" xfId="11447"/>
    <cellStyle name="계산 4 5 3 9" xfId="11448"/>
    <cellStyle name="계산 4 5 3 9 2" xfId="11449"/>
    <cellStyle name="계산 4 5 3 9 3" xfId="11450"/>
    <cellStyle name="계산 4 5 3 9 4" xfId="11451"/>
    <cellStyle name="계산 4 5 4" xfId="11452"/>
    <cellStyle name="계산 4 5 4 2" xfId="11453"/>
    <cellStyle name="계산 4 5 4 3" xfId="11454"/>
    <cellStyle name="계산 4 5 4 4" xfId="11455"/>
    <cellStyle name="계산 4 5 5" xfId="11456"/>
    <cellStyle name="계산 4 5 5 2" xfId="11457"/>
    <cellStyle name="계산 4 5 5 3" xfId="11458"/>
    <cellStyle name="계산 4 5 5 4" xfId="11459"/>
    <cellStyle name="계산 4 5 6" xfId="11460"/>
    <cellStyle name="계산 4 5 6 2" xfId="11461"/>
    <cellStyle name="계산 4 5 6 3" xfId="11462"/>
    <cellStyle name="계산 4 5 6 4" xfId="11463"/>
    <cellStyle name="계산 4 5 7" xfId="11464"/>
    <cellStyle name="계산 4 5 7 2" xfId="11465"/>
    <cellStyle name="계산 4 5 7 3" xfId="11466"/>
    <cellStyle name="계산 4 5 7 4" xfId="11467"/>
    <cellStyle name="계산 4 5 8" xfId="11468"/>
    <cellStyle name="계산 4 5 9" xfId="11469"/>
    <cellStyle name="계산 4 6" xfId="11470"/>
    <cellStyle name="계산 4 6 10" xfId="11471"/>
    <cellStyle name="계산 4 6 11" xfId="11472"/>
    <cellStyle name="계산 4 6 2" xfId="11473"/>
    <cellStyle name="계산 4 6 2 10" xfId="11474"/>
    <cellStyle name="계산 4 6 2 10 2" xfId="11475"/>
    <cellStyle name="계산 4 6 2 10 3" xfId="11476"/>
    <cellStyle name="계산 4 6 2 10 4" xfId="11477"/>
    <cellStyle name="계산 4 6 2 11" xfId="11478"/>
    <cellStyle name="계산 4 6 2 12" xfId="11479"/>
    <cellStyle name="계산 4 6 2 13" xfId="11480"/>
    <cellStyle name="계산 4 6 2 2" xfId="11481"/>
    <cellStyle name="계산 4 6 2 2 2" xfId="11482"/>
    <cellStyle name="계산 4 6 2 2 3" xfId="11483"/>
    <cellStyle name="계산 4 6 2 2 4" xfId="11484"/>
    <cellStyle name="계산 4 6 2 3" xfId="11485"/>
    <cellStyle name="계산 4 6 2 3 2" xfId="11486"/>
    <cellStyle name="계산 4 6 2 3 3" xfId="11487"/>
    <cellStyle name="계산 4 6 2 3 4" xfId="11488"/>
    <cellStyle name="계산 4 6 2 4" xfId="11489"/>
    <cellStyle name="계산 4 6 2 4 2" xfId="11490"/>
    <cellStyle name="계산 4 6 2 4 3" xfId="11491"/>
    <cellStyle name="계산 4 6 2 4 4" xfId="11492"/>
    <cellStyle name="계산 4 6 2 5" xfId="11493"/>
    <cellStyle name="계산 4 6 2 5 2" xfId="11494"/>
    <cellStyle name="계산 4 6 2 5 3" xfId="11495"/>
    <cellStyle name="계산 4 6 2 5 4" xfId="11496"/>
    <cellStyle name="계산 4 6 2 6" xfId="11497"/>
    <cellStyle name="계산 4 6 2 6 2" xfId="11498"/>
    <cellStyle name="계산 4 6 2 6 3" xfId="11499"/>
    <cellStyle name="계산 4 6 2 6 4" xfId="11500"/>
    <cellStyle name="계산 4 6 2 7" xfId="11501"/>
    <cellStyle name="계산 4 6 2 7 2" xfId="11502"/>
    <cellStyle name="계산 4 6 2 7 3" xfId="11503"/>
    <cellStyle name="계산 4 6 2 7 4" xfId="11504"/>
    <cellStyle name="계산 4 6 2 8" xfId="11505"/>
    <cellStyle name="계산 4 6 2 8 2" xfId="11506"/>
    <cellStyle name="계산 4 6 2 8 3" xfId="11507"/>
    <cellStyle name="계산 4 6 2 8 4" xfId="11508"/>
    <cellStyle name="계산 4 6 2 9" xfId="11509"/>
    <cellStyle name="계산 4 6 2 9 2" xfId="11510"/>
    <cellStyle name="계산 4 6 2 9 3" xfId="11511"/>
    <cellStyle name="계산 4 6 2 9 4" xfId="11512"/>
    <cellStyle name="계산 4 6 3" xfId="11513"/>
    <cellStyle name="계산 4 6 3 10" xfId="11514"/>
    <cellStyle name="계산 4 6 3 10 2" xfId="11515"/>
    <cellStyle name="계산 4 6 3 10 3" xfId="11516"/>
    <cellStyle name="계산 4 6 3 10 4" xfId="11517"/>
    <cellStyle name="계산 4 6 3 11" xfId="11518"/>
    <cellStyle name="계산 4 6 3 12" xfId="11519"/>
    <cellStyle name="계산 4 6 3 13" xfId="11520"/>
    <cellStyle name="계산 4 6 3 2" xfId="11521"/>
    <cellStyle name="계산 4 6 3 2 2" xfId="11522"/>
    <cellStyle name="계산 4 6 3 2 3" xfId="11523"/>
    <cellStyle name="계산 4 6 3 2 4" xfId="11524"/>
    <cellStyle name="계산 4 6 3 3" xfId="11525"/>
    <cellStyle name="계산 4 6 3 3 2" xfId="11526"/>
    <cellStyle name="계산 4 6 3 3 3" xfId="11527"/>
    <cellStyle name="계산 4 6 3 3 4" xfId="11528"/>
    <cellStyle name="계산 4 6 3 4" xfId="11529"/>
    <cellStyle name="계산 4 6 3 4 2" xfId="11530"/>
    <cellStyle name="계산 4 6 3 4 3" xfId="11531"/>
    <cellStyle name="계산 4 6 3 4 4" xfId="11532"/>
    <cellStyle name="계산 4 6 3 5" xfId="11533"/>
    <cellStyle name="계산 4 6 3 5 2" xfId="11534"/>
    <cellStyle name="계산 4 6 3 5 3" xfId="11535"/>
    <cellStyle name="계산 4 6 3 5 4" xfId="11536"/>
    <cellStyle name="계산 4 6 3 6" xfId="11537"/>
    <cellStyle name="계산 4 6 3 6 2" xfId="11538"/>
    <cellStyle name="계산 4 6 3 6 3" xfId="11539"/>
    <cellStyle name="계산 4 6 3 6 4" xfId="11540"/>
    <cellStyle name="계산 4 6 3 7" xfId="11541"/>
    <cellStyle name="계산 4 6 3 7 2" xfId="11542"/>
    <cellStyle name="계산 4 6 3 7 3" xfId="11543"/>
    <cellStyle name="계산 4 6 3 7 4" xfId="11544"/>
    <cellStyle name="계산 4 6 3 8" xfId="11545"/>
    <cellStyle name="계산 4 6 3 8 2" xfId="11546"/>
    <cellStyle name="계산 4 6 3 8 3" xfId="11547"/>
    <cellStyle name="계산 4 6 3 8 4" xfId="11548"/>
    <cellStyle name="계산 4 6 3 9" xfId="11549"/>
    <cellStyle name="계산 4 6 3 9 2" xfId="11550"/>
    <cellStyle name="계산 4 6 3 9 3" xfId="11551"/>
    <cellStyle name="계산 4 6 3 9 4" xfId="11552"/>
    <cellStyle name="계산 4 6 4" xfId="11553"/>
    <cellStyle name="계산 4 6 4 2" xfId="11554"/>
    <cellStyle name="계산 4 6 4 3" xfId="11555"/>
    <cellStyle name="계산 4 6 4 4" xfId="11556"/>
    <cellStyle name="계산 4 6 5" xfId="11557"/>
    <cellStyle name="계산 4 6 5 2" xfId="11558"/>
    <cellStyle name="계산 4 6 5 3" xfId="11559"/>
    <cellStyle name="계산 4 6 5 4" xfId="11560"/>
    <cellStyle name="계산 4 6 6" xfId="11561"/>
    <cellStyle name="계산 4 6 6 2" xfId="11562"/>
    <cellStyle name="계산 4 6 6 3" xfId="11563"/>
    <cellStyle name="계산 4 6 6 4" xfId="11564"/>
    <cellStyle name="계산 4 6 7" xfId="11565"/>
    <cellStyle name="계산 4 6 7 2" xfId="11566"/>
    <cellStyle name="계산 4 6 7 3" xfId="11567"/>
    <cellStyle name="계산 4 6 7 4" xfId="11568"/>
    <cellStyle name="계산 4 6 8" xfId="11569"/>
    <cellStyle name="계산 4 6 8 2" xfId="11570"/>
    <cellStyle name="계산 4 6 8 3" xfId="11571"/>
    <cellStyle name="계산 4 6 8 4" xfId="11572"/>
    <cellStyle name="계산 4 6 9" xfId="11573"/>
    <cellStyle name="계산 4 7" xfId="11574"/>
    <cellStyle name="계산 4 7 2" xfId="11575"/>
    <cellStyle name="계산 4 7 3" xfId="11576"/>
    <cellStyle name="계산 4 7 4" xfId="11577"/>
    <cellStyle name="계산 4 8" xfId="11578"/>
    <cellStyle name="계산 5" xfId="11579"/>
    <cellStyle name="계산 5 2" xfId="11580"/>
    <cellStyle name="계산 5 2 2" xfId="11581"/>
    <cellStyle name="계산 5 2 2 10" xfId="11582"/>
    <cellStyle name="계산 5 2 2 11" xfId="11583"/>
    <cellStyle name="계산 5 2 2 12" xfId="11584"/>
    <cellStyle name="계산 5 2 2 2" xfId="11585"/>
    <cellStyle name="계산 5 2 2 2 2" xfId="11586"/>
    <cellStyle name="계산 5 2 2 2 3" xfId="11587"/>
    <cellStyle name="계산 5 2 2 2 4" xfId="11588"/>
    <cellStyle name="계산 5 2 2 3" xfId="11589"/>
    <cellStyle name="계산 5 2 2 3 2" xfId="11590"/>
    <cellStyle name="계산 5 2 2 3 3" xfId="11591"/>
    <cellStyle name="계산 5 2 2 3 4" xfId="11592"/>
    <cellStyle name="계산 5 2 2 4" xfId="11593"/>
    <cellStyle name="계산 5 2 2 4 2" xfId="11594"/>
    <cellStyle name="계산 5 2 2 4 3" xfId="11595"/>
    <cellStyle name="계산 5 2 2 4 4" xfId="11596"/>
    <cellStyle name="계산 5 2 2 5" xfId="11597"/>
    <cellStyle name="계산 5 2 2 5 2" xfId="11598"/>
    <cellStyle name="계산 5 2 2 5 3" xfId="11599"/>
    <cellStyle name="계산 5 2 2 5 4" xfId="11600"/>
    <cellStyle name="계산 5 2 2 6" xfId="11601"/>
    <cellStyle name="계산 5 2 2 6 2" xfId="11602"/>
    <cellStyle name="계산 5 2 2 6 3" xfId="11603"/>
    <cellStyle name="계산 5 2 2 6 4" xfId="11604"/>
    <cellStyle name="계산 5 2 2 7" xfId="11605"/>
    <cellStyle name="계산 5 2 2 7 2" xfId="11606"/>
    <cellStyle name="계산 5 2 2 7 3" xfId="11607"/>
    <cellStyle name="계산 5 2 2 7 4" xfId="11608"/>
    <cellStyle name="계산 5 2 2 8" xfId="11609"/>
    <cellStyle name="계산 5 2 2 8 2" xfId="11610"/>
    <cellStyle name="계산 5 2 2 8 3" xfId="11611"/>
    <cellStyle name="계산 5 2 2 8 4" xfId="11612"/>
    <cellStyle name="계산 5 2 2 9" xfId="11613"/>
    <cellStyle name="계산 5 2 2 9 2" xfId="11614"/>
    <cellStyle name="계산 5 2 2 9 3" xfId="11615"/>
    <cellStyle name="계산 5 2 2 9 4" xfId="11616"/>
    <cellStyle name="계산 5 2 3" xfId="11617"/>
    <cellStyle name="계산 5 2 3 10" xfId="11618"/>
    <cellStyle name="계산 5 2 3 10 2" xfId="11619"/>
    <cellStyle name="계산 5 2 3 10 3" xfId="11620"/>
    <cellStyle name="계산 5 2 3 10 4" xfId="11621"/>
    <cellStyle name="계산 5 2 3 11" xfId="11622"/>
    <cellStyle name="계산 5 2 3 12" xfId="11623"/>
    <cellStyle name="계산 5 2 3 13" xfId="11624"/>
    <cellStyle name="계산 5 2 3 2" xfId="11625"/>
    <cellStyle name="계산 5 2 3 2 2" xfId="11626"/>
    <cellStyle name="계산 5 2 3 2 3" xfId="11627"/>
    <cellStyle name="계산 5 2 3 2 4" xfId="11628"/>
    <cellStyle name="계산 5 2 3 3" xfId="11629"/>
    <cellStyle name="계산 5 2 3 3 2" xfId="11630"/>
    <cellStyle name="계산 5 2 3 3 3" xfId="11631"/>
    <cellStyle name="계산 5 2 3 3 4" xfId="11632"/>
    <cellStyle name="계산 5 2 3 4" xfId="11633"/>
    <cellStyle name="계산 5 2 3 4 2" xfId="11634"/>
    <cellStyle name="계산 5 2 3 4 3" xfId="11635"/>
    <cellStyle name="계산 5 2 3 4 4" xfId="11636"/>
    <cellStyle name="계산 5 2 3 5" xfId="11637"/>
    <cellStyle name="계산 5 2 3 5 2" xfId="11638"/>
    <cellStyle name="계산 5 2 3 5 3" xfId="11639"/>
    <cellStyle name="계산 5 2 3 5 4" xfId="11640"/>
    <cellStyle name="계산 5 2 3 6" xfId="11641"/>
    <cellStyle name="계산 5 2 3 6 2" xfId="11642"/>
    <cellStyle name="계산 5 2 3 6 3" xfId="11643"/>
    <cellStyle name="계산 5 2 3 6 4" xfId="11644"/>
    <cellStyle name="계산 5 2 3 7" xfId="11645"/>
    <cellStyle name="계산 5 2 3 7 2" xfId="11646"/>
    <cellStyle name="계산 5 2 3 7 3" xfId="11647"/>
    <cellStyle name="계산 5 2 3 7 4" xfId="11648"/>
    <cellStyle name="계산 5 2 3 8" xfId="11649"/>
    <cellStyle name="계산 5 2 3 8 2" xfId="11650"/>
    <cellStyle name="계산 5 2 3 8 3" xfId="11651"/>
    <cellStyle name="계산 5 2 3 8 4" xfId="11652"/>
    <cellStyle name="계산 5 2 3 9" xfId="11653"/>
    <cellStyle name="계산 5 2 3 9 2" xfId="11654"/>
    <cellStyle name="계산 5 2 3 9 3" xfId="11655"/>
    <cellStyle name="계산 5 2 3 9 4" xfId="11656"/>
    <cellStyle name="계산 5 2 4" xfId="11657"/>
    <cellStyle name="계산 5 2 4 2" xfId="11658"/>
    <cellStyle name="계산 5 2 4 3" xfId="11659"/>
    <cellStyle name="계산 5 2 4 4" xfId="11660"/>
    <cellStyle name="계산 5 2 5" xfId="11661"/>
    <cellStyle name="계산 5 2 5 2" xfId="11662"/>
    <cellStyle name="계산 5 2 5 3" xfId="11663"/>
    <cellStyle name="계산 5 2 5 4" xfId="11664"/>
    <cellStyle name="계산 5 2 6" xfId="11665"/>
    <cellStyle name="계산 5 2 6 2" xfId="11666"/>
    <cellStyle name="계산 5 2 6 3" xfId="11667"/>
    <cellStyle name="계산 5 2 6 4" xfId="11668"/>
    <cellStyle name="계산 5 2 7" xfId="11669"/>
    <cellStyle name="계산 5 2 8" xfId="11670"/>
    <cellStyle name="계산 5 3" xfId="11671"/>
    <cellStyle name="계산 5 3 2" xfId="11672"/>
    <cellStyle name="계산 5 3 2 10" xfId="11673"/>
    <cellStyle name="계산 5 3 2 11" xfId="11674"/>
    <cellStyle name="계산 5 3 2 12" xfId="11675"/>
    <cellStyle name="계산 5 3 2 2" xfId="11676"/>
    <cellStyle name="계산 5 3 2 2 2" xfId="11677"/>
    <cellStyle name="계산 5 3 2 2 3" xfId="11678"/>
    <cellStyle name="계산 5 3 2 2 4" xfId="11679"/>
    <cellStyle name="계산 5 3 2 3" xfId="11680"/>
    <cellStyle name="계산 5 3 2 3 2" xfId="11681"/>
    <cellStyle name="계산 5 3 2 3 3" xfId="11682"/>
    <cellStyle name="계산 5 3 2 3 4" xfId="11683"/>
    <cellStyle name="계산 5 3 2 4" xfId="11684"/>
    <cellStyle name="계산 5 3 2 4 2" xfId="11685"/>
    <cellStyle name="계산 5 3 2 4 3" xfId="11686"/>
    <cellStyle name="계산 5 3 2 4 4" xfId="11687"/>
    <cellStyle name="계산 5 3 2 5" xfId="11688"/>
    <cellStyle name="계산 5 3 2 5 2" xfId="11689"/>
    <cellStyle name="계산 5 3 2 5 3" xfId="11690"/>
    <cellStyle name="계산 5 3 2 5 4" xfId="11691"/>
    <cellStyle name="계산 5 3 2 6" xfId="11692"/>
    <cellStyle name="계산 5 3 2 6 2" xfId="11693"/>
    <cellStyle name="계산 5 3 2 6 3" xfId="11694"/>
    <cellStyle name="계산 5 3 2 6 4" xfId="11695"/>
    <cellStyle name="계산 5 3 2 7" xfId="11696"/>
    <cellStyle name="계산 5 3 2 7 2" xfId="11697"/>
    <cellStyle name="계산 5 3 2 7 3" xfId="11698"/>
    <cellStyle name="계산 5 3 2 7 4" xfId="11699"/>
    <cellStyle name="계산 5 3 2 8" xfId="11700"/>
    <cellStyle name="계산 5 3 2 8 2" xfId="11701"/>
    <cellStyle name="계산 5 3 2 8 3" xfId="11702"/>
    <cellStyle name="계산 5 3 2 8 4" xfId="11703"/>
    <cellStyle name="계산 5 3 2 9" xfId="11704"/>
    <cellStyle name="계산 5 3 2 9 2" xfId="11705"/>
    <cellStyle name="계산 5 3 2 9 3" xfId="11706"/>
    <cellStyle name="계산 5 3 2 9 4" xfId="11707"/>
    <cellStyle name="계산 5 3 3" xfId="11708"/>
    <cellStyle name="계산 5 3 3 10" xfId="11709"/>
    <cellStyle name="계산 5 3 3 10 2" xfId="11710"/>
    <cellStyle name="계산 5 3 3 10 3" xfId="11711"/>
    <cellStyle name="계산 5 3 3 10 4" xfId="11712"/>
    <cellStyle name="계산 5 3 3 11" xfId="11713"/>
    <cellStyle name="계산 5 3 3 12" xfId="11714"/>
    <cellStyle name="계산 5 3 3 13" xfId="11715"/>
    <cellStyle name="계산 5 3 3 2" xfId="11716"/>
    <cellStyle name="계산 5 3 3 2 2" xfId="11717"/>
    <cellStyle name="계산 5 3 3 2 3" xfId="11718"/>
    <cellStyle name="계산 5 3 3 2 4" xfId="11719"/>
    <cellStyle name="계산 5 3 3 3" xfId="11720"/>
    <cellStyle name="계산 5 3 3 3 2" xfId="11721"/>
    <cellStyle name="계산 5 3 3 3 3" xfId="11722"/>
    <cellStyle name="계산 5 3 3 3 4" xfId="11723"/>
    <cellStyle name="계산 5 3 3 4" xfId="11724"/>
    <cellStyle name="계산 5 3 3 4 2" xfId="11725"/>
    <cellStyle name="계산 5 3 3 4 3" xfId="11726"/>
    <cellStyle name="계산 5 3 3 4 4" xfId="11727"/>
    <cellStyle name="계산 5 3 3 5" xfId="11728"/>
    <cellStyle name="계산 5 3 3 5 2" xfId="11729"/>
    <cellStyle name="계산 5 3 3 5 3" xfId="11730"/>
    <cellStyle name="계산 5 3 3 5 4" xfId="11731"/>
    <cellStyle name="계산 5 3 3 6" xfId="11732"/>
    <cellStyle name="계산 5 3 3 6 2" xfId="11733"/>
    <cellStyle name="계산 5 3 3 6 3" xfId="11734"/>
    <cellStyle name="계산 5 3 3 6 4" xfId="11735"/>
    <cellStyle name="계산 5 3 3 7" xfId="11736"/>
    <cellStyle name="계산 5 3 3 7 2" xfId="11737"/>
    <cellStyle name="계산 5 3 3 7 3" xfId="11738"/>
    <cellStyle name="계산 5 3 3 7 4" xfId="11739"/>
    <cellStyle name="계산 5 3 3 8" xfId="11740"/>
    <cellStyle name="계산 5 3 3 8 2" xfId="11741"/>
    <cellStyle name="계산 5 3 3 8 3" xfId="11742"/>
    <cellStyle name="계산 5 3 3 8 4" xfId="11743"/>
    <cellStyle name="계산 5 3 3 9" xfId="11744"/>
    <cellStyle name="계산 5 3 3 9 2" xfId="11745"/>
    <cellStyle name="계산 5 3 3 9 3" xfId="11746"/>
    <cellStyle name="계산 5 3 3 9 4" xfId="11747"/>
    <cellStyle name="계산 5 3 4" xfId="11748"/>
    <cellStyle name="계산 5 3 4 2" xfId="11749"/>
    <cellStyle name="계산 5 3 4 3" xfId="11750"/>
    <cellStyle name="계산 5 3 4 4" xfId="11751"/>
    <cellStyle name="계산 5 3 5" xfId="11752"/>
    <cellStyle name="계산 5 3 5 2" xfId="11753"/>
    <cellStyle name="계산 5 3 5 3" xfId="11754"/>
    <cellStyle name="계산 5 3 5 4" xfId="11755"/>
    <cellStyle name="계산 5 3 6" xfId="11756"/>
    <cellStyle name="계산 5 3 6 2" xfId="11757"/>
    <cellStyle name="계산 5 3 6 3" xfId="11758"/>
    <cellStyle name="계산 5 3 6 4" xfId="11759"/>
    <cellStyle name="계산 5 3 7" xfId="11760"/>
    <cellStyle name="계산 5 3 8" xfId="11761"/>
    <cellStyle name="계산 5 4" xfId="11762"/>
    <cellStyle name="계산 5 4 2" xfId="11763"/>
    <cellStyle name="계산 5 4 2 10" xfId="11764"/>
    <cellStyle name="계산 5 4 2 11" xfId="11765"/>
    <cellStyle name="계산 5 4 2 12" xfId="11766"/>
    <cellStyle name="계산 5 4 2 2" xfId="11767"/>
    <cellStyle name="계산 5 4 2 2 2" xfId="11768"/>
    <cellStyle name="계산 5 4 2 2 3" xfId="11769"/>
    <cellStyle name="계산 5 4 2 2 4" xfId="11770"/>
    <cellStyle name="계산 5 4 2 3" xfId="11771"/>
    <cellStyle name="계산 5 4 2 3 2" xfId="11772"/>
    <cellStyle name="계산 5 4 2 3 3" xfId="11773"/>
    <cellStyle name="계산 5 4 2 3 4" xfId="11774"/>
    <cellStyle name="계산 5 4 2 4" xfId="11775"/>
    <cellStyle name="계산 5 4 2 4 2" xfId="11776"/>
    <cellStyle name="계산 5 4 2 4 3" xfId="11777"/>
    <cellStyle name="계산 5 4 2 4 4" xfId="11778"/>
    <cellStyle name="계산 5 4 2 5" xfId="11779"/>
    <cellStyle name="계산 5 4 2 5 2" xfId="11780"/>
    <cellStyle name="계산 5 4 2 5 3" xfId="11781"/>
    <cellStyle name="계산 5 4 2 5 4" xfId="11782"/>
    <cellStyle name="계산 5 4 2 6" xfId="11783"/>
    <cellStyle name="계산 5 4 2 6 2" xfId="11784"/>
    <cellStyle name="계산 5 4 2 6 3" xfId="11785"/>
    <cellStyle name="계산 5 4 2 6 4" xfId="11786"/>
    <cellStyle name="계산 5 4 2 7" xfId="11787"/>
    <cellStyle name="계산 5 4 2 7 2" xfId="11788"/>
    <cellStyle name="계산 5 4 2 7 3" xfId="11789"/>
    <cellStyle name="계산 5 4 2 7 4" xfId="11790"/>
    <cellStyle name="계산 5 4 2 8" xfId="11791"/>
    <cellStyle name="계산 5 4 2 8 2" xfId="11792"/>
    <cellStyle name="계산 5 4 2 8 3" xfId="11793"/>
    <cellStyle name="계산 5 4 2 8 4" xfId="11794"/>
    <cellStyle name="계산 5 4 2 9" xfId="11795"/>
    <cellStyle name="계산 5 4 2 9 2" xfId="11796"/>
    <cellStyle name="계산 5 4 2 9 3" xfId="11797"/>
    <cellStyle name="계산 5 4 2 9 4" xfId="11798"/>
    <cellStyle name="계산 5 4 3" xfId="11799"/>
    <cellStyle name="계산 5 4 3 10" xfId="11800"/>
    <cellStyle name="계산 5 4 3 10 2" xfId="11801"/>
    <cellStyle name="계산 5 4 3 10 3" xfId="11802"/>
    <cellStyle name="계산 5 4 3 10 4" xfId="11803"/>
    <cellStyle name="계산 5 4 3 11" xfId="11804"/>
    <cellStyle name="계산 5 4 3 12" xfId="11805"/>
    <cellStyle name="계산 5 4 3 13" xfId="11806"/>
    <cellStyle name="계산 5 4 3 2" xfId="11807"/>
    <cellStyle name="계산 5 4 3 2 2" xfId="11808"/>
    <cellStyle name="계산 5 4 3 2 3" xfId="11809"/>
    <cellStyle name="계산 5 4 3 2 4" xfId="11810"/>
    <cellStyle name="계산 5 4 3 3" xfId="11811"/>
    <cellStyle name="계산 5 4 3 3 2" xfId="11812"/>
    <cellStyle name="계산 5 4 3 3 3" xfId="11813"/>
    <cellStyle name="계산 5 4 3 3 4" xfId="11814"/>
    <cellStyle name="계산 5 4 3 4" xfId="11815"/>
    <cellStyle name="계산 5 4 3 4 2" xfId="11816"/>
    <cellStyle name="계산 5 4 3 4 3" xfId="11817"/>
    <cellStyle name="계산 5 4 3 4 4" xfId="11818"/>
    <cellStyle name="계산 5 4 3 5" xfId="11819"/>
    <cellStyle name="계산 5 4 3 5 2" xfId="11820"/>
    <cellStyle name="계산 5 4 3 5 3" xfId="11821"/>
    <cellStyle name="계산 5 4 3 5 4" xfId="11822"/>
    <cellStyle name="계산 5 4 3 6" xfId="11823"/>
    <cellStyle name="계산 5 4 3 6 2" xfId="11824"/>
    <cellStyle name="계산 5 4 3 6 3" xfId="11825"/>
    <cellStyle name="계산 5 4 3 6 4" xfId="11826"/>
    <cellStyle name="계산 5 4 3 7" xfId="11827"/>
    <cellStyle name="계산 5 4 3 7 2" xfId="11828"/>
    <cellStyle name="계산 5 4 3 7 3" xfId="11829"/>
    <cellStyle name="계산 5 4 3 7 4" xfId="11830"/>
    <cellStyle name="계산 5 4 3 8" xfId="11831"/>
    <cellStyle name="계산 5 4 3 8 2" xfId="11832"/>
    <cellStyle name="계산 5 4 3 8 3" xfId="11833"/>
    <cellStyle name="계산 5 4 3 8 4" xfId="11834"/>
    <cellStyle name="계산 5 4 3 9" xfId="11835"/>
    <cellStyle name="계산 5 4 3 9 2" xfId="11836"/>
    <cellStyle name="계산 5 4 3 9 3" xfId="11837"/>
    <cellStyle name="계산 5 4 3 9 4" xfId="11838"/>
    <cellStyle name="계산 5 4 4" xfId="11839"/>
    <cellStyle name="계산 5 4 4 2" xfId="11840"/>
    <cellStyle name="계산 5 4 4 3" xfId="11841"/>
    <cellStyle name="계산 5 4 4 4" xfId="11842"/>
    <cellStyle name="계산 5 4 5" xfId="11843"/>
    <cellStyle name="계산 5 4 5 2" xfId="11844"/>
    <cellStyle name="계산 5 4 5 3" xfId="11845"/>
    <cellStyle name="계산 5 4 5 4" xfId="11846"/>
    <cellStyle name="계산 5 4 6" xfId="11847"/>
    <cellStyle name="계산 5 4 6 2" xfId="11848"/>
    <cellStyle name="계산 5 4 6 3" xfId="11849"/>
    <cellStyle name="계산 5 4 6 4" xfId="11850"/>
    <cellStyle name="계산 5 4 7" xfId="11851"/>
    <cellStyle name="계산 5 4 7 2" xfId="11852"/>
    <cellStyle name="계산 5 4 7 3" xfId="11853"/>
    <cellStyle name="계산 5 4 7 4" xfId="11854"/>
    <cellStyle name="계산 5 4 8" xfId="11855"/>
    <cellStyle name="계산 5 4 9" xfId="11856"/>
    <cellStyle name="계산 5 5" xfId="11857"/>
    <cellStyle name="계산 5 5 10" xfId="11858"/>
    <cellStyle name="계산 5 5 11" xfId="11859"/>
    <cellStyle name="계산 5 5 2" xfId="11860"/>
    <cellStyle name="계산 5 5 2 10" xfId="11861"/>
    <cellStyle name="계산 5 5 2 10 2" xfId="11862"/>
    <cellStyle name="계산 5 5 2 10 3" xfId="11863"/>
    <cellStyle name="계산 5 5 2 10 4" xfId="11864"/>
    <cellStyle name="계산 5 5 2 11" xfId="11865"/>
    <cellStyle name="계산 5 5 2 12" xfId="11866"/>
    <cellStyle name="계산 5 5 2 13" xfId="11867"/>
    <cellStyle name="계산 5 5 2 2" xfId="11868"/>
    <cellStyle name="계산 5 5 2 2 2" xfId="11869"/>
    <cellStyle name="계산 5 5 2 2 3" xfId="11870"/>
    <cellStyle name="계산 5 5 2 2 4" xfId="11871"/>
    <cellStyle name="계산 5 5 2 3" xfId="11872"/>
    <cellStyle name="계산 5 5 2 3 2" xfId="11873"/>
    <cellStyle name="계산 5 5 2 3 3" xfId="11874"/>
    <cellStyle name="계산 5 5 2 3 4" xfId="11875"/>
    <cellStyle name="계산 5 5 2 4" xfId="11876"/>
    <cellStyle name="계산 5 5 2 4 2" xfId="11877"/>
    <cellStyle name="계산 5 5 2 4 3" xfId="11878"/>
    <cellStyle name="계산 5 5 2 4 4" xfId="11879"/>
    <cellStyle name="계산 5 5 2 5" xfId="11880"/>
    <cellStyle name="계산 5 5 2 5 2" xfId="11881"/>
    <cellStyle name="계산 5 5 2 5 3" xfId="11882"/>
    <cellStyle name="계산 5 5 2 5 4" xfId="11883"/>
    <cellStyle name="계산 5 5 2 6" xfId="11884"/>
    <cellStyle name="계산 5 5 2 6 2" xfId="11885"/>
    <cellStyle name="계산 5 5 2 6 3" xfId="11886"/>
    <cellStyle name="계산 5 5 2 6 4" xfId="11887"/>
    <cellStyle name="계산 5 5 2 7" xfId="11888"/>
    <cellStyle name="계산 5 5 2 7 2" xfId="11889"/>
    <cellStyle name="계산 5 5 2 7 3" xfId="11890"/>
    <cellStyle name="계산 5 5 2 7 4" xfId="11891"/>
    <cellStyle name="계산 5 5 2 8" xfId="11892"/>
    <cellStyle name="계산 5 5 2 8 2" xfId="11893"/>
    <cellStyle name="계산 5 5 2 8 3" xfId="11894"/>
    <cellStyle name="계산 5 5 2 8 4" xfId="11895"/>
    <cellStyle name="계산 5 5 2 9" xfId="11896"/>
    <cellStyle name="계산 5 5 2 9 2" xfId="11897"/>
    <cellStyle name="계산 5 5 2 9 3" xfId="11898"/>
    <cellStyle name="계산 5 5 2 9 4" xfId="11899"/>
    <cellStyle name="계산 5 5 3" xfId="11900"/>
    <cellStyle name="계산 5 5 3 10" xfId="11901"/>
    <cellStyle name="계산 5 5 3 10 2" xfId="11902"/>
    <cellStyle name="계산 5 5 3 10 3" xfId="11903"/>
    <cellStyle name="계산 5 5 3 10 4" xfId="11904"/>
    <cellStyle name="계산 5 5 3 11" xfId="11905"/>
    <cellStyle name="계산 5 5 3 12" xfId="11906"/>
    <cellStyle name="계산 5 5 3 13" xfId="11907"/>
    <cellStyle name="계산 5 5 3 2" xfId="11908"/>
    <cellStyle name="계산 5 5 3 2 2" xfId="11909"/>
    <cellStyle name="계산 5 5 3 2 3" xfId="11910"/>
    <cellStyle name="계산 5 5 3 2 4" xfId="11911"/>
    <cellStyle name="계산 5 5 3 3" xfId="11912"/>
    <cellStyle name="계산 5 5 3 3 2" xfId="11913"/>
    <cellStyle name="계산 5 5 3 3 3" xfId="11914"/>
    <cellStyle name="계산 5 5 3 3 4" xfId="11915"/>
    <cellStyle name="계산 5 5 3 4" xfId="11916"/>
    <cellStyle name="계산 5 5 3 4 2" xfId="11917"/>
    <cellStyle name="계산 5 5 3 4 3" xfId="11918"/>
    <cellStyle name="계산 5 5 3 4 4" xfId="11919"/>
    <cellStyle name="계산 5 5 3 5" xfId="11920"/>
    <cellStyle name="계산 5 5 3 5 2" xfId="11921"/>
    <cellStyle name="계산 5 5 3 5 3" xfId="11922"/>
    <cellStyle name="계산 5 5 3 5 4" xfId="11923"/>
    <cellStyle name="계산 5 5 3 6" xfId="11924"/>
    <cellStyle name="계산 5 5 3 6 2" xfId="11925"/>
    <cellStyle name="계산 5 5 3 6 3" xfId="11926"/>
    <cellStyle name="계산 5 5 3 6 4" xfId="11927"/>
    <cellStyle name="계산 5 5 3 7" xfId="11928"/>
    <cellStyle name="계산 5 5 3 7 2" xfId="11929"/>
    <cellStyle name="계산 5 5 3 7 3" xfId="11930"/>
    <cellStyle name="계산 5 5 3 7 4" xfId="11931"/>
    <cellStyle name="계산 5 5 3 8" xfId="11932"/>
    <cellStyle name="계산 5 5 3 8 2" xfId="11933"/>
    <cellStyle name="계산 5 5 3 8 3" xfId="11934"/>
    <cellStyle name="계산 5 5 3 8 4" xfId="11935"/>
    <cellStyle name="계산 5 5 3 9" xfId="11936"/>
    <cellStyle name="계산 5 5 3 9 2" xfId="11937"/>
    <cellStyle name="계산 5 5 3 9 3" xfId="11938"/>
    <cellStyle name="계산 5 5 3 9 4" xfId="11939"/>
    <cellStyle name="계산 5 5 4" xfId="11940"/>
    <cellStyle name="계산 5 5 4 2" xfId="11941"/>
    <cellStyle name="계산 5 5 4 3" xfId="11942"/>
    <cellStyle name="계산 5 5 4 4" xfId="11943"/>
    <cellStyle name="계산 5 5 5" xfId="11944"/>
    <cellStyle name="계산 5 5 5 2" xfId="11945"/>
    <cellStyle name="계산 5 5 5 3" xfId="11946"/>
    <cellStyle name="계산 5 5 5 4" xfId="11947"/>
    <cellStyle name="계산 5 5 6" xfId="11948"/>
    <cellStyle name="계산 5 5 6 2" xfId="11949"/>
    <cellStyle name="계산 5 5 6 3" xfId="11950"/>
    <cellStyle name="계산 5 5 6 4" xfId="11951"/>
    <cellStyle name="계산 5 5 7" xfId="11952"/>
    <cellStyle name="계산 5 5 7 2" xfId="11953"/>
    <cellStyle name="계산 5 5 7 3" xfId="11954"/>
    <cellStyle name="계산 5 5 7 4" xfId="11955"/>
    <cellStyle name="계산 5 5 8" xfId="11956"/>
    <cellStyle name="계산 5 5 8 2" xfId="11957"/>
    <cellStyle name="계산 5 5 8 3" xfId="11958"/>
    <cellStyle name="계산 5 5 8 4" xfId="11959"/>
    <cellStyle name="계산 5 5 9" xfId="11960"/>
    <cellStyle name="계산 5 6" xfId="11961"/>
    <cellStyle name="계산 5 6 2" xfId="11962"/>
    <cellStyle name="계산 5 6 3" xfId="11963"/>
    <cellStyle name="계산 5 6 4" xfId="11964"/>
    <cellStyle name="계산 5 7" xfId="11965"/>
    <cellStyle name="계산 5 7 2" xfId="11966"/>
    <cellStyle name="계산 5 7 3" xfId="11967"/>
    <cellStyle name="계산 5 7 4" xfId="11968"/>
    <cellStyle name="계산 5 8" xfId="11969"/>
    <cellStyle name="계산 5 9" xfId="11970"/>
    <cellStyle name="계정과목" xfId="11971"/>
    <cellStyle name="고정소숫점" xfId="11972"/>
    <cellStyle name="고정소숫점 2" xfId="11973"/>
    <cellStyle name="고정출력1" xfId="11974"/>
    <cellStyle name="고정출력1 2" xfId="11975"/>
    <cellStyle name="고정출력2" xfId="11976"/>
    <cellStyle name="고정출력2 2" xfId="11977"/>
    <cellStyle name="과립" xfId="11978"/>
    <cellStyle name="괄(계정)" xfId="11979"/>
    <cellStyle name="괄호금액" xfId="11980"/>
    <cellStyle name="咬訌裝?INCOM1" xfId="11981"/>
    <cellStyle name="咬訌裝?INCOM10" xfId="11982"/>
    <cellStyle name="咬訌裝?INCOM2" xfId="11983"/>
    <cellStyle name="咬訌裝?INCOM3" xfId="11984"/>
    <cellStyle name="咬訌裝?INCOM4" xfId="11985"/>
    <cellStyle name="咬訌裝?INCOM5" xfId="11986"/>
    <cellStyle name="咬訌裝?INCOM6" xfId="11987"/>
    <cellStyle name="咬訌裝?INCOM7" xfId="11988"/>
    <cellStyle name="咬訌裝?INCOM8" xfId="11989"/>
    <cellStyle name="咬訌裝?INCOM9" xfId="11990"/>
    <cellStyle name="咬訌裝?PRIB11" xfId="11991"/>
    <cellStyle name="굴림체" xfId="11992"/>
    <cellStyle name="금액" xfId="11993"/>
    <cellStyle name="금액 2" xfId="11994"/>
    <cellStyle name="금액 2 2" xfId="11995"/>
    <cellStyle name="금액 2 2 2" xfId="11996"/>
    <cellStyle name="금액 2 2 2 2" xfId="11997"/>
    <cellStyle name="금액 2 2 2 2 2" xfId="11998"/>
    <cellStyle name="금액 2 2 2 2 2 2" xfId="11999"/>
    <cellStyle name="금액 2 2 2 2 2 3" xfId="12000"/>
    <cellStyle name="금액 2 2 2 2 2 4" xfId="12001"/>
    <cellStyle name="금액 2 2 2 2 3" xfId="12002"/>
    <cellStyle name="금액 2 2 2 2 3 2" xfId="12003"/>
    <cellStyle name="금액 2 2 2 2 3 3" xfId="12004"/>
    <cellStyle name="금액 2 2 2 2 3 4" xfId="12005"/>
    <cellStyle name="금액 2 2 2 2 4" xfId="12006"/>
    <cellStyle name="금액 2 2 2 2 4 2" xfId="12007"/>
    <cellStyle name="금액 2 2 2 2 4 3" xfId="12008"/>
    <cellStyle name="금액 2 2 2 2 4 4" xfId="12009"/>
    <cellStyle name="금액 2 2 2 2 5" xfId="12010"/>
    <cellStyle name="금액 2 2 2 2 5 2" xfId="12011"/>
    <cellStyle name="금액 2 2 2 2 5 3" xfId="12012"/>
    <cellStyle name="금액 2 2 2 2 5 4" xfId="12013"/>
    <cellStyle name="금액 2 2 2 2 6" xfId="12014"/>
    <cellStyle name="금액 2 2 2 2 6 2" xfId="12015"/>
    <cellStyle name="금액 2 2 2 2 6 3" xfId="12016"/>
    <cellStyle name="금액 2 2 2 2 6 4" xfId="12017"/>
    <cellStyle name="금액 2 2 2 2 7" xfId="12018"/>
    <cellStyle name="금액 2 2 2 2 8" xfId="12019"/>
    <cellStyle name="금액 2 2 2 3" xfId="12020"/>
    <cellStyle name="금액 2 2 2 3 2" xfId="12021"/>
    <cellStyle name="금액 2 2 2 3 3" xfId="12022"/>
    <cellStyle name="금액 2 2 2 3 4" xfId="12023"/>
    <cellStyle name="금액 2 2 2 4" xfId="12024"/>
    <cellStyle name="금액 2 2 2 4 2" xfId="12025"/>
    <cellStyle name="금액 2 2 2 4 3" xfId="12026"/>
    <cellStyle name="금액 2 2 2 4 4" xfId="12027"/>
    <cellStyle name="금액 2 2 2 5" xfId="12028"/>
    <cellStyle name="금액 2 2 2 5 2" xfId="12029"/>
    <cellStyle name="금액 2 2 2 5 3" xfId="12030"/>
    <cellStyle name="금액 2 2 2 5 4" xfId="12031"/>
    <cellStyle name="금액 2 2 2 6" xfId="12032"/>
    <cellStyle name="금액 2 2 2 6 2" xfId="12033"/>
    <cellStyle name="금액 2 2 2 6 3" xfId="12034"/>
    <cellStyle name="금액 2 2 2 6 4" xfId="12035"/>
    <cellStyle name="금액 2 2 2 7" xfId="12036"/>
    <cellStyle name="금액 2 2 2 7 2" xfId="12037"/>
    <cellStyle name="금액 2 2 2 7 3" xfId="12038"/>
    <cellStyle name="금액 2 2 2 7 4" xfId="12039"/>
    <cellStyle name="금액 2 2 2 8" xfId="12040"/>
    <cellStyle name="금액 2 2 2 8 2" xfId="12041"/>
    <cellStyle name="금액 2 2 2 8 3" xfId="12042"/>
    <cellStyle name="금액 2 2 2 8 4" xfId="12043"/>
    <cellStyle name="금액 2 2 2 9" xfId="12044"/>
    <cellStyle name="금액 2 2 2 9 2" xfId="12045"/>
    <cellStyle name="금액 2 2 2 9 3" xfId="12046"/>
    <cellStyle name="금액 2 2 2 9 4" xfId="12047"/>
    <cellStyle name="금액 2 2 3" xfId="12048"/>
    <cellStyle name="금액 2 2 3 2" xfId="12049"/>
    <cellStyle name="금액 2 2 3 2 10" xfId="12050"/>
    <cellStyle name="금액 2 2 3 2 10 2" xfId="12051"/>
    <cellStyle name="금액 2 2 3 2 10 3" xfId="12052"/>
    <cellStyle name="금액 2 2 3 2 10 4" xfId="12053"/>
    <cellStyle name="금액 2 2 3 2 11" xfId="12054"/>
    <cellStyle name="금액 2 2 3 2 12" xfId="12055"/>
    <cellStyle name="금액 2 2 3 2 2" xfId="12056"/>
    <cellStyle name="금액 2 2 3 2 2 2" xfId="12057"/>
    <cellStyle name="금액 2 2 3 2 2 3" xfId="12058"/>
    <cellStyle name="금액 2 2 3 2 2 4" xfId="12059"/>
    <cellStyle name="금액 2 2 3 2 3" xfId="12060"/>
    <cellStyle name="금액 2 2 3 2 3 2" xfId="12061"/>
    <cellStyle name="금액 2 2 3 2 3 3" xfId="12062"/>
    <cellStyle name="금액 2 2 3 2 3 4" xfId="12063"/>
    <cellStyle name="금액 2 2 3 2 4" xfId="12064"/>
    <cellStyle name="금액 2 2 3 2 4 2" xfId="12065"/>
    <cellStyle name="금액 2 2 3 2 4 3" xfId="12066"/>
    <cellStyle name="금액 2 2 3 2 4 4" xfId="12067"/>
    <cellStyle name="금액 2 2 3 2 5" xfId="12068"/>
    <cellStyle name="금액 2 2 3 2 5 2" xfId="12069"/>
    <cellStyle name="금액 2 2 3 2 5 3" xfId="12070"/>
    <cellStyle name="금액 2 2 3 2 5 4" xfId="12071"/>
    <cellStyle name="금액 2 2 3 2 6" xfId="12072"/>
    <cellStyle name="금액 2 2 3 2 6 2" xfId="12073"/>
    <cellStyle name="금액 2 2 3 2 6 3" xfId="12074"/>
    <cellStyle name="금액 2 2 3 2 6 4" xfId="12075"/>
    <cellStyle name="금액 2 2 3 2 7" xfId="12076"/>
    <cellStyle name="금액 2 2 3 2 7 2" xfId="12077"/>
    <cellStyle name="금액 2 2 3 2 7 3" xfId="12078"/>
    <cellStyle name="금액 2 2 3 2 7 4" xfId="12079"/>
    <cellStyle name="금액 2 2 3 2 8" xfId="12080"/>
    <cellStyle name="금액 2 2 3 2 8 2" xfId="12081"/>
    <cellStyle name="금액 2 2 3 2 8 3" xfId="12082"/>
    <cellStyle name="금액 2 2 3 2 8 4" xfId="12083"/>
    <cellStyle name="금액 2 2 3 2 9" xfId="12084"/>
    <cellStyle name="금액 2 2 3 2 9 2" xfId="12085"/>
    <cellStyle name="금액 2 2 3 2 9 3" xfId="12086"/>
    <cellStyle name="금액 2 2 3 2 9 4" xfId="12087"/>
    <cellStyle name="금액 2 2 3 3" xfId="12088"/>
    <cellStyle name="금액 2 2 3 3 10" xfId="12089"/>
    <cellStyle name="금액 2 2 3 3 10 2" xfId="12090"/>
    <cellStyle name="금액 2 2 3 3 10 3" xfId="12091"/>
    <cellStyle name="금액 2 2 3 3 10 4" xfId="12092"/>
    <cellStyle name="금액 2 2 3 3 11" xfId="12093"/>
    <cellStyle name="금액 2 2 3 3 12" xfId="12094"/>
    <cellStyle name="금액 2 2 3 3 13" xfId="12095"/>
    <cellStyle name="금액 2 2 3 3 2" xfId="12096"/>
    <cellStyle name="금액 2 2 3 3 2 2" xfId="12097"/>
    <cellStyle name="금액 2 2 3 3 2 3" xfId="12098"/>
    <cellStyle name="금액 2 2 3 3 2 4" xfId="12099"/>
    <cellStyle name="금액 2 2 3 3 3" xfId="12100"/>
    <cellStyle name="금액 2 2 3 3 3 2" xfId="12101"/>
    <cellStyle name="금액 2 2 3 3 3 3" xfId="12102"/>
    <cellStyle name="금액 2 2 3 3 3 4" xfId="12103"/>
    <cellStyle name="금액 2 2 3 3 4" xfId="12104"/>
    <cellStyle name="금액 2 2 3 3 4 2" xfId="12105"/>
    <cellStyle name="금액 2 2 3 3 4 3" xfId="12106"/>
    <cellStyle name="금액 2 2 3 3 4 4" xfId="12107"/>
    <cellStyle name="금액 2 2 3 3 5" xfId="12108"/>
    <cellStyle name="금액 2 2 3 3 5 2" xfId="12109"/>
    <cellStyle name="금액 2 2 3 3 5 3" xfId="12110"/>
    <cellStyle name="금액 2 2 3 3 5 4" xfId="12111"/>
    <cellStyle name="금액 2 2 3 3 6" xfId="12112"/>
    <cellStyle name="금액 2 2 3 3 6 2" xfId="12113"/>
    <cellStyle name="금액 2 2 3 3 6 3" xfId="12114"/>
    <cellStyle name="금액 2 2 3 3 6 4" xfId="12115"/>
    <cellStyle name="금액 2 2 3 3 7" xfId="12116"/>
    <cellStyle name="금액 2 2 3 3 7 2" xfId="12117"/>
    <cellStyle name="금액 2 2 3 3 7 3" xfId="12118"/>
    <cellStyle name="금액 2 2 3 3 7 4" xfId="12119"/>
    <cellStyle name="금액 2 2 3 3 8" xfId="12120"/>
    <cellStyle name="금액 2 2 3 3 8 2" xfId="12121"/>
    <cellStyle name="금액 2 2 3 3 8 3" xfId="12122"/>
    <cellStyle name="금액 2 2 3 3 8 4" xfId="12123"/>
    <cellStyle name="금액 2 2 3 3 9" xfId="12124"/>
    <cellStyle name="금액 2 2 3 3 9 2" xfId="12125"/>
    <cellStyle name="금액 2 2 3 3 9 3" xfId="12126"/>
    <cellStyle name="금액 2 2 3 3 9 4" xfId="12127"/>
    <cellStyle name="금액 2 2 3 4" xfId="12128"/>
    <cellStyle name="금액 2 2 3 4 2" xfId="12129"/>
    <cellStyle name="금액 2 2 3 4 3" xfId="12130"/>
    <cellStyle name="금액 2 2 3 4 4" xfId="12131"/>
    <cellStyle name="금액 2 2 3 5" xfId="12132"/>
    <cellStyle name="금액 2 2 3 5 2" xfId="12133"/>
    <cellStyle name="금액 2 2 3 5 3" xfId="12134"/>
    <cellStyle name="금액 2 2 3 5 4" xfId="12135"/>
    <cellStyle name="금액 2 2 3 6" xfId="12136"/>
    <cellStyle name="금액 2 2 3 6 2" xfId="12137"/>
    <cellStyle name="금액 2 2 3 6 3" xfId="12138"/>
    <cellStyle name="금액 2 2 3 6 4" xfId="12139"/>
    <cellStyle name="금액 2 2 3 7" xfId="12140"/>
    <cellStyle name="금액 2 2 4" xfId="12141"/>
    <cellStyle name="금액 2 2 4 2" xfId="12142"/>
    <cellStyle name="금액 2 2 4 2 2" xfId="12143"/>
    <cellStyle name="금액 2 2 4 2 3" xfId="12144"/>
    <cellStyle name="금액 2 2 4 2 4" xfId="12145"/>
    <cellStyle name="금액 2 2 4 3" xfId="12146"/>
    <cellStyle name="금액 2 2 4 3 2" xfId="12147"/>
    <cellStyle name="금액 2 2 4 3 3" xfId="12148"/>
    <cellStyle name="금액 2 2 4 3 4" xfId="12149"/>
    <cellStyle name="금액 2 2 4 4" xfId="12150"/>
    <cellStyle name="금액 2 2 4 4 2" xfId="12151"/>
    <cellStyle name="금액 2 2 4 4 3" xfId="12152"/>
    <cellStyle name="금액 2 2 4 4 4" xfId="12153"/>
    <cellStyle name="금액 2 2 4 5" xfId="12154"/>
    <cellStyle name="금액 2 2 4 5 2" xfId="12155"/>
    <cellStyle name="금액 2 2 4 5 3" xfId="12156"/>
    <cellStyle name="금액 2 2 4 5 4" xfId="12157"/>
    <cellStyle name="금액 2 2 4 6" xfId="12158"/>
    <cellStyle name="금액 2 2 4 6 2" xfId="12159"/>
    <cellStyle name="금액 2 2 4 6 3" xfId="12160"/>
    <cellStyle name="금액 2 2 4 6 4" xfId="12161"/>
    <cellStyle name="금액 2 2 4 7" xfId="12162"/>
    <cellStyle name="금액 2 2 4 8" xfId="12163"/>
    <cellStyle name="금액 2 2 5" xfId="12164"/>
    <cellStyle name="금액 2 2 5 10" xfId="12165"/>
    <cellStyle name="금액 2 2 5 10 2" xfId="12166"/>
    <cellStyle name="금액 2 2 5 10 3" xfId="12167"/>
    <cellStyle name="금액 2 2 5 10 4" xfId="12168"/>
    <cellStyle name="금액 2 2 5 11" xfId="12169"/>
    <cellStyle name="금액 2 2 5 12" xfId="12170"/>
    <cellStyle name="금액 2 2 5 13" xfId="12171"/>
    <cellStyle name="금액 2 2 5 2" xfId="12172"/>
    <cellStyle name="금액 2 2 5 2 2" xfId="12173"/>
    <cellStyle name="금액 2 2 5 2 3" xfId="12174"/>
    <cellStyle name="금액 2 2 5 2 4" xfId="12175"/>
    <cellStyle name="금액 2 2 5 3" xfId="12176"/>
    <cellStyle name="금액 2 2 5 3 2" xfId="12177"/>
    <cellStyle name="금액 2 2 5 3 3" xfId="12178"/>
    <cellStyle name="금액 2 2 5 3 4" xfId="12179"/>
    <cellStyle name="금액 2 2 5 4" xfId="12180"/>
    <cellStyle name="금액 2 2 5 4 2" xfId="12181"/>
    <cellStyle name="금액 2 2 5 4 3" xfId="12182"/>
    <cellStyle name="금액 2 2 5 4 4" xfId="12183"/>
    <cellStyle name="금액 2 2 5 5" xfId="12184"/>
    <cellStyle name="금액 2 2 5 5 2" xfId="12185"/>
    <cellStyle name="금액 2 2 5 5 3" xfId="12186"/>
    <cellStyle name="금액 2 2 5 5 4" xfId="12187"/>
    <cellStyle name="금액 2 2 5 6" xfId="12188"/>
    <cellStyle name="금액 2 2 5 6 2" xfId="12189"/>
    <cellStyle name="금액 2 2 5 6 3" xfId="12190"/>
    <cellStyle name="금액 2 2 5 6 4" xfId="12191"/>
    <cellStyle name="금액 2 2 5 7" xfId="12192"/>
    <cellStyle name="금액 2 2 5 7 2" xfId="12193"/>
    <cellStyle name="금액 2 2 5 7 3" xfId="12194"/>
    <cellStyle name="금액 2 2 5 7 4" xfId="12195"/>
    <cellStyle name="금액 2 2 5 8" xfId="12196"/>
    <cellStyle name="금액 2 2 5 8 2" xfId="12197"/>
    <cellStyle name="금액 2 2 5 8 3" xfId="12198"/>
    <cellStyle name="금액 2 2 5 8 4" xfId="12199"/>
    <cellStyle name="금액 2 2 5 9" xfId="12200"/>
    <cellStyle name="금액 2 2 5 9 2" xfId="12201"/>
    <cellStyle name="금액 2 2 5 9 3" xfId="12202"/>
    <cellStyle name="금액 2 2 5 9 4" xfId="12203"/>
    <cellStyle name="금액 2 2 6" xfId="12204"/>
    <cellStyle name="금액 2 2 6 2" xfId="12205"/>
    <cellStyle name="금액 2 2 6 3" xfId="12206"/>
    <cellStyle name="금액 2 2 6 4" xfId="12207"/>
    <cellStyle name="금액 2 3" xfId="12208"/>
    <cellStyle name="금액 2 3 10" xfId="12209"/>
    <cellStyle name="금액 2 3 2" xfId="12210"/>
    <cellStyle name="금액 2 3 2 2" xfId="12211"/>
    <cellStyle name="금액 2 3 2 2 2" xfId="12212"/>
    <cellStyle name="금액 2 3 2 2 3" xfId="12213"/>
    <cellStyle name="금액 2 3 2 2 4" xfId="12214"/>
    <cellStyle name="금액 2 3 2 3" xfId="12215"/>
    <cellStyle name="금액 2 3 2 3 2" xfId="12216"/>
    <cellStyle name="금액 2 3 2 3 3" xfId="12217"/>
    <cellStyle name="금액 2 3 2 3 4" xfId="12218"/>
    <cellStyle name="금액 2 3 2 4" xfId="12219"/>
    <cellStyle name="금액 2 3 2 4 2" xfId="12220"/>
    <cellStyle name="금액 2 3 2 4 3" xfId="12221"/>
    <cellStyle name="금액 2 3 2 4 4" xfId="12222"/>
    <cellStyle name="금액 2 3 2 5" xfId="12223"/>
    <cellStyle name="금액 2 3 2 5 2" xfId="12224"/>
    <cellStyle name="금액 2 3 2 5 3" xfId="12225"/>
    <cellStyle name="금액 2 3 2 5 4" xfId="12226"/>
    <cellStyle name="금액 2 3 2 6" xfId="12227"/>
    <cellStyle name="금액 2 3 2 6 2" xfId="12228"/>
    <cellStyle name="금액 2 3 2 6 3" xfId="12229"/>
    <cellStyle name="금액 2 3 2 6 4" xfId="12230"/>
    <cellStyle name="금액 2 3 2 7" xfId="12231"/>
    <cellStyle name="금액 2 3 2 8" xfId="12232"/>
    <cellStyle name="금액 2 3 3" xfId="12233"/>
    <cellStyle name="금액 2 3 3 10" xfId="12234"/>
    <cellStyle name="금액 2 3 3 10 2" xfId="12235"/>
    <cellStyle name="금액 2 3 3 10 3" xfId="12236"/>
    <cellStyle name="금액 2 3 3 10 4" xfId="12237"/>
    <cellStyle name="금액 2 3 3 11" xfId="12238"/>
    <cellStyle name="금액 2 3 3 12" xfId="12239"/>
    <cellStyle name="금액 2 3 3 13" xfId="12240"/>
    <cellStyle name="금액 2 3 3 2" xfId="12241"/>
    <cellStyle name="금액 2 3 3 2 2" xfId="12242"/>
    <cellStyle name="금액 2 3 3 2 3" xfId="12243"/>
    <cellStyle name="금액 2 3 3 2 4" xfId="12244"/>
    <cellStyle name="금액 2 3 3 3" xfId="12245"/>
    <cellStyle name="금액 2 3 3 3 2" xfId="12246"/>
    <cellStyle name="금액 2 3 3 3 3" xfId="12247"/>
    <cellStyle name="금액 2 3 3 3 4" xfId="12248"/>
    <cellStyle name="금액 2 3 3 4" xfId="12249"/>
    <cellStyle name="금액 2 3 3 4 2" xfId="12250"/>
    <cellStyle name="금액 2 3 3 4 3" xfId="12251"/>
    <cellStyle name="금액 2 3 3 4 4" xfId="12252"/>
    <cellStyle name="금액 2 3 3 5" xfId="12253"/>
    <cellStyle name="금액 2 3 3 5 2" xfId="12254"/>
    <cellStyle name="금액 2 3 3 5 3" xfId="12255"/>
    <cellStyle name="금액 2 3 3 5 4" xfId="12256"/>
    <cellStyle name="금액 2 3 3 6" xfId="12257"/>
    <cellStyle name="금액 2 3 3 6 2" xfId="12258"/>
    <cellStyle name="금액 2 3 3 6 3" xfId="12259"/>
    <cellStyle name="금액 2 3 3 6 4" xfId="12260"/>
    <cellStyle name="금액 2 3 3 7" xfId="12261"/>
    <cellStyle name="금액 2 3 3 7 2" xfId="12262"/>
    <cellStyle name="금액 2 3 3 7 3" xfId="12263"/>
    <cellStyle name="금액 2 3 3 7 4" xfId="12264"/>
    <cellStyle name="금액 2 3 3 8" xfId="12265"/>
    <cellStyle name="금액 2 3 3 8 2" xfId="12266"/>
    <cellStyle name="금액 2 3 3 8 3" xfId="12267"/>
    <cellStyle name="금액 2 3 3 8 4" xfId="12268"/>
    <cellStyle name="금액 2 3 3 9" xfId="12269"/>
    <cellStyle name="금액 2 3 3 9 2" xfId="12270"/>
    <cellStyle name="금액 2 3 3 9 3" xfId="12271"/>
    <cellStyle name="금액 2 3 3 9 4" xfId="12272"/>
    <cellStyle name="금액 2 3 4" xfId="12273"/>
    <cellStyle name="금액 2 3 4 2" xfId="12274"/>
    <cellStyle name="금액 2 3 4 3" xfId="12275"/>
    <cellStyle name="금액 2 3 4 4" xfId="12276"/>
    <cellStyle name="금액 2 3 5" xfId="12277"/>
    <cellStyle name="금액 2 3 5 2" xfId="12278"/>
    <cellStyle name="금액 2 3 5 3" xfId="12279"/>
    <cellStyle name="금액 2 3 5 4" xfId="12280"/>
    <cellStyle name="금액 2 3 6" xfId="12281"/>
    <cellStyle name="금액 2 3 6 2" xfId="12282"/>
    <cellStyle name="금액 2 3 6 3" xfId="12283"/>
    <cellStyle name="금액 2 3 6 4" xfId="12284"/>
    <cellStyle name="금액 2 3 7" xfId="12285"/>
    <cellStyle name="금액 2 3 7 2" xfId="12286"/>
    <cellStyle name="금액 2 3 7 3" xfId="12287"/>
    <cellStyle name="금액 2 3 7 4" xfId="12288"/>
    <cellStyle name="금액 2 3 8" xfId="12289"/>
    <cellStyle name="금액 2 3 8 2" xfId="12290"/>
    <cellStyle name="금액 2 3 8 3" xfId="12291"/>
    <cellStyle name="금액 2 3 8 4" xfId="12292"/>
    <cellStyle name="금액 2 3 9" xfId="12293"/>
    <cellStyle name="금액 2 3 9 2" xfId="12294"/>
    <cellStyle name="금액 2 3 9 3" xfId="12295"/>
    <cellStyle name="금액 2 3 9 4" xfId="12296"/>
    <cellStyle name="금액 2 4" xfId="12297"/>
    <cellStyle name="금액 2 4 2" xfId="12298"/>
    <cellStyle name="금액 2 4 2 2" xfId="12299"/>
    <cellStyle name="금액 2 4 2 2 2" xfId="12300"/>
    <cellStyle name="금액 2 4 2 2 3" xfId="12301"/>
    <cellStyle name="금액 2 4 2 2 4" xfId="12302"/>
    <cellStyle name="금액 2 4 2 3" xfId="12303"/>
    <cellStyle name="금액 2 4 2 3 2" xfId="12304"/>
    <cellStyle name="금액 2 4 2 3 3" xfId="12305"/>
    <cellStyle name="금액 2 4 2 3 4" xfId="12306"/>
    <cellStyle name="금액 2 4 2 4" xfId="12307"/>
    <cellStyle name="금액 2 4 2 4 2" xfId="12308"/>
    <cellStyle name="금액 2 4 2 4 3" xfId="12309"/>
    <cellStyle name="금액 2 4 2 4 4" xfId="12310"/>
    <cellStyle name="금액 2 4 2 5" xfId="12311"/>
    <cellStyle name="금액 2 4 2 5 2" xfId="12312"/>
    <cellStyle name="금액 2 4 2 5 3" xfId="12313"/>
    <cellStyle name="금액 2 4 2 5 4" xfId="12314"/>
    <cellStyle name="금액 2 4 2 6" xfId="12315"/>
    <cellStyle name="금액 2 4 2 6 2" xfId="12316"/>
    <cellStyle name="금액 2 4 2 6 3" xfId="12317"/>
    <cellStyle name="금액 2 4 2 6 4" xfId="12318"/>
    <cellStyle name="금액 2 4 2 7" xfId="12319"/>
    <cellStyle name="금액 2 4 2 8" xfId="12320"/>
    <cellStyle name="금액 2 4 3" xfId="12321"/>
    <cellStyle name="금액 2 4 3 2" xfId="12322"/>
    <cellStyle name="금액 2 4 3 3" xfId="12323"/>
    <cellStyle name="금액 2 4 3 4" xfId="12324"/>
    <cellStyle name="금액 2 4 4" xfId="12325"/>
    <cellStyle name="금액 2 4 4 2" xfId="12326"/>
    <cellStyle name="금액 2 4 4 3" xfId="12327"/>
    <cellStyle name="금액 2 4 4 4" xfId="12328"/>
    <cellStyle name="금액 2 4 5" xfId="12329"/>
    <cellStyle name="금액 2 4 5 2" xfId="12330"/>
    <cellStyle name="금액 2 4 5 3" xfId="12331"/>
    <cellStyle name="금액 2 4 5 4" xfId="12332"/>
    <cellStyle name="금액 2 4 6" xfId="12333"/>
    <cellStyle name="금액 2 4 7" xfId="12334"/>
    <cellStyle name="금액 2 5" xfId="12335"/>
    <cellStyle name="금액 2 5 2" xfId="12336"/>
    <cellStyle name="금액 2 5 2 2" xfId="12337"/>
    <cellStyle name="금액 2 5 2 3" xfId="12338"/>
    <cellStyle name="금액 2 5 2 4" xfId="12339"/>
    <cellStyle name="금액 2 5 3" xfId="12340"/>
    <cellStyle name="금액 2 5 3 2" xfId="12341"/>
    <cellStyle name="금액 2 5 3 3" xfId="12342"/>
    <cellStyle name="금액 2 5 3 4" xfId="12343"/>
    <cellStyle name="금액 2 5 4" xfId="12344"/>
    <cellStyle name="금액 2 5 4 2" xfId="12345"/>
    <cellStyle name="금액 2 5 4 3" xfId="12346"/>
    <cellStyle name="금액 2 5 4 4" xfId="12347"/>
    <cellStyle name="금액 2 5 5" xfId="12348"/>
    <cellStyle name="금액 2 5 5 2" xfId="12349"/>
    <cellStyle name="금액 2 5 5 3" xfId="12350"/>
    <cellStyle name="금액 2 5 5 4" xfId="12351"/>
    <cellStyle name="금액 2 5 6" xfId="12352"/>
    <cellStyle name="금액 2 5 6 2" xfId="12353"/>
    <cellStyle name="금액 2 5 6 3" xfId="12354"/>
    <cellStyle name="금액 2 5 6 4" xfId="12355"/>
    <cellStyle name="금액 2 5 7" xfId="12356"/>
    <cellStyle name="금액 2 5 8" xfId="12357"/>
    <cellStyle name="금액 2 6" xfId="12358"/>
    <cellStyle name="금액 2 6 2" xfId="12359"/>
    <cellStyle name="금액 2 6 3" xfId="12360"/>
    <cellStyle name="금액 2 6 4" xfId="12361"/>
    <cellStyle name="금액 3" xfId="12362"/>
    <cellStyle name="금액 3 2" xfId="12363"/>
    <cellStyle name="금액 3 2 2" xfId="12364"/>
    <cellStyle name="금액 3 2 2 2" xfId="12365"/>
    <cellStyle name="금액 3 2 2 2 2" xfId="12366"/>
    <cellStyle name="금액 3 2 2 2 3" xfId="12367"/>
    <cellStyle name="금액 3 2 2 2 4" xfId="12368"/>
    <cellStyle name="금액 3 2 2 3" xfId="12369"/>
    <cellStyle name="금액 3 2 2 3 2" xfId="12370"/>
    <cellStyle name="금액 3 2 2 3 3" xfId="12371"/>
    <cellStyle name="금액 3 2 2 3 4" xfId="12372"/>
    <cellStyle name="금액 3 2 2 4" xfId="12373"/>
    <cellStyle name="금액 3 2 2 4 2" xfId="12374"/>
    <cellStyle name="금액 3 2 2 4 3" xfId="12375"/>
    <cellStyle name="금액 3 2 2 4 4" xfId="12376"/>
    <cellStyle name="금액 3 2 2 5" xfId="12377"/>
    <cellStyle name="금액 3 2 2 5 2" xfId="12378"/>
    <cellStyle name="금액 3 2 2 5 3" xfId="12379"/>
    <cellStyle name="금액 3 2 2 5 4" xfId="12380"/>
    <cellStyle name="금액 3 2 2 6" xfId="12381"/>
    <cellStyle name="금액 3 2 2 6 2" xfId="12382"/>
    <cellStyle name="금액 3 2 2 6 3" xfId="12383"/>
    <cellStyle name="금액 3 2 2 6 4" xfId="12384"/>
    <cellStyle name="금액 3 2 2 7" xfId="12385"/>
    <cellStyle name="금액 3 2 2 8" xfId="12386"/>
    <cellStyle name="금액 3 2 3" xfId="12387"/>
    <cellStyle name="금액 3 2 3 2" xfId="12388"/>
    <cellStyle name="금액 3 2 3 3" xfId="12389"/>
    <cellStyle name="금액 3 2 3 4" xfId="12390"/>
    <cellStyle name="금액 3 2 4" xfId="12391"/>
    <cellStyle name="금액 3 2 4 2" xfId="12392"/>
    <cellStyle name="금액 3 2 4 3" xfId="12393"/>
    <cellStyle name="금액 3 2 4 4" xfId="12394"/>
    <cellStyle name="금액 3 2 5" xfId="12395"/>
    <cellStyle name="금액 3 2 5 2" xfId="12396"/>
    <cellStyle name="금액 3 2 5 3" xfId="12397"/>
    <cellStyle name="금액 3 2 5 4" xfId="12398"/>
    <cellStyle name="금액 3 2 6" xfId="12399"/>
    <cellStyle name="금액 3 2 6 2" xfId="12400"/>
    <cellStyle name="금액 3 2 6 3" xfId="12401"/>
    <cellStyle name="금액 3 2 6 4" xfId="12402"/>
    <cellStyle name="금액 3 2 7" xfId="12403"/>
    <cellStyle name="금액 3 2 7 2" xfId="12404"/>
    <cellStyle name="금액 3 2 7 3" xfId="12405"/>
    <cellStyle name="금액 3 2 7 4" xfId="12406"/>
    <cellStyle name="금액 3 2 8" xfId="12407"/>
    <cellStyle name="금액 3 2 8 2" xfId="12408"/>
    <cellStyle name="금액 3 2 8 3" xfId="12409"/>
    <cellStyle name="금액 3 2 8 4" xfId="12410"/>
    <cellStyle name="금액 3 2 9" xfId="12411"/>
    <cellStyle name="금액 3 2 9 2" xfId="12412"/>
    <cellStyle name="금액 3 2 9 3" xfId="12413"/>
    <cellStyle name="금액 3 2 9 4" xfId="12414"/>
    <cellStyle name="금액 3 3" xfId="12415"/>
    <cellStyle name="금액 3 3 2" xfId="12416"/>
    <cellStyle name="금액 3 3 2 10" xfId="12417"/>
    <cellStyle name="금액 3 3 2 10 2" xfId="12418"/>
    <cellStyle name="금액 3 3 2 10 3" xfId="12419"/>
    <cellStyle name="금액 3 3 2 10 4" xfId="12420"/>
    <cellStyle name="금액 3 3 2 11" xfId="12421"/>
    <cellStyle name="금액 3 3 2 12" xfId="12422"/>
    <cellStyle name="금액 3 3 2 2" xfId="12423"/>
    <cellStyle name="금액 3 3 2 2 2" xfId="12424"/>
    <cellStyle name="금액 3 3 2 2 3" xfId="12425"/>
    <cellStyle name="금액 3 3 2 2 4" xfId="12426"/>
    <cellStyle name="금액 3 3 2 3" xfId="12427"/>
    <cellStyle name="금액 3 3 2 3 2" xfId="12428"/>
    <cellStyle name="금액 3 3 2 3 3" xfId="12429"/>
    <cellStyle name="금액 3 3 2 3 4" xfId="12430"/>
    <cellStyle name="금액 3 3 2 4" xfId="12431"/>
    <cellStyle name="금액 3 3 2 4 2" xfId="12432"/>
    <cellStyle name="금액 3 3 2 4 3" xfId="12433"/>
    <cellStyle name="금액 3 3 2 4 4" xfId="12434"/>
    <cellStyle name="금액 3 3 2 5" xfId="12435"/>
    <cellStyle name="금액 3 3 2 5 2" xfId="12436"/>
    <cellStyle name="금액 3 3 2 5 3" xfId="12437"/>
    <cellStyle name="금액 3 3 2 5 4" xfId="12438"/>
    <cellStyle name="금액 3 3 2 6" xfId="12439"/>
    <cellStyle name="금액 3 3 2 6 2" xfId="12440"/>
    <cellStyle name="금액 3 3 2 6 3" xfId="12441"/>
    <cellStyle name="금액 3 3 2 6 4" xfId="12442"/>
    <cellStyle name="금액 3 3 2 7" xfId="12443"/>
    <cellStyle name="금액 3 3 2 7 2" xfId="12444"/>
    <cellStyle name="금액 3 3 2 7 3" xfId="12445"/>
    <cellStyle name="금액 3 3 2 7 4" xfId="12446"/>
    <cellStyle name="금액 3 3 2 8" xfId="12447"/>
    <cellStyle name="금액 3 3 2 8 2" xfId="12448"/>
    <cellStyle name="금액 3 3 2 8 3" xfId="12449"/>
    <cellStyle name="금액 3 3 2 8 4" xfId="12450"/>
    <cellStyle name="금액 3 3 2 9" xfId="12451"/>
    <cellStyle name="금액 3 3 2 9 2" xfId="12452"/>
    <cellStyle name="금액 3 3 2 9 3" xfId="12453"/>
    <cellStyle name="금액 3 3 2 9 4" xfId="12454"/>
    <cellStyle name="금액 3 3 3" xfId="12455"/>
    <cellStyle name="금액 3 3 3 10" xfId="12456"/>
    <cellStyle name="금액 3 3 3 10 2" xfId="12457"/>
    <cellStyle name="금액 3 3 3 10 3" xfId="12458"/>
    <cellStyle name="금액 3 3 3 10 4" xfId="12459"/>
    <cellStyle name="금액 3 3 3 11" xfId="12460"/>
    <cellStyle name="금액 3 3 3 12" xfId="12461"/>
    <cellStyle name="금액 3 3 3 13" xfId="12462"/>
    <cellStyle name="금액 3 3 3 2" xfId="12463"/>
    <cellStyle name="금액 3 3 3 2 2" xfId="12464"/>
    <cellStyle name="금액 3 3 3 2 3" xfId="12465"/>
    <cellStyle name="금액 3 3 3 2 4" xfId="12466"/>
    <cellStyle name="금액 3 3 3 3" xfId="12467"/>
    <cellStyle name="금액 3 3 3 3 2" xfId="12468"/>
    <cellStyle name="금액 3 3 3 3 3" xfId="12469"/>
    <cellStyle name="금액 3 3 3 3 4" xfId="12470"/>
    <cellStyle name="금액 3 3 3 4" xfId="12471"/>
    <cellStyle name="금액 3 3 3 4 2" xfId="12472"/>
    <cellStyle name="금액 3 3 3 4 3" xfId="12473"/>
    <cellStyle name="금액 3 3 3 4 4" xfId="12474"/>
    <cellStyle name="금액 3 3 3 5" xfId="12475"/>
    <cellStyle name="금액 3 3 3 5 2" xfId="12476"/>
    <cellStyle name="금액 3 3 3 5 3" xfId="12477"/>
    <cellStyle name="금액 3 3 3 5 4" xfId="12478"/>
    <cellStyle name="금액 3 3 3 6" xfId="12479"/>
    <cellStyle name="금액 3 3 3 6 2" xfId="12480"/>
    <cellStyle name="금액 3 3 3 6 3" xfId="12481"/>
    <cellStyle name="금액 3 3 3 6 4" xfId="12482"/>
    <cellStyle name="금액 3 3 3 7" xfId="12483"/>
    <cellStyle name="금액 3 3 3 7 2" xfId="12484"/>
    <cellStyle name="금액 3 3 3 7 3" xfId="12485"/>
    <cellStyle name="금액 3 3 3 7 4" xfId="12486"/>
    <cellStyle name="금액 3 3 3 8" xfId="12487"/>
    <cellStyle name="금액 3 3 3 8 2" xfId="12488"/>
    <cellStyle name="금액 3 3 3 8 3" xfId="12489"/>
    <cellStyle name="금액 3 3 3 8 4" xfId="12490"/>
    <cellStyle name="금액 3 3 3 9" xfId="12491"/>
    <cellStyle name="금액 3 3 3 9 2" xfId="12492"/>
    <cellStyle name="금액 3 3 3 9 3" xfId="12493"/>
    <cellStyle name="금액 3 3 3 9 4" xfId="12494"/>
    <cellStyle name="금액 3 3 4" xfId="12495"/>
    <cellStyle name="금액 3 3 4 2" xfId="12496"/>
    <cellStyle name="금액 3 3 4 3" xfId="12497"/>
    <cellStyle name="금액 3 3 4 4" xfId="12498"/>
    <cellStyle name="금액 3 3 5" xfId="12499"/>
    <cellStyle name="금액 3 3 5 2" xfId="12500"/>
    <cellStyle name="금액 3 3 5 3" xfId="12501"/>
    <cellStyle name="금액 3 3 5 4" xfId="12502"/>
    <cellStyle name="금액 3 3 6" xfId="12503"/>
    <cellStyle name="금액 3 3 6 2" xfId="12504"/>
    <cellStyle name="금액 3 3 6 3" xfId="12505"/>
    <cellStyle name="금액 3 3 6 4" xfId="12506"/>
    <cellStyle name="금액 3 3 7" xfId="12507"/>
    <cellStyle name="금액 3 4" xfId="12508"/>
    <cellStyle name="금액 3 4 2" xfId="12509"/>
    <cellStyle name="금액 3 4 2 2" xfId="12510"/>
    <cellStyle name="금액 3 4 2 3" xfId="12511"/>
    <cellStyle name="금액 3 4 2 4" xfId="12512"/>
    <cellStyle name="금액 3 4 3" xfId="12513"/>
    <cellStyle name="금액 3 4 3 2" xfId="12514"/>
    <cellStyle name="금액 3 4 3 3" xfId="12515"/>
    <cellStyle name="금액 3 4 3 4" xfId="12516"/>
    <cellStyle name="금액 3 4 4" xfId="12517"/>
    <cellStyle name="금액 3 4 4 2" xfId="12518"/>
    <cellStyle name="금액 3 4 4 3" xfId="12519"/>
    <cellStyle name="금액 3 4 4 4" xfId="12520"/>
    <cellStyle name="금액 3 4 5" xfId="12521"/>
    <cellStyle name="금액 3 4 5 2" xfId="12522"/>
    <cellStyle name="금액 3 4 5 3" xfId="12523"/>
    <cellStyle name="금액 3 4 5 4" xfId="12524"/>
    <cellStyle name="금액 3 4 6" xfId="12525"/>
    <cellStyle name="금액 3 4 6 2" xfId="12526"/>
    <cellStyle name="금액 3 4 6 3" xfId="12527"/>
    <cellStyle name="금액 3 4 6 4" xfId="12528"/>
    <cellStyle name="금액 3 4 7" xfId="12529"/>
    <cellStyle name="금액 3 4 8" xfId="12530"/>
    <cellStyle name="금액 3 5" xfId="12531"/>
    <cellStyle name="금액 3 5 10" xfId="12532"/>
    <cellStyle name="금액 3 5 10 2" xfId="12533"/>
    <cellStyle name="금액 3 5 10 3" xfId="12534"/>
    <cellStyle name="금액 3 5 10 4" xfId="12535"/>
    <cellStyle name="금액 3 5 11" xfId="12536"/>
    <cellStyle name="금액 3 5 12" xfId="12537"/>
    <cellStyle name="금액 3 5 13" xfId="12538"/>
    <cellStyle name="금액 3 5 2" xfId="12539"/>
    <cellStyle name="금액 3 5 2 2" xfId="12540"/>
    <cellStyle name="금액 3 5 2 3" xfId="12541"/>
    <cellStyle name="금액 3 5 2 4" xfId="12542"/>
    <cellStyle name="금액 3 5 3" xfId="12543"/>
    <cellStyle name="금액 3 5 3 2" xfId="12544"/>
    <cellStyle name="금액 3 5 3 3" xfId="12545"/>
    <cellStyle name="금액 3 5 3 4" xfId="12546"/>
    <cellStyle name="금액 3 5 4" xfId="12547"/>
    <cellStyle name="금액 3 5 4 2" xfId="12548"/>
    <cellStyle name="금액 3 5 4 3" xfId="12549"/>
    <cellStyle name="금액 3 5 4 4" xfId="12550"/>
    <cellStyle name="금액 3 5 5" xfId="12551"/>
    <cellStyle name="금액 3 5 5 2" xfId="12552"/>
    <cellStyle name="금액 3 5 5 3" xfId="12553"/>
    <cellStyle name="금액 3 5 5 4" xfId="12554"/>
    <cellStyle name="금액 3 5 6" xfId="12555"/>
    <cellStyle name="금액 3 5 6 2" xfId="12556"/>
    <cellStyle name="금액 3 5 6 3" xfId="12557"/>
    <cellStyle name="금액 3 5 6 4" xfId="12558"/>
    <cellStyle name="금액 3 5 7" xfId="12559"/>
    <cellStyle name="금액 3 5 7 2" xfId="12560"/>
    <cellStyle name="금액 3 5 7 3" xfId="12561"/>
    <cellStyle name="금액 3 5 7 4" xfId="12562"/>
    <cellStyle name="금액 3 5 8" xfId="12563"/>
    <cellStyle name="금액 3 5 8 2" xfId="12564"/>
    <cellStyle name="금액 3 5 8 3" xfId="12565"/>
    <cellStyle name="금액 3 5 8 4" xfId="12566"/>
    <cellStyle name="금액 3 5 9" xfId="12567"/>
    <cellStyle name="금액 3 5 9 2" xfId="12568"/>
    <cellStyle name="금액 3 5 9 3" xfId="12569"/>
    <cellStyle name="금액 3 5 9 4" xfId="12570"/>
    <cellStyle name="금액 3 6" xfId="12571"/>
    <cellStyle name="금액 3 6 2" xfId="12572"/>
    <cellStyle name="금액 3 6 3" xfId="12573"/>
    <cellStyle name="금액 3 6 4" xfId="12574"/>
    <cellStyle name="금액 4" xfId="12575"/>
    <cellStyle name="금액 4 10" xfId="12576"/>
    <cellStyle name="금액 4 2" xfId="12577"/>
    <cellStyle name="금액 4 2 2" xfId="12578"/>
    <cellStyle name="금액 4 2 2 2" xfId="12579"/>
    <cellStyle name="금액 4 2 2 3" xfId="12580"/>
    <cellStyle name="금액 4 2 2 4" xfId="12581"/>
    <cellStyle name="금액 4 2 3" xfId="12582"/>
    <cellStyle name="금액 4 2 3 2" xfId="12583"/>
    <cellStyle name="금액 4 2 3 3" xfId="12584"/>
    <cellStyle name="금액 4 2 3 4" xfId="12585"/>
    <cellStyle name="금액 4 2 4" xfId="12586"/>
    <cellStyle name="금액 4 2 4 2" xfId="12587"/>
    <cellStyle name="금액 4 2 4 3" xfId="12588"/>
    <cellStyle name="금액 4 2 4 4" xfId="12589"/>
    <cellStyle name="금액 4 2 5" xfId="12590"/>
    <cellStyle name="금액 4 2 5 2" xfId="12591"/>
    <cellStyle name="금액 4 2 5 3" xfId="12592"/>
    <cellStyle name="금액 4 2 5 4" xfId="12593"/>
    <cellStyle name="금액 4 2 6" xfId="12594"/>
    <cellStyle name="금액 4 2 6 2" xfId="12595"/>
    <cellStyle name="금액 4 2 6 3" xfId="12596"/>
    <cellStyle name="금액 4 2 6 4" xfId="12597"/>
    <cellStyle name="금액 4 2 7" xfId="12598"/>
    <cellStyle name="금액 4 2 8" xfId="12599"/>
    <cellStyle name="금액 4 3" xfId="12600"/>
    <cellStyle name="금액 4 3 10" xfId="12601"/>
    <cellStyle name="금액 4 3 10 2" xfId="12602"/>
    <cellStyle name="금액 4 3 10 3" xfId="12603"/>
    <cellStyle name="금액 4 3 10 4" xfId="12604"/>
    <cellStyle name="금액 4 3 11" xfId="12605"/>
    <cellStyle name="금액 4 3 12" xfId="12606"/>
    <cellStyle name="금액 4 3 13" xfId="12607"/>
    <cellStyle name="금액 4 3 2" xfId="12608"/>
    <cellStyle name="금액 4 3 2 2" xfId="12609"/>
    <cellStyle name="금액 4 3 2 3" xfId="12610"/>
    <cellStyle name="금액 4 3 2 4" xfId="12611"/>
    <cellStyle name="금액 4 3 3" xfId="12612"/>
    <cellStyle name="금액 4 3 3 2" xfId="12613"/>
    <cellStyle name="금액 4 3 3 3" xfId="12614"/>
    <cellStyle name="금액 4 3 3 4" xfId="12615"/>
    <cellStyle name="금액 4 3 4" xfId="12616"/>
    <cellStyle name="금액 4 3 4 2" xfId="12617"/>
    <cellStyle name="금액 4 3 4 3" xfId="12618"/>
    <cellStyle name="금액 4 3 4 4" xfId="12619"/>
    <cellStyle name="금액 4 3 5" xfId="12620"/>
    <cellStyle name="금액 4 3 5 2" xfId="12621"/>
    <cellStyle name="금액 4 3 5 3" xfId="12622"/>
    <cellStyle name="금액 4 3 5 4" xfId="12623"/>
    <cellStyle name="금액 4 3 6" xfId="12624"/>
    <cellStyle name="금액 4 3 6 2" xfId="12625"/>
    <cellStyle name="금액 4 3 6 3" xfId="12626"/>
    <cellStyle name="금액 4 3 6 4" xfId="12627"/>
    <cellStyle name="금액 4 3 7" xfId="12628"/>
    <cellStyle name="금액 4 3 7 2" xfId="12629"/>
    <cellStyle name="금액 4 3 7 3" xfId="12630"/>
    <cellStyle name="금액 4 3 7 4" xfId="12631"/>
    <cellStyle name="금액 4 3 8" xfId="12632"/>
    <cellStyle name="금액 4 3 8 2" xfId="12633"/>
    <cellStyle name="금액 4 3 8 3" xfId="12634"/>
    <cellStyle name="금액 4 3 8 4" xfId="12635"/>
    <cellStyle name="금액 4 3 9" xfId="12636"/>
    <cellStyle name="금액 4 3 9 2" xfId="12637"/>
    <cellStyle name="금액 4 3 9 3" xfId="12638"/>
    <cellStyle name="금액 4 3 9 4" xfId="12639"/>
    <cellStyle name="금액 4 4" xfId="12640"/>
    <cellStyle name="금액 4 4 2" xfId="12641"/>
    <cellStyle name="금액 4 4 3" xfId="12642"/>
    <cellStyle name="금액 4 4 4" xfId="12643"/>
    <cellStyle name="금액 4 5" xfId="12644"/>
    <cellStyle name="금액 4 5 2" xfId="12645"/>
    <cellStyle name="금액 4 5 3" xfId="12646"/>
    <cellStyle name="금액 4 5 4" xfId="12647"/>
    <cellStyle name="금액 4 6" xfId="12648"/>
    <cellStyle name="금액 4 6 2" xfId="12649"/>
    <cellStyle name="금액 4 6 3" xfId="12650"/>
    <cellStyle name="금액 4 6 4" xfId="12651"/>
    <cellStyle name="금액 4 7" xfId="12652"/>
    <cellStyle name="금액 4 7 2" xfId="12653"/>
    <cellStyle name="금액 4 7 3" xfId="12654"/>
    <cellStyle name="금액 4 7 4" xfId="12655"/>
    <cellStyle name="금액 4 8" xfId="12656"/>
    <cellStyle name="금액 4 8 2" xfId="12657"/>
    <cellStyle name="금액 4 8 3" xfId="12658"/>
    <cellStyle name="금액 4 8 4" xfId="12659"/>
    <cellStyle name="금액 4 9" xfId="12660"/>
    <cellStyle name="금액 4 9 2" xfId="12661"/>
    <cellStyle name="금액 4 9 3" xfId="12662"/>
    <cellStyle name="금액 4 9 4" xfId="12663"/>
    <cellStyle name="금액 5" xfId="12664"/>
    <cellStyle name="금액 5 2" xfId="12665"/>
    <cellStyle name="금액 5 2 2" xfId="12666"/>
    <cellStyle name="금액 5 2 2 2" xfId="12667"/>
    <cellStyle name="금액 5 2 2 3" xfId="12668"/>
    <cellStyle name="금액 5 2 2 4" xfId="12669"/>
    <cellStyle name="금액 5 2 3" xfId="12670"/>
    <cellStyle name="금액 5 2 3 2" xfId="12671"/>
    <cellStyle name="금액 5 2 3 3" xfId="12672"/>
    <cellStyle name="금액 5 2 3 4" xfId="12673"/>
    <cellStyle name="금액 5 2 4" xfId="12674"/>
    <cellStyle name="금액 5 2 4 2" xfId="12675"/>
    <cellStyle name="금액 5 2 4 3" xfId="12676"/>
    <cellStyle name="금액 5 2 4 4" xfId="12677"/>
    <cellStyle name="금액 5 2 5" xfId="12678"/>
    <cellStyle name="금액 5 2 5 2" xfId="12679"/>
    <cellStyle name="금액 5 2 5 3" xfId="12680"/>
    <cellStyle name="금액 5 2 5 4" xfId="12681"/>
    <cellStyle name="금액 5 2 6" xfId="12682"/>
    <cellStyle name="금액 5 2 6 2" xfId="12683"/>
    <cellStyle name="금액 5 2 6 3" xfId="12684"/>
    <cellStyle name="금액 5 2 6 4" xfId="12685"/>
    <cellStyle name="금액 5 2 7" xfId="12686"/>
    <cellStyle name="금액 5 2 8" xfId="12687"/>
    <cellStyle name="금액 5 3" xfId="12688"/>
    <cellStyle name="금액 5 3 2" xfId="12689"/>
    <cellStyle name="금액 5 3 3" xfId="12690"/>
    <cellStyle name="금액 5 3 4" xfId="12691"/>
    <cellStyle name="금액 5 4" xfId="12692"/>
    <cellStyle name="금액 5 4 2" xfId="12693"/>
    <cellStyle name="금액 5 4 3" xfId="12694"/>
    <cellStyle name="금액 5 4 4" xfId="12695"/>
    <cellStyle name="금액 5 5" xfId="12696"/>
    <cellStyle name="금액 5 5 2" xfId="12697"/>
    <cellStyle name="금액 5 5 3" xfId="12698"/>
    <cellStyle name="금액 5 5 4" xfId="12699"/>
    <cellStyle name="금액 5 6" xfId="12700"/>
    <cellStyle name="금액 5 7" xfId="12701"/>
    <cellStyle name="금액 6" xfId="12702"/>
    <cellStyle name="금액 6 2" xfId="12703"/>
    <cellStyle name="금액 6 2 2" xfId="12704"/>
    <cellStyle name="금액 6 2 3" xfId="12705"/>
    <cellStyle name="금액 6 2 4" xfId="12706"/>
    <cellStyle name="금액 6 3" xfId="12707"/>
    <cellStyle name="금액 6 3 2" xfId="12708"/>
    <cellStyle name="금액 6 3 3" xfId="12709"/>
    <cellStyle name="금액 6 3 4" xfId="12710"/>
    <cellStyle name="금액 6 4" xfId="12711"/>
    <cellStyle name="금액 6 4 2" xfId="12712"/>
    <cellStyle name="금액 6 4 3" xfId="12713"/>
    <cellStyle name="금액 6 4 4" xfId="12714"/>
    <cellStyle name="금액 6 5" xfId="12715"/>
    <cellStyle name="금액 6 5 2" xfId="12716"/>
    <cellStyle name="금액 6 5 3" xfId="12717"/>
    <cellStyle name="금액 6 5 4" xfId="12718"/>
    <cellStyle name="금액 6 6" xfId="12719"/>
    <cellStyle name="금액 6 6 2" xfId="12720"/>
    <cellStyle name="금액 6 6 3" xfId="12721"/>
    <cellStyle name="금액 6 6 4" xfId="12722"/>
    <cellStyle name="금액 6 7" xfId="12723"/>
    <cellStyle name="금액 6 8" xfId="12724"/>
    <cellStyle name="금액 7" xfId="12725"/>
    <cellStyle name="금액 7 2" xfId="12726"/>
    <cellStyle name="금액 7 3" xfId="12727"/>
    <cellStyle name="금액 7 4" xfId="12728"/>
    <cellStyle name="기계" xfId="12729"/>
    <cellStyle name="나쁨" xfId="4076" builtinId="27" customBuiltin="1"/>
    <cellStyle name="나쁨 2" xfId="12730"/>
    <cellStyle name="나쁨 3" xfId="12731"/>
    <cellStyle name="나쁨 4" xfId="12732"/>
    <cellStyle name="나열번호" xfId="12733"/>
    <cellStyle name="날짜" xfId="12734"/>
    <cellStyle name="날짜 2" xfId="12735"/>
    <cellStyle name="내역서" xfId="12736"/>
    <cellStyle name="단위등" xfId="12737"/>
    <cellStyle name="달러" xfId="12738"/>
    <cellStyle name="달러 2" xfId="12739"/>
    <cellStyle name="뒤에 오는 하이퍼링크_=선문대(563)변경" xfId="12740"/>
    <cellStyle name="똿떓죶Ø괻 [0.00]_PRODUCT DETAIL Q1" xfId="12741"/>
    <cellStyle name="똿떓죶Ø괻_PRODUCT DETAIL Q1" xfId="12742"/>
    <cellStyle name="똿뗦먛귟 [0.00]_NT Server " xfId="12743"/>
    <cellStyle name="똿뗦먛귟_NT Server " xfId="12744"/>
    <cellStyle name="메모" xfId="7080" builtinId="10" customBuiltin="1"/>
    <cellStyle name="메모 2" xfId="12745"/>
    <cellStyle name="메모 2 2" xfId="12746"/>
    <cellStyle name="메모 2 2 2" xfId="12747"/>
    <cellStyle name="메모 2 2 2 2" xfId="12748"/>
    <cellStyle name="메모 2 2 2 2 2" xfId="12749"/>
    <cellStyle name="메모 2 2 2 2 2 10" xfId="12750"/>
    <cellStyle name="메모 2 2 2 2 2 11" xfId="12751"/>
    <cellStyle name="메모 2 2 2 2 2 12" xfId="12752"/>
    <cellStyle name="메모 2 2 2 2 2 2" xfId="12753"/>
    <cellStyle name="메모 2 2 2 2 2 2 2" xfId="12754"/>
    <cellStyle name="메모 2 2 2 2 2 2 3" xfId="12755"/>
    <cellStyle name="메모 2 2 2 2 2 2 4" xfId="12756"/>
    <cellStyle name="메모 2 2 2 2 2 3" xfId="12757"/>
    <cellStyle name="메모 2 2 2 2 2 3 2" xfId="12758"/>
    <cellStyle name="메모 2 2 2 2 2 3 3" xfId="12759"/>
    <cellStyle name="메모 2 2 2 2 2 3 4" xfId="12760"/>
    <cellStyle name="메모 2 2 2 2 2 4" xfId="12761"/>
    <cellStyle name="메모 2 2 2 2 2 4 2" xfId="12762"/>
    <cellStyle name="메모 2 2 2 2 2 4 3" xfId="12763"/>
    <cellStyle name="메모 2 2 2 2 2 4 4" xfId="12764"/>
    <cellStyle name="메모 2 2 2 2 2 5" xfId="12765"/>
    <cellStyle name="메모 2 2 2 2 2 5 2" xfId="12766"/>
    <cellStyle name="메모 2 2 2 2 2 5 3" xfId="12767"/>
    <cellStyle name="메모 2 2 2 2 2 5 4" xfId="12768"/>
    <cellStyle name="메모 2 2 2 2 2 6" xfId="12769"/>
    <cellStyle name="메모 2 2 2 2 2 6 2" xfId="12770"/>
    <cellStyle name="메모 2 2 2 2 2 6 3" xfId="12771"/>
    <cellStyle name="메모 2 2 2 2 2 6 4" xfId="12772"/>
    <cellStyle name="메모 2 2 2 2 2 7" xfId="12773"/>
    <cellStyle name="메모 2 2 2 2 2 7 2" xfId="12774"/>
    <cellStyle name="메모 2 2 2 2 2 7 3" xfId="12775"/>
    <cellStyle name="메모 2 2 2 2 2 7 4" xfId="12776"/>
    <cellStyle name="메모 2 2 2 2 2 8" xfId="12777"/>
    <cellStyle name="메모 2 2 2 2 2 8 2" xfId="12778"/>
    <cellStyle name="메모 2 2 2 2 2 8 3" xfId="12779"/>
    <cellStyle name="메모 2 2 2 2 2 8 4" xfId="12780"/>
    <cellStyle name="메모 2 2 2 2 2 9" xfId="12781"/>
    <cellStyle name="메모 2 2 2 2 2 9 2" xfId="12782"/>
    <cellStyle name="메모 2 2 2 2 2 9 3" xfId="12783"/>
    <cellStyle name="메모 2 2 2 2 2 9 4" xfId="12784"/>
    <cellStyle name="메모 2 2 2 2 3" xfId="12785"/>
    <cellStyle name="메모 2 2 2 2 3 10" xfId="12786"/>
    <cellStyle name="메모 2 2 2 2 3 10 2" xfId="12787"/>
    <cellStyle name="메모 2 2 2 2 3 10 3" xfId="12788"/>
    <cellStyle name="메모 2 2 2 2 3 10 4" xfId="12789"/>
    <cellStyle name="메모 2 2 2 2 3 11" xfId="12790"/>
    <cellStyle name="메모 2 2 2 2 3 12" xfId="12791"/>
    <cellStyle name="메모 2 2 2 2 3 13" xfId="12792"/>
    <cellStyle name="메모 2 2 2 2 3 2" xfId="12793"/>
    <cellStyle name="메모 2 2 2 2 3 2 2" xfId="12794"/>
    <cellStyle name="메모 2 2 2 2 3 2 3" xfId="12795"/>
    <cellStyle name="메모 2 2 2 2 3 2 4" xfId="12796"/>
    <cellStyle name="메모 2 2 2 2 3 3" xfId="12797"/>
    <cellStyle name="메모 2 2 2 2 3 3 2" xfId="12798"/>
    <cellStyle name="메모 2 2 2 2 3 3 3" xfId="12799"/>
    <cellStyle name="메모 2 2 2 2 3 3 4" xfId="12800"/>
    <cellStyle name="메모 2 2 2 2 3 4" xfId="12801"/>
    <cellStyle name="메모 2 2 2 2 3 4 2" xfId="12802"/>
    <cellStyle name="메모 2 2 2 2 3 4 3" xfId="12803"/>
    <cellStyle name="메모 2 2 2 2 3 4 4" xfId="12804"/>
    <cellStyle name="메모 2 2 2 2 3 5" xfId="12805"/>
    <cellStyle name="메모 2 2 2 2 3 5 2" xfId="12806"/>
    <cellStyle name="메모 2 2 2 2 3 5 3" xfId="12807"/>
    <cellStyle name="메모 2 2 2 2 3 5 4" xfId="12808"/>
    <cellStyle name="메모 2 2 2 2 3 6" xfId="12809"/>
    <cellStyle name="메모 2 2 2 2 3 6 2" xfId="12810"/>
    <cellStyle name="메모 2 2 2 2 3 6 3" xfId="12811"/>
    <cellStyle name="메모 2 2 2 2 3 6 4" xfId="12812"/>
    <cellStyle name="메모 2 2 2 2 3 7" xfId="12813"/>
    <cellStyle name="메모 2 2 2 2 3 7 2" xfId="12814"/>
    <cellStyle name="메모 2 2 2 2 3 7 3" xfId="12815"/>
    <cellStyle name="메모 2 2 2 2 3 7 4" xfId="12816"/>
    <cellStyle name="메모 2 2 2 2 3 8" xfId="12817"/>
    <cellStyle name="메모 2 2 2 2 3 8 2" xfId="12818"/>
    <cellStyle name="메모 2 2 2 2 3 8 3" xfId="12819"/>
    <cellStyle name="메모 2 2 2 2 3 8 4" xfId="12820"/>
    <cellStyle name="메모 2 2 2 2 3 9" xfId="12821"/>
    <cellStyle name="메모 2 2 2 2 3 9 2" xfId="12822"/>
    <cellStyle name="메모 2 2 2 2 3 9 3" xfId="12823"/>
    <cellStyle name="메모 2 2 2 2 3 9 4" xfId="12824"/>
    <cellStyle name="메모 2 2 2 2 4" xfId="12825"/>
    <cellStyle name="메모 2 2 2 2 4 2" xfId="12826"/>
    <cellStyle name="메모 2 2 2 2 4 3" xfId="12827"/>
    <cellStyle name="메모 2 2 2 2 4 4" xfId="12828"/>
    <cellStyle name="메모 2 2 2 2 5" xfId="12829"/>
    <cellStyle name="메모 2 2 2 2 5 2" xfId="12830"/>
    <cellStyle name="메모 2 2 2 2 5 3" xfId="12831"/>
    <cellStyle name="메모 2 2 2 2 5 4" xfId="12832"/>
    <cellStyle name="메모 2 2 2 2 6" xfId="12833"/>
    <cellStyle name="메모 2 2 2 2 6 2" xfId="12834"/>
    <cellStyle name="메모 2 2 2 2 6 3" xfId="12835"/>
    <cellStyle name="메모 2 2 2 2 6 4" xfId="12836"/>
    <cellStyle name="메모 2 2 2 2 7" xfId="12837"/>
    <cellStyle name="메모 2 2 2 2 8" xfId="12838"/>
    <cellStyle name="메모 2 2 2 3" xfId="12839"/>
    <cellStyle name="메모 2 2 2 3 2" xfId="12840"/>
    <cellStyle name="메모 2 2 2 3 2 10" xfId="12841"/>
    <cellStyle name="메모 2 2 2 3 2 11" xfId="12842"/>
    <cellStyle name="메모 2 2 2 3 2 12" xfId="12843"/>
    <cellStyle name="메모 2 2 2 3 2 2" xfId="12844"/>
    <cellStyle name="메모 2 2 2 3 2 2 2" xfId="12845"/>
    <cellStyle name="메모 2 2 2 3 2 2 3" xfId="12846"/>
    <cellStyle name="메모 2 2 2 3 2 2 4" xfId="12847"/>
    <cellStyle name="메모 2 2 2 3 2 3" xfId="12848"/>
    <cellStyle name="메모 2 2 2 3 2 3 2" xfId="12849"/>
    <cellStyle name="메모 2 2 2 3 2 3 3" xfId="12850"/>
    <cellStyle name="메모 2 2 2 3 2 3 4" xfId="12851"/>
    <cellStyle name="메모 2 2 2 3 2 4" xfId="12852"/>
    <cellStyle name="메모 2 2 2 3 2 4 2" xfId="12853"/>
    <cellStyle name="메모 2 2 2 3 2 4 3" xfId="12854"/>
    <cellStyle name="메모 2 2 2 3 2 4 4" xfId="12855"/>
    <cellStyle name="메모 2 2 2 3 2 5" xfId="12856"/>
    <cellStyle name="메모 2 2 2 3 2 5 2" xfId="12857"/>
    <cellStyle name="메모 2 2 2 3 2 5 3" xfId="12858"/>
    <cellStyle name="메모 2 2 2 3 2 5 4" xfId="12859"/>
    <cellStyle name="메모 2 2 2 3 2 6" xfId="12860"/>
    <cellStyle name="메모 2 2 2 3 2 6 2" xfId="12861"/>
    <cellStyle name="메모 2 2 2 3 2 6 3" xfId="12862"/>
    <cellStyle name="메모 2 2 2 3 2 6 4" xfId="12863"/>
    <cellStyle name="메모 2 2 2 3 2 7" xfId="12864"/>
    <cellStyle name="메모 2 2 2 3 2 7 2" xfId="12865"/>
    <cellStyle name="메모 2 2 2 3 2 7 3" xfId="12866"/>
    <cellStyle name="메모 2 2 2 3 2 7 4" xfId="12867"/>
    <cellStyle name="메모 2 2 2 3 2 8" xfId="12868"/>
    <cellStyle name="메모 2 2 2 3 2 8 2" xfId="12869"/>
    <cellStyle name="메모 2 2 2 3 2 8 3" xfId="12870"/>
    <cellStyle name="메모 2 2 2 3 2 8 4" xfId="12871"/>
    <cellStyle name="메모 2 2 2 3 2 9" xfId="12872"/>
    <cellStyle name="메모 2 2 2 3 2 9 2" xfId="12873"/>
    <cellStyle name="메모 2 2 2 3 2 9 3" xfId="12874"/>
    <cellStyle name="메모 2 2 2 3 2 9 4" xfId="12875"/>
    <cellStyle name="메모 2 2 2 3 3" xfId="12876"/>
    <cellStyle name="메모 2 2 2 3 3 10" xfId="12877"/>
    <cellStyle name="메모 2 2 2 3 3 10 2" xfId="12878"/>
    <cellStyle name="메모 2 2 2 3 3 10 3" xfId="12879"/>
    <cellStyle name="메모 2 2 2 3 3 10 4" xfId="12880"/>
    <cellStyle name="메모 2 2 2 3 3 11" xfId="12881"/>
    <cellStyle name="메모 2 2 2 3 3 12" xfId="12882"/>
    <cellStyle name="메모 2 2 2 3 3 13" xfId="12883"/>
    <cellStyle name="메모 2 2 2 3 3 2" xfId="12884"/>
    <cellStyle name="메모 2 2 2 3 3 2 2" xfId="12885"/>
    <cellStyle name="메모 2 2 2 3 3 2 3" xfId="12886"/>
    <cellStyle name="메모 2 2 2 3 3 2 4" xfId="12887"/>
    <cellStyle name="메모 2 2 2 3 3 3" xfId="12888"/>
    <cellStyle name="메모 2 2 2 3 3 3 2" xfId="12889"/>
    <cellStyle name="메모 2 2 2 3 3 3 3" xfId="12890"/>
    <cellStyle name="메모 2 2 2 3 3 3 4" xfId="12891"/>
    <cellStyle name="메모 2 2 2 3 3 4" xfId="12892"/>
    <cellStyle name="메모 2 2 2 3 3 4 2" xfId="12893"/>
    <cellStyle name="메모 2 2 2 3 3 4 3" xfId="12894"/>
    <cellStyle name="메모 2 2 2 3 3 4 4" xfId="12895"/>
    <cellStyle name="메모 2 2 2 3 3 5" xfId="12896"/>
    <cellStyle name="메모 2 2 2 3 3 5 2" xfId="12897"/>
    <cellStyle name="메모 2 2 2 3 3 5 3" xfId="12898"/>
    <cellStyle name="메모 2 2 2 3 3 5 4" xfId="12899"/>
    <cellStyle name="메모 2 2 2 3 3 6" xfId="12900"/>
    <cellStyle name="메모 2 2 2 3 3 6 2" xfId="12901"/>
    <cellStyle name="메모 2 2 2 3 3 6 3" xfId="12902"/>
    <cellStyle name="메모 2 2 2 3 3 6 4" xfId="12903"/>
    <cellStyle name="메모 2 2 2 3 3 7" xfId="12904"/>
    <cellStyle name="메모 2 2 2 3 3 7 2" xfId="12905"/>
    <cellStyle name="메모 2 2 2 3 3 7 3" xfId="12906"/>
    <cellStyle name="메모 2 2 2 3 3 7 4" xfId="12907"/>
    <cellStyle name="메모 2 2 2 3 3 8" xfId="12908"/>
    <cellStyle name="메모 2 2 2 3 3 8 2" xfId="12909"/>
    <cellStyle name="메모 2 2 2 3 3 8 3" xfId="12910"/>
    <cellStyle name="메모 2 2 2 3 3 8 4" xfId="12911"/>
    <cellStyle name="메모 2 2 2 3 3 9" xfId="12912"/>
    <cellStyle name="메모 2 2 2 3 3 9 2" xfId="12913"/>
    <cellStyle name="메모 2 2 2 3 3 9 3" xfId="12914"/>
    <cellStyle name="메모 2 2 2 3 3 9 4" xfId="12915"/>
    <cellStyle name="메모 2 2 2 3 4" xfId="12916"/>
    <cellStyle name="메모 2 2 2 3 4 2" xfId="12917"/>
    <cellStyle name="메모 2 2 2 3 4 3" xfId="12918"/>
    <cellStyle name="메모 2 2 2 3 4 4" xfId="12919"/>
    <cellStyle name="메모 2 2 2 3 5" xfId="12920"/>
    <cellStyle name="메모 2 2 2 3 5 2" xfId="12921"/>
    <cellStyle name="메모 2 2 2 3 5 3" xfId="12922"/>
    <cellStyle name="메모 2 2 2 3 5 4" xfId="12923"/>
    <cellStyle name="메모 2 2 2 3 6" xfId="12924"/>
    <cellStyle name="메모 2 2 2 3 6 2" xfId="12925"/>
    <cellStyle name="메모 2 2 2 3 6 3" xfId="12926"/>
    <cellStyle name="메모 2 2 2 3 6 4" xfId="12927"/>
    <cellStyle name="메모 2 2 2 3 7" xfId="12928"/>
    <cellStyle name="메모 2 2 2 3 8" xfId="12929"/>
    <cellStyle name="메모 2 2 2 4" xfId="12930"/>
    <cellStyle name="메모 2 2 2 4 2" xfId="12931"/>
    <cellStyle name="메모 2 2 2 4 2 10" xfId="12932"/>
    <cellStyle name="메모 2 2 2 4 2 11" xfId="12933"/>
    <cellStyle name="메모 2 2 2 4 2 12" xfId="12934"/>
    <cellStyle name="메모 2 2 2 4 2 2" xfId="12935"/>
    <cellStyle name="메모 2 2 2 4 2 2 2" xfId="12936"/>
    <cellStyle name="메모 2 2 2 4 2 2 3" xfId="12937"/>
    <cellStyle name="메모 2 2 2 4 2 2 4" xfId="12938"/>
    <cellStyle name="메모 2 2 2 4 2 3" xfId="12939"/>
    <cellStyle name="메모 2 2 2 4 2 3 2" xfId="12940"/>
    <cellStyle name="메모 2 2 2 4 2 3 3" xfId="12941"/>
    <cellStyle name="메모 2 2 2 4 2 3 4" xfId="12942"/>
    <cellStyle name="메모 2 2 2 4 2 4" xfId="12943"/>
    <cellStyle name="메모 2 2 2 4 2 4 2" xfId="12944"/>
    <cellStyle name="메모 2 2 2 4 2 4 3" xfId="12945"/>
    <cellStyle name="메모 2 2 2 4 2 4 4" xfId="12946"/>
    <cellStyle name="메모 2 2 2 4 2 5" xfId="12947"/>
    <cellStyle name="메모 2 2 2 4 2 5 2" xfId="12948"/>
    <cellStyle name="메모 2 2 2 4 2 5 3" xfId="12949"/>
    <cellStyle name="메모 2 2 2 4 2 5 4" xfId="12950"/>
    <cellStyle name="메모 2 2 2 4 2 6" xfId="12951"/>
    <cellStyle name="메모 2 2 2 4 2 6 2" xfId="12952"/>
    <cellStyle name="메모 2 2 2 4 2 6 3" xfId="12953"/>
    <cellStyle name="메모 2 2 2 4 2 6 4" xfId="12954"/>
    <cellStyle name="메모 2 2 2 4 2 7" xfId="12955"/>
    <cellStyle name="메모 2 2 2 4 2 7 2" xfId="12956"/>
    <cellStyle name="메모 2 2 2 4 2 7 3" xfId="12957"/>
    <cellStyle name="메모 2 2 2 4 2 7 4" xfId="12958"/>
    <cellStyle name="메모 2 2 2 4 2 8" xfId="12959"/>
    <cellStyle name="메모 2 2 2 4 2 8 2" xfId="12960"/>
    <cellStyle name="메모 2 2 2 4 2 8 3" xfId="12961"/>
    <cellStyle name="메모 2 2 2 4 2 8 4" xfId="12962"/>
    <cellStyle name="메모 2 2 2 4 2 9" xfId="12963"/>
    <cellStyle name="메모 2 2 2 4 2 9 2" xfId="12964"/>
    <cellStyle name="메모 2 2 2 4 2 9 3" xfId="12965"/>
    <cellStyle name="메모 2 2 2 4 2 9 4" xfId="12966"/>
    <cellStyle name="메모 2 2 2 4 3" xfId="12967"/>
    <cellStyle name="메모 2 2 2 4 3 10" xfId="12968"/>
    <cellStyle name="메모 2 2 2 4 3 10 2" xfId="12969"/>
    <cellStyle name="메모 2 2 2 4 3 10 3" xfId="12970"/>
    <cellStyle name="메모 2 2 2 4 3 10 4" xfId="12971"/>
    <cellStyle name="메모 2 2 2 4 3 11" xfId="12972"/>
    <cellStyle name="메모 2 2 2 4 3 12" xfId="12973"/>
    <cellStyle name="메모 2 2 2 4 3 13" xfId="12974"/>
    <cellStyle name="메모 2 2 2 4 3 2" xfId="12975"/>
    <cellStyle name="메모 2 2 2 4 3 2 2" xfId="12976"/>
    <cellStyle name="메모 2 2 2 4 3 2 3" xfId="12977"/>
    <cellStyle name="메모 2 2 2 4 3 2 4" xfId="12978"/>
    <cellStyle name="메모 2 2 2 4 3 3" xfId="12979"/>
    <cellStyle name="메모 2 2 2 4 3 3 2" xfId="12980"/>
    <cellStyle name="메모 2 2 2 4 3 3 3" xfId="12981"/>
    <cellStyle name="메모 2 2 2 4 3 3 4" xfId="12982"/>
    <cellStyle name="메모 2 2 2 4 3 4" xfId="12983"/>
    <cellStyle name="메모 2 2 2 4 3 4 2" xfId="12984"/>
    <cellStyle name="메모 2 2 2 4 3 4 3" xfId="12985"/>
    <cellStyle name="메모 2 2 2 4 3 4 4" xfId="12986"/>
    <cellStyle name="메모 2 2 2 4 3 5" xfId="12987"/>
    <cellStyle name="메모 2 2 2 4 3 5 2" xfId="12988"/>
    <cellStyle name="메모 2 2 2 4 3 5 3" xfId="12989"/>
    <cellStyle name="메모 2 2 2 4 3 5 4" xfId="12990"/>
    <cellStyle name="메모 2 2 2 4 3 6" xfId="12991"/>
    <cellStyle name="메모 2 2 2 4 3 6 2" xfId="12992"/>
    <cellStyle name="메모 2 2 2 4 3 6 3" xfId="12993"/>
    <cellStyle name="메모 2 2 2 4 3 6 4" xfId="12994"/>
    <cellStyle name="메모 2 2 2 4 3 7" xfId="12995"/>
    <cellStyle name="메모 2 2 2 4 3 7 2" xfId="12996"/>
    <cellStyle name="메모 2 2 2 4 3 7 3" xfId="12997"/>
    <cellStyle name="메모 2 2 2 4 3 7 4" xfId="12998"/>
    <cellStyle name="메모 2 2 2 4 3 8" xfId="12999"/>
    <cellStyle name="메모 2 2 2 4 3 8 2" xfId="13000"/>
    <cellStyle name="메모 2 2 2 4 3 8 3" xfId="13001"/>
    <cellStyle name="메모 2 2 2 4 3 8 4" xfId="13002"/>
    <cellStyle name="메모 2 2 2 4 3 9" xfId="13003"/>
    <cellStyle name="메모 2 2 2 4 3 9 2" xfId="13004"/>
    <cellStyle name="메모 2 2 2 4 3 9 3" xfId="13005"/>
    <cellStyle name="메모 2 2 2 4 3 9 4" xfId="13006"/>
    <cellStyle name="메모 2 2 2 4 4" xfId="13007"/>
    <cellStyle name="메모 2 2 2 4 4 2" xfId="13008"/>
    <cellStyle name="메모 2 2 2 4 4 3" xfId="13009"/>
    <cellStyle name="메모 2 2 2 4 4 4" xfId="13010"/>
    <cellStyle name="메모 2 2 2 4 5" xfId="13011"/>
    <cellStyle name="메모 2 2 2 4 5 2" xfId="13012"/>
    <cellStyle name="메모 2 2 2 4 5 3" xfId="13013"/>
    <cellStyle name="메모 2 2 2 4 5 4" xfId="13014"/>
    <cellStyle name="메모 2 2 2 4 6" xfId="13015"/>
    <cellStyle name="메모 2 2 2 4 6 2" xfId="13016"/>
    <cellStyle name="메모 2 2 2 4 6 3" xfId="13017"/>
    <cellStyle name="메모 2 2 2 4 6 4" xfId="13018"/>
    <cellStyle name="메모 2 2 2 4 7" xfId="13019"/>
    <cellStyle name="메모 2 2 2 4 7 2" xfId="13020"/>
    <cellStyle name="메모 2 2 2 4 7 3" xfId="13021"/>
    <cellStyle name="메모 2 2 2 4 7 4" xfId="13022"/>
    <cellStyle name="메모 2 2 2 4 8" xfId="13023"/>
    <cellStyle name="메모 2 2 2 4 9" xfId="13024"/>
    <cellStyle name="메모 2 2 2 5" xfId="13025"/>
    <cellStyle name="메모 2 2 2 5 10" xfId="13026"/>
    <cellStyle name="메모 2 2 2 5 11" xfId="13027"/>
    <cellStyle name="메모 2 2 2 5 2" xfId="13028"/>
    <cellStyle name="메모 2 2 2 5 2 10" xfId="13029"/>
    <cellStyle name="메모 2 2 2 5 2 10 2" xfId="13030"/>
    <cellStyle name="메모 2 2 2 5 2 10 3" xfId="13031"/>
    <cellStyle name="메모 2 2 2 5 2 10 4" xfId="13032"/>
    <cellStyle name="메모 2 2 2 5 2 11" xfId="13033"/>
    <cellStyle name="메모 2 2 2 5 2 12" xfId="13034"/>
    <cellStyle name="메모 2 2 2 5 2 13" xfId="13035"/>
    <cellStyle name="메모 2 2 2 5 2 2" xfId="13036"/>
    <cellStyle name="메모 2 2 2 5 2 2 2" xfId="13037"/>
    <cellStyle name="메모 2 2 2 5 2 2 3" xfId="13038"/>
    <cellStyle name="메모 2 2 2 5 2 2 4" xfId="13039"/>
    <cellStyle name="메모 2 2 2 5 2 3" xfId="13040"/>
    <cellStyle name="메모 2 2 2 5 2 3 2" xfId="13041"/>
    <cellStyle name="메모 2 2 2 5 2 3 3" xfId="13042"/>
    <cellStyle name="메모 2 2 2 5 2 3 4" xfId="13043"/>
    <cellStyle name="메모 2 2 2 5 2 4" xfId="13044"/>
    <cellStyle name="메모 2 2 2 5 2 4 2" xfId="13045"/>
    <cellStyle name="메모 2 2 2 5 2 4 3" xfId="13046"/>
    <cellStyle name="메모 2 2 2 5 2 4 4" xfId="13047"/>
    <cellStyle name="메모 2 2 2 5 2 5" xfId="13048"/>
    <cellStyle name="메모 2 2 2 5 2 5 2" xfId="13049"/>
    <cellStyle name="메모 2 2 2 5 2 5 3" xfId="13050"/>
    <cellStyle name="메모 2 2 2 5 2 5 4" xfId="13051"/>
    <cellStyle name="메모 2 2 2 5 2 6" xfId="13052"/>
    <cellStyle name="메모 2 2 2 5 2 6 2" xfId="13053"/>
    <cellStyle name="메모 2 2 2 5 2 6 3" xfId="13054"/>
    <cellStyle name="메모 2 2 2 5 2 6 4" xfId="13055"/>
    <cellStyle name="메모 2 2 2 5 2 7" xfId="13056"/>
    <cellStyle name="메모 2 2 2 5 2 7 2" xfId="13057"/>
    <cellStyle name="메모 2 2 2 5 2 7 3" xfId="13058"/>
    <cellStyle name="메모 2 2 2 5 2 7 4" xfId="13059"/>
    <cellStyle name="메모 2 2 2 5 2 8" xfId="13060"/>
    <cellStyle name="메모 2 2 2 5 2 8 2" xfId="13061"/>
    <cellStyle name="메모 2 2 2 5 2 8 3" xfId="13062"/>
    <cellStyle name="메모 2 2 2 5 2 8 4" xfId="13063"/>
    <cellStyle name="메모 2 2 2 5 2 9" xfId="13064"/>
    <cellStyle name="메모 2 2 2 5 2 9 2" xfId="13065"/>
    <cellStyle name="메모 2 2 2 5 2 9 3" xfId="13066"/>
    <cellStyle name="메모 2 2 2 5 2 9 4" xfId="13067"/>
    <cellStyle name="메모 2 2 2 5 3" xfId="13068"/>
    <cellStyle name="메모 2 2 2 5 3 10" xfId="13069"/>
    <cellStyle name="메모 2 2 2 5 3 10 2" xfId="13070"/>
    <cellStyle name="메모 2 2 2 5 3 10 3" xfId="13071"/>
    <cellStyle name="메모 2 2 2 5 3 10 4" xfId="13072"/>
    <cellStyle name="메모 2 2 2 5 3 11" xfId="13073"/>
    <cellStyle name="메모 2 2 2 5 3 12" xfId="13074"/>
    <cellStyle name="메모 2 2 2 5 3 13" xfId="13075"/>
    <cellStyle name="메모 2 2 2 5 3 2" xfId="13076"/>
    <cellStyle name="메모 2 2 2 5 3 2 2" xfId="13077"/>
    <cellStyle name="메모 2 2 2 5 3 2 3" xfId="13078"/>
    <cellStyle name="메모 2 2 2 5 3 2 4" xfId="13079"/>
    <cellStyle name="메모 2 2 2 5 3 3" xfId="13080"/>
    <cellStyle name="메모 2 2 2 5 3 3 2" xfId="13081"/>
    <cellStyle name="메모 2 2 2 5 3 3 3" xfId="13082"/>
    <cellStyle name="메모 2 2 2 5 3 3 4" xfId="13083"/>
    <cellStyle name="메모 2 2 2 5 3 4" xfId="13084"/>
    <cellStyle name="메모 2 2 2 5 3 4 2" xfId="13085"/>
    <cellStyle name="메모 2 2 2 5 3 4 3" xfId="13086"/>
    <cellStyle name="메모 2 2 2 5 3 4 4" xfId="13087"/>
    <cellStyle name="메모 2 2 2 5 3 5" xfId="13088"/>
    <cellStyle name="메모 2 2 2 5 3 5 2" xfId="13089"/>
    <cellStyle name="메모 2 2 2 5 3 5 3" xfId="13090"/>
    <cellStyle name="메모 2 2 2 5 3 5 4" xfId="13091"/>
    <cellStyle name="메모 2 2 2 5 3 6" xfId="13092"/>
    <cellStyle name="메모 2 2 2 5 3 6 2" xfId="13093"/>
    <cellStyle name="메모 2 2 2 5 3 6 3" xfId="13094"/>
    <cellStyle name="메모 2 2 2 5 3 6 4" xfId="13095"/>
    <cellStyle name="메모 2 2 2 5 3 7" xfId="13096"/>
    <cellStyle name="메모 2 2 2 5 3 7 2" xfId="13097"/>
    <cellStyle name="메모 2 2 2 5 3 7 3" xfId="13098"/>
    <cellStyle name="메모 2 2 2 5 3 7 4" xfId="13099"/>
    <cellStyle name="메모 2 2 2 5 3 8" xfId="13100"/>
    <cellStyle name="메모 2 2 2 5 3 8 2" xfId="13101"/>
    <cellStyle name="메모 2 2 2 5 3 8 3" xfId="13102"/>
    <cellStyle name="메모 2 2 2 5 3 8 4" xfId="13103"/>
    <cellStyle name="메모 2 2 2 5 3 9" xfId="13104"/>
    <cellStyle name="메모 2 2 2 5 3 9 2" xfId="13105"/>
    <cellStyle name="메모 2 2 2 5 3 9 3" xfId="13106"/>
    <cellStyle name="메모 2 2 2 5 3 9 4" xfId="13107"/>
    <cellStyle name="메모 2 2 2 5 4" xfId="13108"/>
    <cellStyle name="메모 2 2 2 5 4 2" xfId="13109"/>
    <cellStyle name="메모 2 2 2 5 4 3" xfId="13110"/>
    <cellStyle name="메모 2 2 2 5 4 4" xfId="13111"/>
    <cellStyle name="메모 2 2 2 5 5" xfId="13112"/>
    <cellStyle name="메모 2 2 2 5 5 2" xfId="13113"/>
    <cellStyle name="메모 2 2 2 5 5 3" xfId="13114"/>
    <cellStyle name="메모 2 2 2 5 5 4" xfId="13115"/>
    <cellStyle name="메모 2 2 2 5 6" xfId="13116"/>
    <cellStyle name="메모 2 2 2 5 6 2" xfId="13117"/>
    <cellStyle name="메모 2 2 2 5 6 3" xfId="13118"/>
    <cellStyle name="메모 2 2 2 5 6 4" xfId="13119"/>
    <cellStyle name="메모 2 2 2 5 7" xfId="13120"/>
    <cellStyle name="메모 2 2 2 5 7 2" xfId="13121"/>
    <cellStyle name="메모 2 2 2 5 7 3" xfId="13122"/>
    <cellStyle name="메모 2 2 2 5 7 4" xfId="13123"/>
    <cellStyle name="메모 2 2 2 5 8" xfId="13124"/>
    <cellStyle name="메모 2 2 2 5 8 2" xfId="13125"/>
    <cellStyle name="메모 2 2 2 5 8 3" xfId="13126"/>
    <cellStyle name="메모 2 2 2 5 8 4" xfId="13127"/>
    <cellStyle name="메모 2 2 2 5 9" xfId="13128"/>
    <cellStyle name="메모 2 2 2 6" xfId="13129"/>
    <cellStyle name="메모 2 2 2 6 2" xfId="13130"/>
    <cellStyle name="메모 2 2 2 6 3" xfId="13131"/>
    <cellStyle name="메모 2 2 2 6 4" xfId="13132"/>
    <cellStyle name="메모 2 2 2 7" xfId="13133"/>
    <cellStyle name="메모 2 2 2 7 2" xfId="13134"/>
    <cellStyle name="메모 2 2 2 7 3" xfId="13135"/>
    <cellStyle name="메모 2 2 2 7 4" xfId="13136"/>
    <cellStyle name="메모 2 2 2 8" xfId="13137"/>
    <cellStyle name="메모 2 2 2 9" xfId="13138"/>
    <cellStyle name="메모 2 2 3" xfId="13139"/>
    <cellStyle name="메모 2 2 3 10" xfId="13140"/>
    <cellStyle name="메모 2 2 3 10 2" xfId="13141"/>
    <cellStyle name="메모 2 2 3 10 3" xfId="13142"/>
    <cellStyle name="메모 2 2 3 10 4" xfId="13143"/>
    <cellStyle name="메모 2 2 3 11" xfId="13144"/>
    <cellStyle name="메모 2 2 3 12" xfId="13145"/>
    <cellStyle name="메모 2 2 3 13" xfId="13146"/>
    <cellStyle name="메모 2 2 3 2" xfId="13147"/>
    <cellStyle name="메모 2 2 3 2 10" xfId="13148"/>
    <cellStyle name="메모 2 2 3 2 11" xfId="13149"/>
    <cellStyle name="메모 2 2 3 2 12" xfId="13150"/>
    <cellStyle name="메모 2 2 3 2 2" xfId="13151"/>
    <cellStyle name="메모 2 2 3 2 2 2" xfId="13152"/>
    <cellStyle name="메모 2 2 3 2 2 3" xfId="13153"/>
    <cellStyle name="메모 2 2 3 2 2 4" xfId="13154"/>
    <cellStyle name="메모 2 2 3 2 3" xfId="13155"/>
    <cellStyle name="메모 2 2 3 2 3 2" xfId="13156"/>
    <cellStyle name="메모 2 2 3 2 3 3" xfId="13157"/>
    <cellStyle name="메모 2 2 3 2 3 4" xfId="13158"/>
    <cellStyle name="메모 2 2 3 2 4" xfId="13159"/>
    <cellStyle name="메모 2 2 3 2 4 2" xfId="13160"/>
    <cellStyle name="메모 2 2 3 2 4 3" xfId="13161"/>
    <cellStyle name="메모 2 2 3 2 4 4" xfId="13162"/>
    <cellStyle name="메모 2 2 3 2 5" xfId="13163"/>
    <cellStyle name="메모 2 2 3 2 5 2" xfId="13164"/>
    <cellStyle name="메모 2 2 3 2 5 3" xfId="13165"/>
    <cellStyle name="메모 2 2 3 2 5 4" xfId="13166"/>
    <cellStyle name="메모 2 2 3 2 6" xfId="13167"/>
    <cellStyle name="메모 2 2 3 2 6 2" xfId="13168"/>
    <cellStyle name="메모 2 2 3 2 6 3" xfId="13169"/>
    <cellStyle name="메모 2 2 3 2 6 4" xfId="13170"/>
    <cellStyle name="메모 2 2 3 2 7" xfId="13171"/>
    <cellStyle name="메모 2 2 3 2 7 2" xfId="13172"/>
    <cellStyle name="메모 2 2 3 2 7 3" xfId="13173"/>
    <cellStyle name="메모 2 2 3 2 7 4" xfId="13174"/>
    <cellStyle name="메모 2 2 3 2 8" xfId="13175"/>
    <cellStyle name="메모 2 2 3 2 8 2" xfId="13176"/>
    <cellStyle name="메모 2 2 3 2 8 3" xfId="13177"/>
    <cellStyle name="메모 2 2 3 2 8 4" xfId="13178"/>
    <cellStyle name="메모 2 2 3 2 9" xfId="13179"/>
    <cellStyle name="메모 2 2 3 2 9 2" xfId="13180"/>
    <cellStyle name="메모 2 2 3 2 9 3" xfId="13181"/>
    <cellStyle name="메모 2 2 3 2 9 4" xfId="13182"/>
    <cellStyle name="메모 2 2 3 3" xfId="13183"/>
    <cellStyle name="메모 2 2 3 3 10" xfId="13184"/>
    <cellStyle name="메모 2 2 3 3 10 2" xfId="13185"/>
    <cellStyle name="메모 2 2 3 3 10 3" xfId="13186"/>
    <cellStyle name="메모 2 2 3 3 10 4" xfId="13187"/>
    <cellStyle name="메모 2 2 3 3 11" xfId="13188"/>
    <cellStyle name="메모 2 2 3 3 12" xfId="13189"/>
    <cellStyle name="메모 2 2 3 3 13" xfId="13190"/>
    <cellStyle name="메모 2 2 3 3 2" xfId="13191"/>
    <cellStyle name="메모 2 2 3 3 2 2" xfId="13192"/>
    <cellStyle name="메모 2 2 3 3 2 3" xfId="13193"/>
    <cellStyle name="메모 2 2 3 3 2 4" xfId="13194"/>
    <cellStyle name="메모 2 2 3 3 3" xfId="13195"/>
    <cellStyle name="메모 2 2 3 3 3 2" xfId="13196"/>
    <cellStyle name="메모 2 2 3 3 3 3" xfId="13197"/>
    <cellStyle name="메모 2 2 3 3 3 4" xfId="13198"/>
    <cellStyle name="메모 2 2 3 3 4" xfId="13199"/>
    <cellStyle name="메모 2 2 3 3 4 2" xfId="13200"/>
    <cellStyle name="메모 2 2 3 3 4 3" xfId="13201"/>
    <cellStyle name="메모 2 2 3 3 4 4" xfId="13202"/>
    <cellStyle name="메모 2 2 3 3 5" xfId="13203"/>
    <cellStyle name="메모 2 2 3 3 5 2" xfId="13204"/>
    <cellStyle name="메모 2 2 3 3 5 3" xfId="13205"/>
    <cellStyle name="메모 2 2 3 3 5 4" xfId="13206"/>
    <cellStyle name="메모 2 2 3 3 6" xfId="13207"/>
    <cellStyle name="메모 2 2 3 3 6 2" xfId="13208"/>
    <cellStyle name="메모 2 2 3 3 6 3" xfId="13209"/>
    <cellStyle name="메모 2 2 3 3 6 4" xfId="13210"/>
    <cellStyle name="메모 2 2 3 3 7" xfId="13211"/>
    <cellStyle name="메모 2 2 3 3 7 2" xfId="13212"/>
    <cellStyle name="메모 2 2 3 3 7 3" xfId="13213"/>
    <cellStyle name="메모 2 2 3 3 7 4" xfId="13214"/>
    <cellStyle name="메모 2 2 3 3 8" xfId="13215"/>
    <cellStyle name="메모 2 2 3 3 8 2" xfId="13216"/>
    <cellStyle name="메모 2 2 3 3 8 3" xfId="13217"/>
    <cellStyle name="메모 2 2 3 3 8 4" xfId="13218"/>
    <cellStyle name="메모 2 2 3 3 9" xfId="13219"/>
    <cellStyle name="메모 2 2 3 3 9 2" xfId="13220"/>
    <cellStyle name="메모 2 2 3 3 9 3" xfId="13221"/>
    <cellStyle name="메모 2 2 3 3 9 4" xfId="13222"/>
    <cellStyle name="메모 2 2 3 4" xfId="13223"/>
    <cellStyle name="메모 2 2 3 4 2" xfId="13224"/>
    <cellStyle name="메모 2 2 3 4 3" xfId="13225"/>
    <cellStyle name="메모 2 2 3 4 4" xfId="13226"/>
    <cellStyle name="메모 2 2 3 5" xfId="13227"/>
    <cellStyle name="메모 2 2 3 5 2" xfId="13228"/>
    <cellStyle name="메모 2 2 3 5 3" xfId="13229"/>
    <cellStyle name="메모 2 2 3 5 4" xfId="13230"/>
    <cellStyle name="메모 2 2 3 6" xfId="13231"/>
    <cellStyle name="메모 2 2 3 6 2" xfId="13232"/>
    <cellStyle name="메모 2 2 3 6 3" xfId="13233"/>
    <cellStyle name="메모 2 2 3 6 4" xfId="13234"/>
    <cellStyle name="메모 2 2 3 7" xfId="13235"/>
    <cellStyle name="메모 2 2 3 7 2" xfId="13236"/>
    <cellStyle name="메모 2 2 3 7 3" xfId="13237"/>
    <cellStyle name="메모 2 2 3 7 4" xfId="13238"/>
    <cellStyle name="메모 2 2 3 8" xfId="13239"/>
    <cellStyle name="메모 2 2 3 8 2" xfId="13240"/>
    <cellStyle name="메모 2 2 3 8 3" xfId="13241"/>
    <cellStyle name="메모 2 2 3 8 4" xfId="13242"/>
    <cellStyle name="메모 2 2 3 9" xfId="13243"/>
    <cellStyle name="메모 2 2 3 9 2" xfId="13244"/>
    <cellStyle name="메모 2 2 3 9 3" xfId="13245"/>
    <cellStyle name="메모 2 2 3 9 4" xfId="13246"/>
    <cellStyle name="메모 2 2 4" xfId="13247"/>
    <cellStyle name="메모 2 2 4 2" xfId="13248"/>
    <cellStyle name="메모 2 2 4 2 10" xfId="13249"/>
    <cellStyle name="메모 2 2 4 2 11" xfId="13250"/>
    <cellStyle name="메모 2 2 4 2 12" xfId="13251"/>
    <cellStyle name="메모 2 2 4 2 2" xfId="13252"/>
    <cellStyle name="메모 2 2 4 2 2 2" xfId="13253"/>
    <cellStyle name="메모 2 2 4 2 2 3" xfId="13254"/>
    <cellStyle name="메모 2 2 4 2 2 4" xfId="13255"/>
    <cellStyle name="메모 2 2 4 2 3" xfId="13256"/>
    <cellStyle name="메모 2 2 4 2 3 2" xfId="13257"/>
    <cellStyle name="메모 2 2 4 2 3 3" xfId="13258"/>
    <cellStyle name="메모 2 2 4 2 3 4" xfId="13259"/>
    <cellStyle name="메모 2 2 4 2 4" xfId="13260"/>
    <cellStyle name="메모 2 2 4 2 4 2" xfId="13261"/>
    <cellStyle name="메모 2 2 4 2 4 3" xfId="13262"/>
    <cellStyle name="메모 2 2 4 2 4 4" xfId="13263"/>
    <cellStyle name="메모 2 2 4 2 5" xfId="13264"/>
    <cellStyle name="메모 2 2 4 2 5 2" xfId="13265"/>
    <cellStyle name="메모 2 2 4 2 5 3" xfId="13266"/>
    <cellStyle name="메모 2 2 4 2 5 4" xfId="13267"/>
    <cellStyle name="메모 2 2 4 2 6" xfId="13268"/>
    <cellStyle name="메모 2 2 4 2 6 2" xfId="13269"/>
    <cellStyle name="메모 2 2 4 2 6 3" xfId="13270"/>
    <cellStyle name="메모 2 2 4 2 6 4" xfId="13271"/>
    <cellStyle name="메모 2 2 4 2 7" xfId="13272"/>
    <cellStyle name="메모 2 2 4 2 7 2" xfId="13273"/>
    <cellStyle name="메모 2 2 4 2 7 3" xfId="13274"/>
    <cellStyle name="메모 2 2 4 2 7 4" xfId="13275"/>
    <cellStyle name="메모 2 2 4 2 8" xfId="13276"/>
    <cellStyle name="메모 2 2 4 2 8 2" xfId="13277"/>
    <cellStyle name="메모 2 2 4 2 8 3" xfId="13278"/>
    <cellStyle name="메모 2 2 4 2 8 4" xfId="13279"/>
    <cellStyle name="메모 2 2 4 2 9" xfId="13280"/>
    <cellStyle name="메모 2 2 4 2 9 2" xfId="13281"/>
    <cellStyle name="메모 2 2 4 2 9 3" xfId="13282"/>
    <cellStyle name="메모 2 2 4 2 9 4" xfId="13283"/>
    <cellStyle name="메모 2 2 4 3" xfId="13284"/>
    <cellStyle name="메모 2 2 4 3 10" xfId="13285"/>
    <cellStyle name="메모 2 2 4 3 10 2" xfId="13286"/>
    <cellStyle name="메모 2 2 4 3 10 3" xfId="13287"/>
    <cellStyle name="메모 2 2 4 3 10 4" xfId="13288"/>
    <cellStyle name="메모 2 2 4 3 11" xfId="13289"/>
    <cellStyle name="메모 2 2 4 3 12" xfId="13290"/>
    <cellStyle name="메모 2 2 4 3 13" xfId="13291"/>
    <cellStyle name="메모 2 2 4 3 2" xfId="13292"/>
    <cellStyle name="메모 2 2 4 3 2 2" xfId="13293"/>
    <cellStyle name="메모 2 2 4 3 2 3" xfId="13294"/>
    <cellStyle name="메모 2 2 4 3 2 4" xfId="13295"/>
    <cellStyle name="메모 2 2 4 3 3" xfId="13296"/>
    <cellStyle name="메모 2 2 4 3 3 2" xfId="13297"/>
    <cellStyle name="메모 2 2 4 3 3 3" xfId="13298"/>
    <cellStyle name="메모 2 2 4 3 3 4" xfId="13299"/>
    <cellStyle name="메모 2 2 4 3 4" xfId="13300"/>
    <cellStyle name="메모 2 2 4 3 4 2" xfId="13301"/>
    <cellStyle name="메모 2 2 4 3 4 3" xfId="13302"/>
    <cellStyle name="메모 2 2 4 3 4 4" xfId="13303"/>
    <cellStyle name="메모 2 2 4 3 5" xfId="13304"/>
    <cellStyle name="메모 2 2 4 3 5 2" xfId="13305"/>
    <cellStyle name="메모 2 2 4 3 5 3" xfId="13306"/>
    <cellStyle name="메모 2 2 4 3 5 4" xfId="13307"/>
    <cellStyle name="메모 2 2 4 3 6" xfId="13308"/>
    <cellStyle name="메모 2 2 4 3 6 2" xfId="13309"/>
    <cellStyle name="메모 2 2 4 3 6 3" xfId="13310"/>
    <cellStyle name="메모 2 2 4 3 6 4" xfId="13311"/>
    <cellStyle name="메모 2 2 4 3 7" xfId="13312"/>
    <cellStyle name="메모 2 2 4 3 7 2" xfId="13313"/>
    <cellStyle name="메모 2 2 4 3 7 3" xfId="13314"/>
    <cellStyle name="메모 2 2 4 3 7 4" xfId="13315"/>
    <cellStyle name="메모 2 2 4 3 8" xfId="13316"/>
    <cellStyle name="메모 2 2 4 3 8 2" xfId="13317"/>
    <cellStyle name="메모 2 2 4 3 8 3" xfId="13318"/>
    <cellStyle name="메모 2 2 4 3 8 4" xfId="13319"/>
    <cellStyle name="메모 2 2 4 3 9" xfId="13320"/>
    <cellStyle name="메모 2 2 4 3 9 2" xfId="13321"/>
    <cellStyle name="메모 2 2 4 3 9 3" xfId="13322"/>
    <cellStyle name="메모 2 2 4 3 9 4" xfId="13323"/>
    <cellStyle name="메모 2 2 4 4" xfId="13324"/>
    <cellStyle name="메모 2 2 4 4 2" xfId="13325"/>
    <cellStyle name="메모 2 2 4 4 3" xfId="13326"/>
    <cellStyle name="메모 2 2 4 4 4" xfId="13327"/>
    <cellStyle name="메모 2 2 4 5" xfId="13328"/>
    <cellStyle name="메모 2 2 4 5 2" xfId="13329"/>
    <cellStyle name="메모 2 2 4 5 3" xfId="13330"/>
    <cellStyle name="메모 2 2 4 5 4" xfId="13331"/>
    <cellStyle name="메모 2 2 4 6" xfId="13332"/>
    <cellStyle name="메모 2 2 4 6 2" xfId="13333"/>
    <cellStyle name="메모 2 2 4 6 3" xfId="13334"/>
    <cellStyle name="메모 2 2 4 6 4" xfId="13335"/>
    <cellStyle name="메모 2 2 4 7" xfId="13336"/>
    <cellStyle name="메모 2 2 4 8" xfId="13337"/>
    <cellStyle name="메모 2 2 5" xfId="13338"/>
    <cellStyle name="메모 2 2 5 2" xfId="13339"/>
    <cellStyle name="메모 2 2 5 2 10" xfId="13340"/>
    <cellStyle name="메모 2 2 5 2 11" xfId="13341"/>
    <cellStyle name="메모 2 2 5 2 12" xfId="13342"/>
    <cellStyle name="메모 2 2 5 2 2" xfId="13343"/>
    <cellStyle name="메모 2 2 5 2 2 2" xfId="13344"/>
    <cellStyle name="메모 2 2 5 2 2 3" xfId="13345"/>
    <cellStyle name="메모 2 2 5 2 2 4" xfId="13346"/>
    <cellStyle name="메모 2 2 5 2 3" xfId="13347"/>
    <cellStyle name="메모 2 2 5 2 3 2" xfId="13348"/>
    <cellStyle name="메모 2 2 5 2 3 3" xfId="13349"/>
    <cellStyle name="메모 2 2 5 2 3 4" xfId="13350"/>
    <cellStyle name="메모 2 2 5 2 4" xfId="13351"/>
    <cellStyle name="메모 2 2 5 2 4 2" xfId="13352"/>
    <cellStyle name="메모 2 2 5 2 4 3" xfId="13353"/>
    <cellStyle name="메모 2 2 5 2 4 4" xfId="13354"/>
    <cellStyle name="메모 2 2 5 2 5" xfId="13355"/>
    <cellStyle name="메모 2 2 5 2 5 2" xfId="13356"/>
    <cellStyle name="메모 2 2 5 2 5 3" xfId="13357"/>
    <cellStyle name="메모 2 2 5 2 5 4" xfId="13358"/>
    <cellStyle name="메모 2 2 5 2 6" xfId="13359"/>
    <cellStyle name="메모 2 2 5 2 6 2" xfId="13360"/>
    <cellStyle name="메모 2 2 5 2 6 3" xfId="13361"/>
    <cellStyle name="메모 2 2 5 2 6 4" xfId="13362"/>
    <cellStyle name="메모 2 2 5 2 7" xfId="13363"/>
    <cellStyle name="메모 2 2 5 2 7 2" xfId="13364"/>
    <cellStyle name="메모 2 2 5 2 7 3" xfId="13365"/>
    <cellStyle name="메모 2 2 5 2 7 4" xfId="13366"/>
    <cellStyle name="메모 2 2 5 2 8" xfId="13367"/>
    <cellStyle name="메모 2 2 5 2 8 2" xfId="13368"/>
    <cellStyle name="메모 2 2 5 2 8 3" xfId="13369"/>
    <cellStyle name="메모 2 2 5 2 8 4" xfId="13370"/>
    <cellStyle name="메모 2 2 5 2 9" xfId="13371"/>
    <cellStyle name="메모 2 2 5 2 9 2" xfId="13372"/>
    <cellStyle name="메모 2 2 5 2 9 3" xfId="13373"/>
    <cellStyle name="메모 2 2 5 2 9 4" xfId="13374"/>
    <cellStyle name="메모 2 2 5 3" xfId="13375"/>
    <cellStyle name="메모 2 2 5 3 10" xfId="13376"/>
    <cellStyle name="메모 2 2 5 3 10 2" xfId="13377"/>
    <cellStyle name="메모 2 2 5 3 10 3" xfId="13378"/>
    <cellStyle name="메모 2 2 5 3 10 4" xfId="13379"/>
    <cellStyle name="메모 2 2 5 3 11" xfId="13380"/>
    <cellStyle name="메모 2 2 5 3 12" xfId="13381"/>
    <cellStyle name="메모 2 2 5 3 13" xfId="13382"/>
    <cellStyle name="메모 2 2 5 3 2" xfId="13383"/>
    <cellStyle name="메모 2 2 5 3 2 2" xfId="13384"/>
    <cellStyle name="메모 2 2 5 3 2 3" xfId="13385"/>
    <cellStyle name="메모 2 2 5 3 2 4" xfId="13386"/>
    <cellStyle name="메모 2 2 5 3 3" xfId="13387"/>
    <cellStyle name="메모 2 2 5 3 3 2" xfId="13388"/>
    <cellStyle name="메모 2 2 5 3 3 3" xfId="13389"/>
    <cellStyle name="메모 2 2 5 3 3 4" xfId="13390"/>
    <cellStyle name="메모 2 2 5 3 4" xfId="13391"/>
    <cellStyle name="메모 2 2 5 3 4 2" xfId="13392"/>
    <cellStyle name="메모 2 2 5 3 4 3" xfId="13393"/>
    <cellStyle name="메모 2 2 5 3 4 4" xfId="13394"/>
    <cellStyle name="메모 2 2 5 3 5" xfId="13395"/>
    <cellStyle name="메모 2 2 5 3 5 2" xfId="13396"/>
    <cellStyle name="메모 2 2 5 3 5 3" xfId="13397"/>
    <cellStyle name="메모 2 2 5 3 5 4" xfId="13398"/>
    <cellStyle name="메모 2 2 5 3 6" xfId="13399"/>
    <cellStyle name="메모 2 2 5 3 6 2" xfId="13400"/>
    <cellStyle name="메모 2 2 5 3 6 3" xfId="13401"/>
    <cellStyle name="메모 2 2 5 3 6 4" xfId="13402"/>
    <cellStyle name="메모 2 2 5 3 7" xfId="13403"/>
    <cellStyle name="메모 2 2 5 3 7 2" xfId="13404"/>
    <cellStyle name="메모 2 2 5 3 7 3" xfId="13405"/>
    <cellStyle name="메모 2 2 5 3 7 4" xfId="13406"/>
    <cellStyle name="메모 2 2 5 3 8" xfId="13407"/>
    <cellStyle name="메모 2 2 5 3 8 2" xfId="13408"/>
    <cellStyle name="메모 2 2 5 3 8 3" xfId="13409"/>
    <cellStyle name="메모 2 2 5 3 8 4" xfId="13410"/>
    <cellStyle name="메모 2 2 5 3 9" xfId="13411"/>
    <cellStyle name="메모 2 2 5 3 9 2" xfId="13412"/>
    <cellStyle name="메모 2 2 5 3 9 3" xfId="13413"/>
    <cellStyle name="메모 2 2 5 3 9 4" xfId="13414"/>
    <cellStyle name="메모 2 2 5 4" xfId="13415"/>
    <cellStyle name="메모 2 2 5 4 2" xfId="13416"/>
    <cellStyle name="메모 2 2 5 4 3" xfId="13417"/>
    <cellStyle name="메모 2 2 5 4 4" xfId="13418"/>
    <cellStyle name="메모 2 2 5 5" xfId="13419"/>
    <cellStyle name="메모 2 2 5 5 2" xfId="13420"/>
    <cellStyle name="메모 2 2 5 5 3" xfId="13421"/>
    <cellStyle name="메모 2 2 5 5 4" xfId="13422"/>
    <cellStyle name="메모 2 2 5 6" xfId="13423"/>
    <cellStyle name="메모 2 2 5 6 2" xfId="13424"/>
    <cellStyle name="메모 2 2 5 6 3" xfId="13425"/>
    <cellStyle name="메모 2 2 5 6 4" xfId="13426"/>
    <cellStyle name="메모 2 2 5 7" xfId="13427"/>
    <cellStyle name="메모 2 2 5 7 2" xfId="13428"/>
    <cellStyle name="메모 2 2 5 7 3" xfId="13429"/>
    <cellStyle name="메모 2 2 5 7 4" xfId="13430"/>
    <cellStyle name="메모 2 2 5 8" xfId="13431"/>
    <cellStyle name="메모 2 2 5 9" xfId="13432"/>
    <cellStyle name="메모 2 2 6" xfId="13433"/>
    <cellStyle name="메모 2 2 6 10" xfId="13434"/>
    <cellStyle name="메모 2 2 6 11" xfId="13435"/>
    <cellStyle name="메모 2 2 6 2" xfId="13436"/>
    <cellStyle name="메모 2 2 6 2 10" xfId="13437"/>
    <cellStyle name="메모 2 2 6 2 10 2" xfId="13438"/>
    <cellStyle name="메모 2 2 6 2 10 3" xfId="13439"/>
    <cellStyle name="메모 2 2 6 2 10 4" xfId="13440"/>
    <cellStyle name="메모 2 2 6 2 11" xfId="13441"/>
    <cellStyle name="메모 2 2 6 2 12" xfId="13442"/>
    <cellStyle name="메모 2 2 6 2 13" xfId="13443"/>
    <cellStyle name="메모 2 2 6 2 2" xfId="13444"/>
    <cellStyle name="메모 2 2 6 2 2 2" xfId="13445"/>
    <cellStyle name="메모 2 2 6 2 2 3" xfId="13446"/>
    <cellStyle name="메모 2 2 6 2 2 4" xfId="13447"/>
    <cellStyle name="메모 2 2 6 2 3" xfId="13448"/>
    <cellStyle name="메모 2 2 6 2 3 2" xfId="13449"/>
    <cellStyle name="메모 2 2 6 2 3 3" xfId="13450"/>
    <cellStyle name="메모 2 2 6 2 3 4" xfId="13451"/>
    <cellStyle name="메모 2 2 6 2 4" xfId="13452"/>
    <cellStyle name="메모 2 2 6 2 4 2" xfId="13453"/>
    <cellStyle name="메모 2 2 6 2 4 3" xfId="13454"/>
    <cellStyle name="메모 2 2 6 2 4 4" xfId="13455"/>
    <cellStyle name="메모 2 2 6 2 5" xfId="13456"/>
    <cellStyle name="메모 2 2 6 2 5 2" xfId="13457"/>
    <cellStyle name="메모 2 2 6 2 5 3" xfId="13458"/>
    <cellStyle name="메모 2 2 6 2 5 4" xfId="13459"/>
    <cellStyle name="메모 2 2 6 2 6" xfId="13460"/>
    <cellStyle name="메모 2 2 6 2 6 2" xfId="13461"/>
    <cellStyle name="메모 2 2 6 2 6 3" xfId="13462"/>
    <cellStyle name="메모 2 2 6 2 6 4" xfId="13463"/>
    <cellStyle name="메모 2 2 6 2 7" xfId="13464"/>
    <cellStyle name="메모 2 2 6 2 7 2" xfId="13465"/>
    <cellStyle name="메모 2 2 6 2 7 3" xfId="13466"/>
    <cellStyle name="메모 2 2 6 2 7 4" xfId="13467"/>
    <cellStyle name="메모 2 2 6 2 8" xfId="13468"/>
    <cellStyle name="메모 2 2 6 2 8 2" xfId="13469"/>
    <cellStyle name="메모 2 2 6 2 8 3" xfId="13470"/>
    <cellStyle name="메모 2 2 6 2 8 4" xfId="13471"/>
    <cellStyle name="메모 2 2 6 2 9" xfId="13472"/>
    <cellStyle name="메모 2 2 6 2 9 2" xfId="13473"/>
    <cellStyle name="메모 2 2 6 2 9 3" xfId="13474"/>
    <cellStyle name="메모 2 2 6 2 9 4" xfId="13475"/>
    <cellStyle name="메모 2 2 6 3" xfId="13476"/>
    <cellStyle name="메모 2 2 6 3 10" xfId="13477"/>
    <cellStyle name="메모 2 2 6 3 10 2" xfId="13478"/>
    <cellStyle name="메모 2 2 6 3 10 3" xfId="13479"/>
    <cellStyle name="메모 2 2 6 3 10 4" xfId="13480"/>
    <cellStyle name="메모 2 2 6 3 11" xfId="13481"/>
    <cellStyle name="메모 2 2 6 3 12" xfId="13482"/>
    <cellStyle name="메모 2 2 6 3 13" xfId="13483"/>
    <cellStyle name="메모 2 2 6 3 2" xfId="13484"/>
    <cellStyle name="메모 2 2 6 3 2 2" xfId="13485"/>
    <cellStyle name="메모 2 2 6 3 2 3" xfId="13486"/>
    <cellStyle name="메모 2 2 6 3 2 4" xfId="13487"/>
    <cellStyle name="메모 2 2 6 3 3" xfId="13488"/>
    <cellStyle name="메모 2 2 6 3 3 2" xfId="13489"/>
    <cellStyle name="메모 2 2 6 3 3 3" xfId="13490"/>
    <cellStyle name="메모 2 2 6 3 3 4" xfId="13491"/>
    <cellStyle name="메모 2 2 6 3 4" xfId="13492"/>
    <cellStyle name="메모 2 2 6 3 4 2" xfId="13493"/>
    <cellStyle name="메모 2 2 6 3 4 3" xfId="13494"/>
    <cellStyle name="메모 2 2 6 3 4 4" xfId="13495"/>
    <cellStyle name="메모 2 2 6 3 5" xfId="13496"/>
    <cellStyle name="메모 2 2 6 3 5 2" xfId="13497"/>
    <cellStyle name="메모 2 2 6 3 5 3" xfId="13498"/>
    <cellStyle name="메모 2 2 6 3 5 4" xfId="13499"/>
    <cellStyle name="메모 2 2 6 3 6" xfId="13500"/>
    <cellStyle name="메모 2 2 6 3 6 2" xfId="13501"/>
    <cellStyle name="메모 2 2 6 3 6 3" xfId="13502"/>
    <cellStyle name="메모 2 2 6 3 6 4" xfId="13503"/>
    <cellStyle name="메모 2 2 6 3 7" xfId="13504"/>
    <cellStyle name="메모 2 2 6 3 7 2" xfId="13505"/>
    <cellStyle name="메모 2 2 6 3 7 3" xfId="13506"/>
    <cellStyle name="메모 2 2 6 3 7 4" xfId="13507"/>
    <cellStyle name="메모 2 2 6 3 8" xfId="13508"/>
    <cellStyle name="메모 2 2 6 3 8 2" xfId="13509"/>
    <cellStyle name="메모 2 2 6 3 8 3" xfId="13510"/>
    <cellStyle name="메모 2 2 6 3 8 4" xfId="13511"/>
    <cellStyle name="메모 2 2 6 3 9" xfId="13512"/>
    <cellStyle name="메모 2 2 6 3 9 2" xfId="13513"/>
    <cellStyle name="메모 2 2 6 3 9 3" xfId="13514"/>
    <cellStyle name="메모 2 2 6 3 9 4" xfId="13515"/>
    <cellStyle name="메모 2 2 6 4" xfId="13516"/>
    <cellStyle name="메모 2 2 6 4 2" xfId="13517"/>
    <cellStyle name="메모 2 2 6 4 3" xfId="13518"/>
    <cellStyle name="메모 2 2 6 4 4" xfId="13519"/>
    <cellStyle name="메모 2 2 6 5" xfId="13520"/>
    <cellStyle name="메모 2 2 6 5 2" xfId="13521"/>
    <cellStyle name="메모 2 2 6 5 3" xfId="13522"/>
    <cellStyle name="메모 2 2 6 5 4" xfId="13523"/>
    <cellStyle name="메모 2 2 6 6" xfId="13524"/>
    <cellStyle name="메모 2 2 6 6 2" xfId="13525"/>
    <cellStyle name="메모 2 2 6 6 3" xfId="13526"/>
    <cellStyle name="메모 2 2 6 6 4" xfId="13527"/>
    <cellStyle name="메모 2 2 6 7" xfId="13528"/>
    <cellStyle name="메모 2 2 6 7 2" xfId="13529"/>
    <cellStyle name="메모 2 2 6 7 3" xfId="13530"/>
    <cellStyle name="메모 2 2 6 7 4" xfId="13531"/>
    <cellStyle name="메모 2 2 6 8" xfId="13532"/>
    <cellStyle name="메모 2 2 6 8 2" xfId="13533"/>
    <cellStyle name="메모 2 2 6 8 3" xfId="13534"/>
    <cellStyle name="메모 2 2 6 8 4" xfId="13535"/>
    <cellStyle name="메모 2 2 6 9" xfId="13536"/>
    <cellStyle name="메모 2 2 7" xfId="13537"/>
    <cellStyle name="메모 2 2 7 2" xfId="13538"/>
    <cellStyle name="메모 2 2 7 3" xfId="13539"/>
    <cellStyle name="메모 2 2 7 4" xfId="13540"/>
    <cellStyle name="메모 2 2 8" xfId="13541"/>
    <cellStyle name="메모 2 3" xfId="13542"/>
    <cellStyle name="메모 2 3 2" xfId="13543"/>
    <cellStyle name="메모 2 3 2 2" xfId="13544"/>
    <cellStyle name="메모 2 3 2 2 10" xfId="13545"/>
    <cellStyle name="메모 2 3 2 2 11" xfId="13546"/>
    <cellStyle name="메모 2 3 2 2 12" xfId="13547"/>
    <cellStyle name="메모 2 3 2 2 2" xfId="13548"/>
    <cellStyle name="메모 2 3 2 2 2 2" xfId="13549"/>
    <cellStyle name="메모 2 3 2 2 2 3" xfId="13550"/>
    <cellStyle name="메모 2 3 2 2 2 4" xfId="13551"/>
    <cellStyle name="메모 2 3 2 2 3" xfId="13552"/>
    <cellStyle name="메모 2 3 2 2 3 2" xfId="13553"/>
    <cellStyle name="메모 2 3 2 2 3 3" xfId="13554"/>
    <cellStyle name="메모 2 3 2 2 3 4" xfId="13555"/>
    <cellStyle name="메모 2 3 2 2 4" xfId="13556"/>
    <cellStyle name="메모 2 3 2 2 4 2" xfId="13557"/>
    <cellStyle name="메모 2 3 2 2 4 3" xfId="13558"/>
    <cellStyle name="메모 2 3 2 2 4 4" xfId="13559"/>
    <cellStyle name="메모 2 3 2 2 5" xfId="13560"/>
    <cellStyle name="메모 2 3 2 2 5 2" xfId="13561"/>
    <cellStyle name="메모 2 3 2 2 5 3" xfId="13562"/>
    <cellStyle name="메모 2 3 2 2 5 4" xfId="13563"/>
    <cellStyle name="메모 2 3 2 2 6" xfId="13564"/>
    <cellStyle name="메모 2 3 2 2 6 2" xfId="13565"/>
    <cellStyle name="메모 2 3 2 2 6 3" xfId="13566"/>
    <cellStyle name="메모 2 3 2 2 6 4" xfId="13567"/>
    <cellStyle name="메모 2 3 2 2 7" xfId="13568"/>
    <cellStyle name="메모 2 3 2 2 7 2" xfId="13569"/>
    <cellStyle name="메모 2 3 2 2 7 3" xfId="13570"/>
    <cellStyle name="메모 2 3 2 2 7 4" xfId="13571"/>
    <cellStyle name="메모 2 3 2 2 8" xfId="13572"/>
    <cellStyle name="메모 2 3 2 2 8 2" xfId="13573"/>
    <cellStyle name="메모 2 3 2 2 8 3" xfId="13574"/>
    <cellStyle name="메모 2 3 2 2 8 4" xfId="13575"/>
    <cellStyle name="메모 2 3 2 2 9" xfId="13576"/>
    <cellStyle name="메모 2 3 2 2 9 2" xfId="13577"/>
    <cellStyle name="메모 2 3 2 2 9 3" xfId="13578"/>
    <cellStyle name="메모 2 3 2 2 9 4" xfId="13579"/>
    <cellStyle name="메모 2 3 2 3" xfId="13580"/>
    <cellStyle name="메모 2 3 2 3 10" xfId="13581"/>
    <cellStyle name="메모 2 3 2 3 10 2" xfId="13582"/>
    <cellStyle name="메모 2 3 2 3 10 3" xfId="13583"/>
    <cellStyle name="메모 2 3 2 3 10 4" xfId="13584"/>
    <cellStyle name="메모 2 3 2 3 11" xfId="13585"/>
    <cellStyle name="메모 2 3 2 3 12" xfId="13586"/>
    <cellStyle name="메모 2 3 2 3 13" xfId="13587"/>
    <cellStyle name="메모 2 3 2 3 2" xfId="13588"/>
    <cellStyle name="메모 2 3 2 3 2 2" xfId="13589"/>
    <cellStyle name="메모 2 3 2 3 2 3" xfId="13590"/>
    <cellStyle name="메모 2 3 2 3 2 4" xfId="13591"/>
    <cellStyle name="메모 2 3 2 3 3" xfId="13592"/>
    <cellStyle name="메모 2 3 2 3 3 2" xfId="13593"/>
    <cellStyle name="메모 2 3 2 3 3 3" xfId="13594"/>
    <cellStyle name="메모 2 3 2 3 3 4" xfId="13595"/>
    <cellStyle name="메모 2 3 2 3 4" xfId="13596"/>
    <cellStyle name="메모 2 3 2 3 4 2" xfId="13597"/>
    <cellStyle name="메모 2 3 2 3 4 3" xfId="13598"/>
    <cellStyle name="메모 2 3 2 3 4 4" xfId="13599"/>
    <cellStyle name="메모 2 3 2 3 5" xfId="13600"/>
    <cellStyle name="메모 2 3 2 3 5 2" xfId="13601"/>
    <cellStyle name="메모 2 3 2 3 5 3" xfId="13602"/>
    <cellStyle name="메모 2 3 2 3 5 4" xfId="13603"/>
    <cellStyle name="메모 2 3 2 3 6" xfId="13604"/>
    <cellStyle name="메모 2 3 2 3 6 2" xfId="13605"/>
    <cellStyle name="메모 2 3 2 3 6 3" xfId="13606"/>
    <cellStyle name="메모 2 3 2 3 6 4" xfId="13607"/>
    <cellStyle name="메모 2 3 2 3 7" xfId="13608"/>
    <cellStyle name="메모 2 3 2 3 7 2" xfId="13609"/>
    <cellStyle name="메모 2 3 2 3 7 3" xfId="13610"/>
    <cellStyle name="메모 2 3 2 3 7 4" xfId="13611"/>
    <cellStyle name="메모 2 3 2 3 8" xfId="13612"/>
    <cellStyle name="메모 2 3 2 3 8 2" xfId="13613"/>
    <cellStyle name="메모 2 3 2 3 8 3" xfId="13614"/>
    <cellStyle name="메모 2 3 2 3 8 4" xfId="13615"/>
    <cellStyle name="메모 2 3 2 3 9" xfId="13616"/>
    <cellStyle name="메모 2 3 2 3 9 2" xfId="13617"/>
    <cellStyle name="메모 2 3 2 3 9 3" xfId="13618"/>
    <cellStyle name="메모 2 3 2 3 9 4" xfId="13619"/>
    <cellStyle name="메모 2 3 2 4" xfId="13620"/>
    <cellStyle name="메모 2 3 2 4 2" xfId="13621"/>
    <cellStyle name="메모 2 3 2 4 3" xfId="13622"/>
    <cellStyle name="메모 2 3 2 4 4" xfId="13623"/>
    <cellStyle name="메모 2 3 2 5" xfId="13624"/>
    <cellStyle name="메모 2 3 2 5 2" xfId="13625"/>
    <cellStyle name="메모 2 3 2 5 3" xfId="13626"/>
    <cellStyle name="메모 2 3 2 5 4" xfId="13627"/>
    <cellStyle name="메모 2 3 2 6" xfId="13628"/>
    <cellStyle name="메모 2 3 2 6 2" xfId="13629"/>
    <cellStyle name="메모 2 3 2 6 3" xfId="13630"/>
    <cellStyle name="메모 2 3 2 6 4" xfId="13631"/>
    <cellStyle name="메모 2 3 2 7" xfId="13632"/>
    <cellStyle name="메모 2 3 2 8" xfId="13633"/>
    <cellStyle name="메모 2 3 3" xfId="13634"/>
    <cellStyle name="메모 2 3 3 2" xfId="13635"/>
    <cellStyle name="메모 2 3 3 2 10" xfId="13636"/>
    <cellStyle name="메모 2 3 3 2 11" xfId="13637"/>
    <cellStyle name="메모 2 3 3 2 12" xfId="13638"/>
    <cellStyle name="메모 2 3 3 2 2" xfId="13639"/>
    <cellStyle name="메모 2 3 3 2 2 2" xfId="13640"/>
    <cellStyle name="메모 2 3 3 2 2 3" xfId="13641"/>
    <cellStyle name="메모 2 3 3 2 2 4" xfId="13642"/>
    <cellStyle name="메모 2 3 3 2 3" xfId="13643"/>
    <cellStyle name="메모 2 3 3 2 3 2" xfId="13644"/>
    <cellStyle name="메모 2 3 3 2 3 3" xfId="13645"/>
    <cellStyle name="메모 2 3 3 2 3 4" xfId="13646"/>
    <cellStyle name="메모 2 3 3 2 4" xfId="13647"/>
    <cellStyle name="메모 2 3 3 2 4 2" xfId="13648"/>
    <cellStyle name="메모 2 3 3 2 4 3" xfId="13649"/>
    <cellStyle name="메모 2 3 3 2 4 4" xfId="13650"/>
    <cellStyle name="메모 2 3 3 2 5" xfId="13651"/>
    <cellStyle name="메모 2 3 3 2 5 2" xfId="13652"/>
    <cellStyle name="메모 2 3 3 2 5 3" xfId="13653"/>
    <cellStyle name="메모 2 3 3 2 5 4" xfId="13654"/>
    <cellStyle name="메모 2 3 3 2 6" xfId="13655"/>
    <cellStyle name="메모 2 3 3 2 6 2" xfId="13656"/>
    <cellStyle name="메모 2 3 3 2 6 3" xfId="13657"/>
    <cellStyle name="메모 2 3 3 2 6 4" xfId="13658"/>
    <cellStyle name="메모 2 3 3 2 7" xfId="13659"/>
    <cellStyle name="메모 2 3 3 2 7 2" xfId="13660"/>
    <cellStyle name="메모 2 3 3 2 7 3" xfId="13661"/>
    <cellStyle name="메모 2 3 3 2 7 4" xfId="13662"/>
    <cellStyle name="메모 2 3 3 2 8" xfId="13663"/>
    <cellStyle name="메모 2 3 3 2 8 2" xfId="13664"/>
    <cellStyle name="메모 2 3 3 2 8 3" xfId="13665"/>
    <cellStyle name="메모 2 3 3 2 8 4" xfId="13666"/>
    <cellStyle name="메모 2 3 3 2 9" xfId="13667"/>
    <cellStyle name="메모 2 3 3 2 9 2" xfId="13668"/>
    <cellStyle name="메모 2 3 3 2 9 3" xfId="13669"/>
    <cellStyle name="메모 2 3 3 2 9 4" xfId="13670"/>
    <cellStyle name="메모 2 3 3 3" xfId="13671"/>
    <cellStyle name="메모 2 3 3 3 10" xfId="13672"/>
    <cellStyle name="메모 2 3 3 3 10 2" xfId="13673"/>
    <cellStyle name="메모 2 3 3 3 10 3" xfId="13674"/>
    <cellStyle name="메모 2 3 3 3 10 4" xfId="13675"/>
    <cellStyle name="메모 2 3 3 3 11" xfId="13676"/>
    <cellStyle name="메모 2 3 3 3 12" xfId="13677"/>
    <cellStyle name="메모 2 3 3 3 13" xfId="13678"/>
    <cellStyle name="메모 2 3 3 3 2" xfId="13679"/>
    <cellStyle name="메모 2 3 3 3 2 2" xfId="13680"/>
    <cellStyle name="메모 2 3 3 3 2 3" xfId="13681"/>
    <cellStyle name="메모 2 3 3 3 2 4" xfId="13682"/>
    <cellStyle name="메모 2 3 3 3 3" xfId="13683"/>
    <cellStyle name="메모 2 3 3 3 3 2" xfId="13684"/>
    <cellStyle name="메모 2 3 3 3 3 3" xfId="13685"/>
    <cellStyle name="메모 2 3 3 3 3 4" xfId="13686"/>
    <cellStyle name="메모 2 3 3 3 4" xfId="13687"/>
    <cellStyle name="메모 2 3 3 3 4 2" xfId="13688"/>
    <cellStyle name="메모 2 3 3 3 4 3" xfId="13689"/>
    <cellStyle name="메모 2 3 3 3 4 4" xfId="13690"/>
    <cellStyle name="메모 2 3 3 3 5" xfId="13691"/>
    <cellStyle name="메모 2 3 3 3 5 2" xfId="13692"/>
    <cellStyle name="메모 2 3 3 3 5 3" xfId="13693"/>
    <cellStyle name="메모 2 3 3 3 5 4" xfId="13694"/>
    <cellStyle name="메모 2 3 3 3 6" xfId="13695"/>
    <cellStyle name="메모 2 3 3 3 6 2" xfId="13696"/>
    <cellStyle name="메모 2 3 3 3 6 3" xfId="13697"/>
    <cellStyle name="메모 2 3 3 3 6 4" xfId="13698"/>
    <cellStyle name="메모 2 3 3 3 7" xfId="13699"/>
    <cellStyle name="메모 2 3 3 3 7 2" xfId="13700"/>
    <cellStyle name="메모 2 3 3 3 7 3" xfId="13701"/>
    <cellStyle name="메모 2 3 3 3 7 4" xfId="13702"/>
    <cellStyle name="메모 2 3 3 3 8" xfId="13703"/>
    <cellStyle name="메모 2 3 3 3 8 2" xfId="13704"/>
    <cellStyle name="메모 2 3 3 3 8 3" xfId="13705"/>
    <cellStyle name="메모 2 3 3 3 8 4" xfId="13706"/>
    <cellStyle name="메모 2 3 3 3 9" xfId="13707"/>
    <cellStyle name="메모 2 3 3 3 9 2" xfId="13708"/>
    <cellStyle name="메모 2 3 3 3 9 3" xfId="13709"/>
    <cellStyle name="메모 2 3 3 3 9 4" xfId="13710"/>
    <cellStyle name="메모 2 3 3 4" xfId="13711"/>
    <cellStyle name="메모 2 3 3 4 2" xfId="13712"/>
    <cellStyle name="메모 2 3 3 4 3" xfId="13713"/>
    <cellStyle name="메모 2 3 3 4 4" xfId="13714"/>
    <cellStyle name="메모 2 3 3 5" xfId="13715"/>
    <cellStyle name="메모 2 3 3 5 2" xfId="13716"/>
    <cellStyle name="메모 2 3 3 5 3" xfId="13717"/>
    <cellStyle name="메모 2 3 3 5 4" xfId="13718"/>
    <cellStyle name="메모 2 3 3 6" xfId="13719"/>
    <cellStyle name="메모 2 3 3 6 2" xfId="13720"/>
    <cellStyle name="메모 2 3 3 6 3" xfId="13721"/>
    <cellStyle name="메모 2 3 3 6 4" xfId="13722"/>
    <cellStyle name="메모 2 3 3 7" xfId="13723"/>
    <cellStyle name="메모 2 3 3 8" xfId="13724"/>
    <cellStyle name="메모 2 3 4" xfId="13725"/>
    <cellStyle name="메모 2 3 4 2" xfId="13726"/>
    <cellStyle name="메모 2 3 4 2 10" xfId="13727"/>
    <cellStyle name="메모 2 3 4 2 11" xfId="13728"/>
    <cellStyle name="메모 2 3 4 2 12" xfId="13729"/>
    <cellStyle name="메모 2 3 4 2 2" xfId="13730"/>
    <cellStyle name="메모 2 3 4 2 2 2" xfId="13731"/>
    <cellStyle name="메모 2 3 4 2 2 3" xfId="13732"/>
    <cellStyle name="메모 2 3 4 2 2 4" xfId="13733"/>
    <cellStyle name="메모 2 3 4 2 3" xfId="13734"/>
    <cellStyle name="메모 2 3 4 2 3 2" xfId="13735"/>
    <cellStyle name="메모 2 3 4 2 3 3" xfId="13736"/>
    <cellStyle name="메모 2 3 4 2 3 4" xfId="13737"/>
    <cellStyle name="메모 2 3 4 2 4" xfId="13738"/>
    <cellStyle name="메모 2 3 4 2 4 2" xfId="13739"/>
    <cellStyle name="메모 2 3 4 2 4 3" xfId="13740"/>
    <cellStyle name="메모 2 3 4 2 4 4" xfId="13741"/>
    <cellStyle name="메모 2 3 4 2 5" xfId="13742"/>
    <cellStyle name="메모 2 3 4 2 5 2" xfId="13743"/>
    <cellStyle name="메모 2 3 4 2 5 3" xfId="13744"/>
    <cellStyle name="메모 2 3 4 2 5 4" xfId="13745"/>
    <cellStyle name="메모 2 3 4 2 6" xfId="13746"/>
    <cellStyle name="메모 2 3 4 2 6 2" xfId="13747"/>
    <cellStyle name="메모 2 3 4 2 6 3" xfId="13748"/>
    <cellStyle name="메모 2 3 4 2 6 4" xfId="13749"/>
    <cellStyle name="메모 2 3 4 2 7" xfId="13750"/>
    <cellStyle name="메모 2 3 4 2 7 2" xfId="13751"/>
    <cellStyle name="메모 2 3 4 2 7 3" xfId="13752"/>
    <cellStyle name="메모 2 3 4 2 7 4" xfId="13753"/>
    <cellStyle name="메모 2 3 4 2 8" xfId="13754"/>
    <cellStyle name="메모 2 3 4 2 8 2" xfId="13755"/>
    <cellStyle name="메모 2 3 4 2 8 3" xfId="13756"/>
    <cellStyle name="메모 2 3 4 2 8 4" xfId="13757"/>
    <cellStyle name="메모 2 3 4 2 9" xfId="13758"/>
    <cellStyle name="메모 2 3 4 2 9 2" xfId="13759"/>
    <cellStyle name="메모 2 3 4 2 9 3" xfId="13760"/>
    <cellStyle name="메모 2 3 4 2 9 4" xfId="13761"/>
    <cellStyle name="메모 2 3 4 3" xfId="13762"/>
    <cellStyle name="메모 2 3 4 3 10" xfId="13763"/>
    <cellStyle name="메모 2 3 4 3 10 2" xfId="13764"/>
    <cellStyle name="메모 2 3 4 3 10 3" xfId="13765"/>
    <cellStyle name="메모 2 3 4 3 10 4" xfId="13766"/>
    <cellStyle name="메모 2 3 4 3 11" xfId="13767"/>
    <cellStyle name="메모 2 3 4 3 12" xfId="13768"/>
    <cellStyle name="메모 2 3 4 3 13" xfId="13769"/>
    <cellStyle name="메모 2 3 4 3 2" xfId="13770"/>
    <cellStyle name="메모 2 3 4 3 2 2" xfId="13771"/>
    <cellStyle name="메모 2 3 4 3 2 3" xfId="13772"/>
    <cellStyle name="메모 2 3 4 3 2 4" xfId="13773"/>
    <cellStyle name="메모 2 3 4 3 3" xfId="13774"/>
    <cellStyle name="메모 2 3 4 3 3 2" xfId="13775"/>
    <cellStyle name="메모 2 3 4 3 3 3" xfId="13776"/>
    <cellStyle name="메모 2 3 4 3 3 4" xfId="13777"/>
    <cellStyle name="메모 2 3 4 3 4" xfId="13778"/>
    <cellStyle name="메모 2 3 4 3 4 2" xfId="13779"/>
    <cellStyle name="메모 2 3 4 3 4 3" xfId="13780"/>
    <cellStyle name="메모 2 3 4 3 4 4" xfId="13781"/>
    <cellStyle name="메모 2 3 4 3 5" xfId="13782"/>
    <cellStyle name="메모 2 3 4 3 5 2" xfId="13783"/>
    <cellStyle name="메모 2 3 4 3 5 3" xfId="13784"/>
    <cellStyle name="메모 2 3 4 3 5 4" xfId="13785"/>
    <cellStyle name="메모 2 3 4 3 6" xfId="13786"/>
    <cellStyle name="메모 2 3 4 3 6 2" xfId="13787"/>
    <cellStyle name="메모 2 3 4 3 6 3" xfId="13788"/>
    <cellStyle name="메모 2 3 4 3 6 4" xfId="13789"/>
    <cellStyle name="메모 2 3 4 3 7" xfId="13790"/>
    <cellStyle name="메모 2 3 4 3 7 2" xfId="13791"/>
    <cellStyle name="메모 2 3 4 3 7 3" xfId="13792"/>
    <cellStyle name="메모 2 3 4 3 7 4" xfId="13793"/>
    <cellStyle name="메모 2 3 4 3 8" xfId="13794"/>
    <cellStyle name="메모 2 3 4 3 8 2" xfId="13795"/>
    <cellStyle name="메모 2 3 4 3 8 3" xfId="13796"/>
    <cellStyle name="메모 2 3 4 3 8 4" xfId="13797"/>
    <cellStyle name="메모 2 3 4 3 9" xfId="13798"/>
    <cellStyle name="메모 2 3 4 3 9 2" xfId="13799"/>
    <cellStyle name="메모 2 3 4 3 9 3" xfId="13800"/>
    <cellStyle name="메모 2 3 4 3 9 4" xfId="13801"/>
    <cellStyle name="메모 2 3 4 4" xfId="13802"/>
    <cellStyle name="메모 2 3 4 4 2" xfId="13803"/>
    <cellStyle name="메모 2 3 4 4 3" xfId="13804"/>
    <cellStyle name="메모 2 3 4 4 4" xfId="13805"/>
    <cellStyle name="메모 2 3 4 5" xfId="13806"/>
    <cellStyle name="메모 2 3 4 5 2" xfId="13807"/>
    <cellStyle name="메모 2 3 4 5 3" xfId="13808"/>
    <cellStyle name="메모 2 3 4 5 4" xfId="13809"/>
    <cellStyle name="메모 2 3 4 6" xfId="13810"/>
    <cellStyle name="메모 2 3 4 6 2" xfId="13811"/>
    <cellStyle name="메모 2 3 4 6 3" xfId="13812"/>
    <cellStyle name="메모 2 3 4 6 4" xfId="13813"/>
    <cellStyle name="메모 2 3 4 7" xfId="13814"/>
    <cellStyle name="메모 2 3 4 7 2" xfId="13815"/>
    <cellStyle name="메모 2 3 4 7 3" xfId="13816"/>
    <cellStyle name="메모 2 3 4 7 4" xfId="13817"/>
    <cellStyle name="메모 2 3 4 8" xfId="13818"/>
    <cellStyle name="메모 2 3 4 9" xfId="13819"/>
    <cellStyle name="메모 2 3 5" xfId="13820"/>
    <cellStyle name="메모 2 3 5 10" xfId="13821"/>
    <cellStyle name="메모 2 3 5 11" xfId="13822"/>
    <cellStyle name="메모 2 3 5 2" xfId="13823"/>
    <cellStyle name="메모 2 3 5 2 10" xfId="13824"/>
    <cellStyle name="메모 2 3 5 2 10 2" xfId="13825"/>
    <cellStyle name="메모 2 3 5 2 10 3" xfId="13826"/>
    <cellStyle name="메모 2 3 5 2 10 4" xfId="13827"/>
    <cellStyle name="메모 2 3 5 2 11" xfId="13828"/>
    <cellStyle name="메모 2 3 5 2 12" xfId="13829"/>
    <cellStyle name="메모 2 3 5 2 13" xfId="13830"/>
    <cellStyle name="메모 2 3 5 2 2" xfId="13831"/>
    <cellStyle name="메모 2 3 5 2 2 2" xfId="13832"/>
    <cellStyle name="메모 2 3 5 2 2 3" xfId="13833"/>
    <cellStyle name="메모 2 3 5 2 2 4" xfId="13834"/>
    <cellStyle name="메모 2 3 5 2 3" xfId="13835"/>
    <cellStyle name="메모 2 3 5 2 3 2" xfId="13836"/>
    <cellStyle name="메모 2 3 5 2 3 3" xfId="13837"/>
    <cellStyle name="메모 2 3 5 2 3 4" xfId="13838"/>
    <cellStyle name="메모 2 3 5 2 4" xfId="13839"/>
    <cellStyle name="메모 2 3 5 2 4 2" xfId="13840"/>
    <cellStyle name="메모 2 3 5 2 4 3" xfId="13841"/>
    <cellStyle name="메모 2 3 5 2 4 4" xfId="13842"/>
    <cellStyle name="메모 2 3 5 2 5" xfId="13843"/>
    <cellStyle name="메모 2 3 5 2 5 2" xfId="13844"/>
    <cellStyle name="메모 2 3 5 2 5 3" xfId="13845"/>
    <cellStyle name="메모 2 3 5 2 5 4" xfId="13846"/>
    <cellStyle name="메모 2 3 5 2 6" xfId="13847"/>
    <cellStyle name="메모 2 3 5 2 6 2" xfId="13848"/>
    <cellStyle name="메모 2 3 5 2 6 3" xfId="13849"/>
    <cellStyle name="메모 2 3 5 2 6 4" xfId="13850"/>
    <cellStyle name="메모 2 3 5 2 7" xfId="13851"/>
    <cellStyle name="메모 2 3 5 2 7 2" xfId="13852"/>
    <cellStyle name="메모 2 3 5 2 7 3" xfId="13853"/>
    <cellStyle name="메모 2 3 5 2 7 4" xfId="13854"/>
    <cellStyle name="메모 2 3 5 2 8" xfId="13855"/>
    <cellStyle name="메모 2 3 5 2 8 2" xfId="13856"/>
    <cellStyle name="메모 2 3 5 2 8 3" xfId="13857"/>
    <cellStyle name="메모 2 3 5 2 8 4" xfId="13858"/>
    <cellStyle name="메모 2 3 5 2 9" xfId="13859"/>
    <cellStyle name="메모 2 3 5 2 9 2" xfId="13860"/>
    <cellStyle name="메모 2 3 5 2 9 3" xfId="13861"/>
    <cellStyle name="메모 2 3 5 2 9 4" xfId="13862"/>
    <cellStyle name="메모 2 3 5 3" xfId="13863"/>
    <cellStyle name="메모 2 3 5 3 10" xfId="13864"/>
    <cellStyle name="메모 2 3 5 3 10 2" xfId="13865"/>
    <cellStyle name="메모 2 3 5 3 10 3" xfId="13866"/>
    <cellStyle name="메모 2 3 5 3 10 4" xfId="13867"/>
    <cellStyle name="메모 2 3 5 3 11" xfId="13868"/>
    <cellStyle name="메모 2 3 5 3 12" xfId="13869"/>
    <cellStyle name="메모 2 3 5 3 13" xfId="13870"/>
    <cellStyle name="메모 2 3 5 3 2" xfId="13871"/>
    <cellStyle name="메모 2 3 5 3 2 2" xfId="13872"/>
    <cellStyle name="메모 2 3 5 3 2 3" xfId="13873"/>
    <cellStyle name="메모 2 3 5 3 2 4" xfId="13874"/>
    <cellStyle name="메모 2 3 5 3 3" xfId="13875"/>
    <cellStyle name="메모 2 3 5 3 3 2" xfId="13876"/>
    <cellStyle name="메모 2 3 5 3 3 3" xfId="13877"/>
    <cellStyle name="메모 2 3 5 3 3 4" xfId="13878"/>
    <cellStyle name="메모 2 3 5 3 4" xfId="13879"/>
    <cellStyle name="메모 2 3 5 3 4 2" xfId="13880"/>
    <cellStyle name="메모 2 3 5 3 4 3" xfId="13881"/>
    <cellStyle name="메모 2 3 5 3 4 4" xfId="13882"/>
    <cellStyle name="메모 2 3 5 3 5" xfId="13883"/>
    <cellStyle name="메모 2 3 5 3 5 2" xfId="13884"/>
    <cellStyle name="메모 2 3 5 3 5 3" xfId="13885"/>
    <cellStyle name="메모 2 3 5 3 5 4" xfId="13886"/>
    <cellStyle name="메모 2 3 5 3 6" xfId="13887"/>
    <cellStyle name="메모 2 3 5 3 6 2" xfId="13888"/>
    <cellStyle name="메모 2 3 5 3 6 3" xfId="13889"/>
    <cellStyle name="메모 2 3 5 3 6 4" xfId="13890"/>
    <cellStyle name="메모 2 3 5 3 7" xfId="13891"/>
    <cellStyle name="메모 2 3 5 3 7 2" xfId="13892"/>
    <cellStyle name="메모 2 3 5 3 7 3" xfId="13893"/>
    <cellStyle name="메모 2 3 5 3 7 4" xfId="13894"/>
    <cellStyle name="메모 2 3 5 3 8" xfId="13895"/>
    <cellStyle name="메모 2 3 5 3 8 2" xfId="13896"/>
    <cellStyle name="메모 2 3 5 3 8 3" xfId="13897"/>
    <cellStyle name="메모 2 3 5 3 8 4" xfId="13898"/>
    <cellStyle name="메모 2 3 5 3 9" xfId="13899"/>
    <cellStyle name="메모 2 3 5 3 9 2" xfId="13900"/>
    <cellStyle name="메모 2 3 5 3 9 3" xfId="13901"/>
    <cellStyle name="메모 2 3 5 3 9 4" xfId="13902"/>
    <cellStyle name="메모 2 3 5 4" xfId="13903"/>
    <cellStyle name="메모 2 3 5 4 2" xfId="13904"/>
    <cellStyle name="메모 2 3 5 4 3" xfId="13905"/>
    <cellStyle name="메모 2 3 5 4 4" xfId="13906"/>
    <cellStyle name="메모 2 3 5 5" xfId="13907"/>
    <cellStyle name="메모 2 3 5 5 2" xfId="13908"/>
    <cellStyle name="메모 2 3 5 5 3" xfId="13909"/>
    <cellStyle name="메모 2 3 5 5 4" xfId="13910"/>
    <cellStyle name="메모 2 3 5 6" xfId="13911"/>
    <cellStyle name="메모 2 3 5 6 2" xfId="13912"/>
    <cellStyle name="메모 2 3 5 6 3" xfId="13913"/>
    <cellStyle name="메모 2 3 5 6 4" xfId="13914"/>
    <cellStyle name="메모 2 3 5 7" xfId="13915"/>
    <cellStyle name="메모 2 3 5 7 2" xfId="13916"/>
    <cellStyle name="메모 2 3 5 7 3" xfId="13917"/>
    <cellStyle name="메모 2 3 5 7 4" xfId="13918"/>
    <cellStyle name="메모 2 3 5 8" xfId="13919"/>
    <cellStyle name="메모 2 3 5 8 2" xfId="13920"/>
    <cellStyle name="메모 2 3 5 8 3" xfId="13921"/>
    <cellStyle name="메모 2 3 5 8 4" xfId="13922"/>
    <cellStyle name="메모 2 3 5 9" xfId="13923"/>
    <cellStyle name="메모 2 3 6" xfId="13924"/>
    <cellStyle name="메모 2 3 6 2" xfId="13925"/>
    <cellStyle name="메모 2 3 6 3" xfId="13926"/>
    <cellStyle name="메모 2 3 6 4" xfId="13927"/>
    <cellStyle name="메모 2 3 7" xfId="13928"/>
    <cellStyle name="메모 2 3 7 2" xfId="13929"/>
    <cellStyle name="메모 2 3 7 3" xfId="13930"/>
    <cellStyle name="메모 2 3 7 4" xfId="13931"/>
    <cellStyle name="메모 2 3 8" xfId="13932"/>
    <cellStyle name="메모 2 3 9" xfId="13933"/>
    <cellStyle name="메모 2 4" xfId="13934"/>
    <cellStyle name="메모 2 4 10" xfId="13935"/>
    <cellStyle name="메모 2 4 10 2" xfId="13936"/>
    <cellStyle name="메모 2 4 10 3" xfId="13937"/>
    <cellStyle name="메모 2 4 10 4" xfId="13938"/>
    <cellStyle name="메모 2 4 11" xfId="13939"/>
    <cellStyle name="메모 2 4 12" xfId="13940"/>
    <cellStyle name="메모 2 4 13" xfId="13941"/>
    <cellStyle name="메모 2 4 2" xfId="13942"/>
    <cellStyle name="메모 2 4 2 10" xfId="13943"/>
    <cellStyle name="메모 2 4 2 11" xfId="13944"/>
    <cellStyle name="메모 2 4 2 12" xfId="13945"/>
    <cellStyle name="메모 2 4 2 2" xfId="13946"/>
    <cellStyle name="메모 2 4 2 2 2" xfId="13947"/>
    <cellStyle name="메모 2 4 2 2 3" xfId="13948"/>
    <cellStyle name="메모 2 4 2 2 4" xfId="13949"/>
    <cellStyle name="메모 2 4 2 3" xfId="13950"/>
    <cellStyle name="메모 2 4 2 3 2" xfId="13951"/>
    <cellStyle name="메모 2 4 2 3 3" xfId="13952"/>
    <cellStyle name="메모 2 4 2 3 4" xfId="13953"/>
    <cellStyle name="메모 2 4 2 4" xfId="13954"/>
    <cellStyle name="메모 2 4 2 4 2" xfId="13955"/>
    <cellStyle name="메모 2 4 2 4 3" xfId="13956"/>
    <cellStyle name="메모 2 4 2 4 4" xfId="13957"/>
    <cellStyle name="메모 2 4 2 5" xfId="13958"/>
    <cellStyle name="메모 2 4 2 5 2" xfId="13959"/>
    <cellStyle name="메모 2 4 2 5 3" xfId="13960"/>
    <cellStyle name="메모 2 4 2 5 4" xfId="13961"/>
    <cellStyle name="메모 2 4 2 6" xfId="13962"/>
    <cellStyle name="메모 2 4 2 6 2" xfId="13963"/>
    <cellStyle name="메모 2 4 2 6 3" xfId="13964"/>
    <cellStyle name="메모 2 4 2 6 4" xfId="13965"/>
    <cellStyle name="메모 2 4 2 7" xfId="13966"/>
    <cellStyle name="메모 2 4 2 7 2" xfId="13967"/>
    <cellStyle name="메모 2 4 2 7 3" xfId="13968"/>
    <cellStyle name="메모 2 4 2 7 4" xfId="13969"/>
    <cellStyle name="메모 2 4 2 8" xfId="13970"/>
    <cellStyle name="메모 2 4 2 8 2" xfId="13971"/>
    <cellStyle name="메모 2 4 2 8 3" xfId="13972"/>
    <cellStyle name="메모 2 4 2 8 4" xfId="13973"/>
    <cellStyle name="메모 2 4 2 9" xfId="13974"/>
    <cellStyle name="메모 2 4 2 9 2" xfId="13975"/>
    <cellStyle name="메모 2 4 2 9 3" xfId="13976"/>
    <cellStyle name="메모 2 4 2 9 4" xfId="13977"/>
    <cellStyle name="메모 2 4 3" xfId="13978"/>
    <cellStyle name="메모 2 4 3 10" xfId="13979"/>
    <cellStyle name="메모 2 4 3 10 2" xfId="13980"/>
    <cellStyle name="메모 2 4 3 10 3" xfId="13981"/>
    <cellStyle name="메모 2 4 3 10 4" xfId="13982"/>
    <cellStyle name="메모 2 4 3 11" xfId="13983"/>
    <cellStyle name="메모 2 4 3 12" xfId="13984"/>
    <cellStyle name="메모 2 4 3 13" xfId="13985"/>
    <cellStyle name="메모 2 4 3 2" xfId="13986"/>
    <cellStyle name="메모 2 4 3 2 2" xfId="13987"/>
    <cellStyle name="메모 2 4 3 2 3" xfId="13988"/>
    <cellStyle name="메모 2 4 3 2 4" xfId="13989"/>
    <cellStyle name="메모 2 4 3 3" xfId="13990"/>
    <cellStyle name="메모 2 4 3 3 2" xfId="13991"/>
    <cellStyle name="메모 2 4 3 3 3" xfId="13992"/>
    <cellStyle name="메모 2 4 3 3 4" xfId="13993"/>
    <cellStyle name="메모 2 4 3 4" xfId="13994"/>
    <cellStyle name="메모 2 4 3 4 2" xfId="13995"/>
    <cellStyle name="메모 2 4 3 4 3" xfId="13996"/>
    <cellStyle name="메모 2 4 3 4 4" xfId="13997"/>
    <cellStyle name="메모 2 4 3 5" xfId="13998"/>
    <cellStyle name="메모 2 4 3 5 2" xfId="13999"/>
    <cellStyle name="메모 2 4 3 5 3" xfId="14000"/>
    <cellStyle name="메모 2 4 3 5 4" xfId="14001"/>
    <cellStyle name="메모 2 4 3 6" xfId="14002"/>
    <cellStyle name="메모 2 4 3 6 2" xfId="14003"/>
    <cellStyle name="메모 2 4 3 6 3" xfId="14004"/>
    <cellStyle name="메모 2 4 3 6 4" xfId="14005"/>
    <cellStyle name="메모 2 4 3 7" xfId="14006"/>
    <cellStyle name="메모 2 4 3 7 2" xfId="14007"/>
    <cellStyle name="메모 2 4 3 7 3" xfId="14008"/>
    <cellStyle name="메모 2 4 3 7 4" xfId="14009"/>
    <cellStyle name="메모 2 4 3 8" xfId="14010"/>
    <cellStyle name="메모 2 4 3 8 2" xfId="14011"/>
    <cellStyle name="메모 2 4 3 8 3" xfId="14012"/>
    <cellStyle name="메모 2 4 3 8 4" xfId="14013"/>
    <cellStyle name="메모 2 4 3 9" xfId="14014"/>
    <cellStyle name="메모 2 4 3 9 2" xfId="14015"/>
    <cellStyle name="메모 2 4 3 9 3" xfId="14016"/>
    <cellStyle name="메모 2 4 3 9 4" xfId="14017"/>
    <cellStyle name="메모 2 4 4" xfId="14018"/>
    <cellStyle name="메모 2 4 4 2" xfId="14019"/>
    <cellStyle name="메모 2 4 4 3" xfId="14020"/>
    <cellStyle name="메모 2 4 4 4" xfId="14021"/>
    <cellStyle name="메모 2 4 5" xfId="14022"/>
    <cellStyle name="메모 2 4 5 2" xfId="14023"/>
    <cellStyle name="메모 2 4 5 3" xfId="14024"/>
    <cellStyle name="메모 2 4 5 4" xfId="14025"/>
    <cellStyle name="메모 2 4 6" xfId="14026"/>
    <cellStyle name="메모 2 4 6 2" xfId="14027"/>
    <cellStyle name="메모 2 4 6 3" xfId="14028"/>
    <cellStyle name="메모 2 4 6 4" xfId="14029"/>
    <cellStyle name="메모 2 4 7" xfId="14030"/>
    <cellStyle name="메모 2 4 7 2" xfId="14031"/>
    <cellStyle name="메모 2 4 7 3" xfId="14032"/>
    <cellStyle name="메모 2 4 7 4" xfId="14033"/>
    <cellStyle name="메모 2 4 8" xfId="14034"/>
    <cellStyle name="메모 2 4 8 2" xfId="14035"/>
    <cellStyle name="메모 2 4 8 3" xfId="14036"/>
    <cellStyle name="메모 2 4 8 4" xfId="14037"/>
    <cellStyle name="메모 2 4 9" xfId="14038"/>
    <cellStyle name="메모 2 4 9 2" xfId="14039"/>
    <cellStyle name="메모 2 4 9 3" xfId="14040"/>
    <cellStyle name="메모 2 4 9 4" xfId="14041"/>
    <cellStyle name="메모 2 5" xfId="14042"/>
    <cellStyle name="메모 2 5 2" xfId="14043"/>
    <cellStyle name="메모 2 5 2 10" xfId="14044"/>
    <cellStyle name="메모 2 5 2 11" xfId="14045"/>
    <cellStyle name="메모 2 5 2 12" xfId="14046"/>
    <cellStyle name="메모 2 5 2 2" xfId="14047"/>
    <cellStyle name="메모 2 5 2 2 2" xfId="14048"/>
    <cellStyle name="메모 2 5 2 2 3" xfId="14049"/>
    <cellStyle name="메모 2 5 2 2 4" xfId="14050"/>
    <cellStyle name="메모 2 5 2 3" xfId="14051"/>
    <cellStyle name="메모 2 5 2 3 2" xfId="14052"/>
    <cellStyle name="메모 2 5 2 3 3" xfId="14053"/>
    <cellStyle name="메모 2 5 2 3 4" xfId="14054"/>
    <cellStyle name="메모 2 5 2 4" xfId="14055"/>
    <cellStyle name="메모 2 5 2 4 2" xfId="14056"/>
    <cellStyle name="메모 2 5 2 4 3" xfId="14057"/>
    <cellStyle name="메모 2 5 2 4 4" xfId="14058"/>
    <cellStyle name="메모 2 5 2 5" xfId="14059"/>
    <cellStyle name="메모 2 5 2 5 2" xfId="14060"/>
    <cellStyle name="메모 2 5 2 5 3" xfId="14061"/>
    <cellStyle name="메모 2 5 2 5 4" xfId="14062"/>
    <cellStyle name="메모 2 5 2 6" xfId="14063"/>
    <cellStyle name="메모 2 5 2 6 2" xfId="14064"/>
    <cellStyle name="메모 2 5 2 6 3" xfId="14065"/>
    <cellStyle name="메모 2 5 2 6 4" xfId="14066"/>
    <cellStyle name="메모 2 5 2 7" xfId="14067"/>
    <cellStyle name="메모 2 5 2 7 2" xfId="14068"/>
    <cellStyle name="메모 2 5 2 7 3" xfId="14069"/>
    <cellStyle name="메모 2 5 2 7 4" xfId="14070"/>
    <cellStyle name="메모 2 5 2 8" xfId="14071"/>
    <cellStyle name="메모 2 5 2 8 2" xfId="14072"/>
    <cellStyle name="메모 2 5 2 8 3" xfId="14073"/>
    <cellStyle name="메모 2 5 2 8 4" xfId="14074"/>
    <cellStyle name="메모 2 5 2 9" xfId="14075"/>
    <cellStyle name="메모 2 5 2 9 2" xfId="14076"/>
    <cellStyle name="메모 2 5 2 9 3" xfId="14077"/>
    <cellStyle name="메모 2 5 2 9 4" xfId="14078"/>
    <cellStyle name="메모 2 5 3" xfId="14079"/>
    <cellStyle name="메모 2 5 3 10" xfId="14080"/>
    <cellStyle name="메모 2 5 3 10 2" xfId="14081"/>
    <cellStyle name="메모 2 5 3 10 3" xfId="14082"/>
    <cellStyle name="메모 2 5 3 10 4" xfId="14083"/>
    <cellStyle name="메모 2 5 3 11" xfId="14084"/>
    <cellStyle name="메모 2 5 3 12" xfId="14085"/>
    <cellStyle name="메모 2 5 3 13" xfId="14086"/>
    <cellStyle name="메모 2 5 3 2" xfId="14087"/>
    <cellStyle name="메모 2 5 3 2 2" xfId="14088"/>
    <cellStyle name="메모 2 5 3 2 3" xfId="14089"/>
    <cellStyle name="메모 2 5 3 2 4" xfId="14090"/>
    <cellStyle name="메모 2 5 3 3" xfId="14091"/>
    <cellStyle name="메모 2 5 3 3 2" xfId="14092"/>
    <cellStyle name="메모 2 5 3 3 3" xfId="14093"/>
    <cellStyle name="메모 2 5 3 3 4" xfId="14094"/>
    <cellStyle name="메모 2 5 3 4" xfId="14095"/>
    <cellStyle name="메모 2 5 3 4 2" xfId="14096"/>
    <cellStyle name="메모 2 5 3 4 3" xfId="14097"/>
    <cellStyle name="메모 2 5 3 4 4" xfId="14098"/>
    <cellStyle name="메모 2 5 3 5" xfId="14099"/>
    <cellStyle name="메모 2 5 3 5 2" xfId="14100"/>
    <cellStyle name="메모 2 5 3 5 3" xfId="14101"/>
    <cellStyle name="메모 2 5 3 5 4" xfId="14102"/>
    <cellStyle name="메모 2 5 3 6" xfId="14103"/>
    <cellStyle name="메모 2 5 3 6 2" xfId="14104"/>
    <cellStyle name="메모 2 5 3 6 3" xfId="14105"/>
    <cellStyle name="메모 2 5 3 6 4" xfId="14106"/>
    <cellStyle name="메모 2 5 3 7" xfId="14107"/>
    <cellStyle name="메모 2 5 3 7 2" xfId="14108"/>
    <cellStyle name="메모 2 5 3 7 3" xfId="14109"/>
    <cellStyle name="메모 2 5 3 7 4" xfId="14110"/>
    <cellStyle name="메모 2 5 3 8" xfId="14111"/>
    <cellStyle name="메모 2 5 3 8 2" xfId="14112"/>
    <cellStyle name="메모 2 5 3 8 3" xfId="14113"/>
    <cellStyle name="메모 2 5 3 8 4" xfId="14114"/>
    <cellStyle name="메모 2 5 3 9" xfId="14115"/>
    <cellStyle name="메모 2 5 3 9 2" xfId="14116"/>
    <cellStyle name="메모 2 5 3 9 3" xfId="14117"/>
    <cellStyle name="메모 2 5 3 9 4" xfId="14118"/>
    <cellStyle name="메모 2 5 4" xfId="14119"/>
    <cellStyle name="메모 2 5 4 2" xfId="14120"/>
    <cellStyle name="메모 2 5 4 3" xfId="14121"/>
    <cellStyle name="메모 2 5 4 4" xfId="14122"/>
    <cellStyle name="메모 2 5 5" xfId="14123"/>
    <cellStyle name="메모 2 5 5 2" xfId="14124"/>
    <cellStyle name="메모 2 5 5 3" xfId="14125"/>
    <cellStyle name="메모 2 5 5 4" xfId="14126"/>
    <cellStyle name="메모 2 5 6" xfId="14127"/>
    <cellStyle name="메모 2 5 6 2" xfId="14128"/>
    <cellStyle name="메모 2 5 6 3" xfId="14129"/>
    <cellStyle name="메모 2 5 6 4" xfId="14130"/>
    <cellStyle name="메모 2 5 7" xfId="14131"/>
    <cellStyle name="메모 2 5 8" xfId="14132"/>
    <cellStyle name="메모 2 6" xfId="14133"/>
    <cellStyle name="메모 2 6 2" xfId="14134"/>
    <cellStyle name="메모 2 6 2 10" xfId="14135"/>
    <cellStyle name="메모 2 6 2 11" xfId="14136"/>
    <cellStyle name="메모 2 6 2 12" xfId="14137"/>
    <cellStyle name="메모 2 6 2 2" xfId="14138"/>
    <cellStyle name="메모 2 6 2 2 2" xfId="14139"/>
    <cellStyle name="메모 2 6 2 2 3" xfId="14140"/>
    <cellStyle name="메모 2 6 2 2 4" xfId="14141"/>
    <cellStyle name="메모 2 6 2 3" xfId="14142"/>
    <cellStyle name="메모 2 6 2 3 2" xfId="14143"/>
    <cellStyle name="메모 2 6 2 3 3" xfId="14144"/>
    <cellStyle name="메모 2 6 2 3 4" xfId="14145"/>
    <cellStyle name="메모 2 6 2 4" xfId="14146"/>
    <cellStyle name="메모 2 6 2 4 2" xfId="14147"/>
    <cellStyle name="메모 2 6 2 4 3" xfId="14148"/>
    <cellStyle name="메모 2 6 2 4 4" xfId="14149"/>
    <cellStyle name="메모 2 6 2 5" xfId="14150"/>
    <cellStyle name="메모 2 6 2 5 2" xfId="14151"/>
    <cellStyle name="메모 2 6 2 5 3" xfId="14152"/>
    <cellStyle name="메모 2 6 2 5 4" xfId="14153"/>
    <cellStyle name="메모 2 6 2 6" xfId="14154"/>
    <cellStyle name="메모 2 6 2 6 2" xfId="14155"/>
    <cellStyle name="메모 2 6 2 6 3" xfId="14156"/>
    <cellStyle name="메모 2 6 2 6 4" xfId="14157"/>
    <cellStyle name="메모 2 6 2 7" xfId="14158"/>
    <cellStyle name="메모 2 6 2 7 2" xfId="14159"/>
    <cellStyle name="메모 2 6 2 7 3" xfId="14160"/>
    <cellStyle name="메모 2 6 2 7 4" xfId="14161"/>
    <cellStyle name="메모 2 6 2 8" xfId="14162"/>
    <cellStyle name="메모 2 6 2 8 2" xfId="14163"/>
    <cellStyle name="메모 2 6 2 8 3" xfId="14164"/>
    <cellStyle name="메모 2 6 2 8 4" xfId="14165"/>
    <cellStyle name="메모 2 6 2 9" xfId="14166"/>
    <cellStyle name="메모 2 6 2 9 2" xfId="14167"/>
    <cellStyle name="메모 2 6 2 9 3" xfId="14168"/>
    <cellStyle name="메모 2 6 2 9 4" xfId="14169"/>
    <cellStyle name="메모 2 6 3" xfId="14170"/>
    <cellStyle name="메모 2 6 3 10" xfId="14171"/>
    <cellStyle name="메모 2 6 3 10 2" xfId="14172"/>
    <cellStyle name="메모 2 6 3 10 3" xfId="14173"/>
    <cellStyle name="메모 2 6 3 10 4" xfId="14174"/>
    <cellStyle name="메모 2 6 3 11" xfId="14175"/>
    <cellStyle name="메모 2 6 3 12" xfId="14176"/>
    <cellStyle name="메모 2 6 3 13" xfId="14177"/>
    <cellStyle name="메모 2 6 3 2" xfId="14178"/>
    <cellStyle name="메모 2 6 3 2 2" xfId="14179"/>
    <cellStyle name="메모 2 6 3 2 3" xfId="14180"/>
    <cellStyle name="메모 2 6 3 2 4" xfId="14181"/>
    <cellStyle name="메모 2 6 3 3" xfId="14182"/>
    <cellStyle name="메모 2 6 3 3 2" xfId="14183"/>
    <cellStyle name="메모 2 6 3 3 3" xfId="14184"/>
    <cellStyle name="메모 2 6 3 3 4" xfId="14185"/>
    <cellStyle name="메모 2 6 3 4" xfId="14186"/>
    <cellStyle name="메모 2 6 3 4 2" xfId="14187"/>
    <cellStyle name="메모 2 6 3 4 3" xfId="14188"/>
    <cellStyle name="메모 2 6 3 4 4" xfId="14189"/>
    <cellStyle name="메모 2 6 3 5" xfId="14190"/>
    <cellStyle name="메모 2 6 3 5 2" xfId="14191"/>
    <cellStyle name="메모 2 6 3 5 3" xfId="14192"/>
    <cellStyle name="메모 2 6 3 5 4" xfId="14193"/>
    <cellStyle name="메모 2 6 3 6" xfId="14194"/>
    <cellStyle name="메모 2 6 3 6 2" xfId="14195"/>
    <cellStyle name="메모 2 6 3 6 3" xfId="14196"/>
    <cellStyle name="메모 2 6 3 6 4" xfId="14197"/>
    <cellStyle name="메모 2 6 3 7" xfId="14198"/>
    <cellStyle name="메모 2 6 3 7 2" xfId="14199"/>
    <cellStyle name="메모 2 6 3 7 3" xfId="14200"/>
    <cellStyle name="메모 2 6 3 7 4" xfId="14201"/>
    <cellStyle name="메모 2 6 3 8" xfId="14202"/>
    <cellStyle name="메모 2 6 3 8 2" xfId="14203"/>
    <cellStyle name="메모 2 6 3 8 3" xfId="14204"/>
    <cellStyle name="메모 2 6 3 8 4" xfId="14205"/>
    <cellStyle name="메모 2 6 3 9" xfId="14206"/>
    <cellStyle name="메모 2 6 3 9 2" xfId="14207"/>
    <cellStyle name="메모 2 6 3 9 3" xfId="14208"/>
    <cellStyle name="메모 2 6 3 9 4" xfId="14209"/>
    <cellStyle name="메모 2 6 4" xfId="14210"/>
    <cellStyle name="메모 2 6 4 2" xfId="14211"/>
    <cellStyle name="메모 2 6 4 3" xfId="14212"/>
    <cellStyle name="메모 2 6 4 4" xfId="14213"/>
    <cellStyle name="메모 2 6 5" xfId="14214"/>
    <cellStyle name="메모 2 6 5 2" xfId="14215"/>
    <cellStyle name="메모 2 6 5 3" xfId="14216"/>
    <cellStyle name="메모 2 6 5 4" xfId="14217"/>
    <cellStyle name="메모 2 6 6" xfId="14218"/>
    <cellStyle name="메모 2 6 6 2" xfId="14219"/>
    <cellStyle name="메모 2 6 6 3" xfId="14220"/>
    <cellStyle name="메모 2 6 6 4" xfId="14221"/>
    <cellStyle name="메모 2 6 7" xfId="14222"/>
    <cellStyle name="메모 2 6 7 2" xfId="14223"/>
    <cellStyle name="메모 2 6 7 3" xfId="14224"/>
    <cellStyle name="메모 2 6 7 4" xfId="14225"/>
    <cellStyle name="메모 2 6 8" xfId="14226"/>
    <cellStyle name="메모 2 6 9" xfId="14227"/>
    <cellStyle name="메모 2 7" xfId="14228"/>
    <cellStyle name="메모 2 7 10" xfId="14229"/>
    <cellStyle name="메모 2 7 11" xfId="14230"/>
    <cellStyle name="메모 2 7 2" xfId="14231"/>
    <cellStyle name="메모 2 7 2 10" xfId="14232"/>
    <cellStyle name="메모 2 7 2 10 2" xfId="14233"/>
    <cellStyle name="메모 2 7 2 10 3" xfId="14234"/>
    <cellStyle name="메모 2 7 2 10 4" xfId="14235"/>
    <cellStyle name="메모 2 7 2 11" xfId="14236"/>
    <cellStyle name="메모 2 7 2 12" xfId="14237"/>
    <cellStyle name="메모 2 7 2 13" xfId="14238"/>
    <cellStyle name="메모 2 7 2 2" xfId="14239"/>
    <cellStyle name="메모 2 7 2 2 2" xfId="14240"/>
    <cellStyle name="메모 2 7 2 2 3" xfId="14241"/>
    <cellStyle name="메모 2 7 2 2 4" xfId="14242"/>
    <cellStyle name="메모 2 7 2 3" xfId="14243"/>
    <cellStyle name="메모 2 7 2 3 2" xfId="14244"/>
    <cellStyle name="메모 2 7 2 3 3" xfId="14245"/>
    <cellStyle name="메모 2 7 2 3 4" xfId="14246"/>
    <cellStyle name="메모 2 7 2 4" xfId="14247"/>
    <cellStyle name="메모 2 7 2 4 2" xfId="14248"/>
    <cellStyle name="메모 2 7 2 4 3" xfId="14249"/>
    <cellStyle name="메모 2 7 2 4 4" xfId="14250"/>
    <cellStyle name="메모 2 7 2 5" xfId="14251"/>
    <cellStyle name="메모 2 7 2 5 2" xfId="14252"/>
    <cellStyle name="메모 2 7 2 5 3" xfId="14253"/>
    <cellStyle name="메모 2 7 2 5 4" xfId="14254"/>
    <cellStyle name="메모 2 7 2 6" xfId="14255"/>
    <cellStyle name="메모 2 7 2 6 2" xfId="14256"/>
    <cellStyle name="메모 2 7 2 6 3" xfId="14257"/>
    <cellStyle name="메모 2 7 2 6 4" xfId="14258"/>
    <cellStyle name="메모 2 7 2 7" xfId="14259"/>
    <cellStyle name="메모 2 7 2 7 2" xfId="14260"/>
    <cellStyle name="메모 2 7 2 7 3" xfId="14261"/>
    <cellStyle name="메모 2 7 2 7 4" xfId="14262"/>
    <cellStyle name="메모 2 7 2 8" xfId="14263"/>
    <cellStyle name="메모 2 7 2 8 2" xfId="14264"/>
    <cellStyle name="메모 2 7 2 8 3" xfId="14265"/>
    <cellStyle name="메모 2 7 2 8 4" xfId="14266"/>
    <cellStyle name="메모 2 7 2 9" xfId="14267"/>
    <cellStyle name="메모 2 7 2 9 2" xfId="14268"/>
    <cellStyle name="메모 2 7 2 9 3" xfId="14269"/>
    <cellStyle name="메모 2 7 2 9 4" xfId="14270"/>
    <cellStyle name="메모 2 7 3" xfId="14271"/>
    <cellStyle name="메모 2 7 3 10" xfId="14272"/>
    <cellStyle name="메모 2 7 3 10 2" xfId="14273"/>
    <cellStyle name="메모 2 7 3 10 3" xfId="14274"/>
    <cellStyle name="메모 2 7 3 10 4" xfId="14275"/>
    <cellStyle name="메모 2 7 3 11" xfId="14276"/>
    <cellStyle name="메모 2 7 3 12" xfId="14277"/>
    <cellStyle name="메모 2 7 3 13" xfId="14278"/>
    <cellStyle name="메모 2 7 3 2" xfId="14279"/>
    <cellStyle name="메모 2 7 3 2 2" xfId="14280"/>
    <cellStyle name="메모 2 7 3 2 3" xfId="14281"/>
    <cellStyle name="메모 2 7 3 2 4" xfId="14282"/>
    <cellStyle name="메모 2 7 3 3" xfId="14283"/>
    <cellStyle name="메모 2 7 3 3 2" xfId="14284"/>
    <cellStyle name="메모 2 7 3 3 3" xfId="14285"/>
    <cellStyle name="메모 2 7 3 3 4" xfId="14286"/>
    <cellStyle name="메모 2 7 3 4" xfId="14287"/>
    <cellStyle name="메모 2 7 3 4 2" xfId="14288"/>
    <cellStyle name="메모 2 7 3 4 3" xfId="14289"/>
    <cellStyle name="메모 2 7 3 4 4" xfId="14290"/>
    <cellStyle name="메모 2 7 3 5" xfId="14291"/>
    <cellStyle name="메모 2 7 3 5 2" xfId="14292"/>
    <cellStyle name="메모 2 7 3 5 3" xfId="14293"/>
    <cellStyle name="메모 2 7 3 5 4" xfId="14294"/>
    <cellStyle name="메모 2 7 3 6" xfId="14295"/>
    <cellStyle name="메모 2 7 3 6 2" xfId="14296"/>
    <cellStyle name="메모 2 7 3 6 3" xfId="14297"/>
    <cellStyle name="메모 2 7 3 6 4" xfId="14298"/>
    <cellStyle name="메모 2 7 3 7" xfId="14299"/>
    <cellStyle name="메모 2 7 3 7 2" xfId="14300"/>
    <cellStyle name="메모 2 7 3 7 3" xfId="14301"/>
    <cellStyle name="메모 2 7 3 7 4" xfId="14302"/>
    <cellStyle name="메모 2 7 3 8" xfId="14303"/>
    <cellStyle name="메모 2 7 3 8 2" xfId="14304"/>
    <cellStyle name="메모 2 7 3 8 3" xfId="14305"/>
    <cellStyle name="메모 2 7 3 8 4" xfId="14306"/>
    <cellStyle name="메모 2 7 3 9" xfId="14307"/>
    <cellStyle name="메모 2 7 3 9 2" xfId="14308"/>
    <cellStyle name="메모 2 7 3 9 3" xfId="14309"/>
    <cellStyle name="메모 2 7 3 9 4" xfId="14310"/>
    <cellStyle name="메모 2 7 4" xfId="14311"/>
    <cellStyle name="메모 2 7 4 2" xfId="14312"/>
    <cellStyle name="메모 2 7 4 3" xfId="14313"/>
    <cellStyle name="메모 2 7 4 4" xfId="14314"/>
    <cellStyle name="메모 2 7 5" xfId="14315"/>
    <cellStyle name="메모 2 7 5 2" xfId="14316"/>
    <cellStyle name="메모 2 7 5 3" xfId="14317"/>
    <cellStyle name="메모 2 7 5 4" xfId="14318"/>
    <cellStyle name="메모 2 7 6" xfId="14319"/>
    <cellStyle name="메모 2 7 6 2" xfId="14320"/>
    <cellStyle name="메모 2 7 6 3" xfId="14321"/>
    <cellStyle name="메모 2 7 6 4" xfId="14322"/>
    <cellStyle name="메모 2 7 7" xfId="14323"/>
    <cellStyle name="메모 2 7 7 2" xfId="14324"/>
    <cellStyle name="메모 2 7 7 3" xfId="14325"/>
    <cellStyle name="메모 2 7 7 4" xfId="14326"/>
    <cellStyle name="메모 2 7 8" xfId="14327"/>
    <cellStyle name="메모 2 7 8 2" xfId="14328"/>
    <cellStyle name="메모 2 7 8 3" xfId="14329"/>
    <cellStyle name="메모 2 7 8 4" xfId="14330"/>
    <cellStyle name="메모 2 7 9" xfId="14331"/>
    <cellStyle name="메모 2 8" xfId="14332"/>
    <cellStyle name="메모 2 8 2" xfId="14333"/>
    <cellStyle name="메모 2 8 3" xfId="14334"/>
    <cellStyle name="메모 2 8 4" xfId="14335"/>
    <cellStyle name="메모 2 9" xfId="14336"/>
    <cellStyle name="메모 3" xfId="14337"/>
    <cellStyle name="메모 3 2" xfId="14338"/>
    <cellStyle name="메모 3 2 2" xfId="14339"/>
    <cellStyle name="메모 3 2 2 2" xfId="14340"/>
    <cellStyle name="메모 3 2 2 2 2" xfId="14341"/>
    <cellStyle name="메모 3 2 2 2 2 10" xfId="14342"/>
    <cellStyle name="메모 3 2 2 2 2 11" xfId="14343"/>
    <cellStyle name="메모 3 2 2 2 2 12" xfId="14344"/>
    <cellStyle name="메모 3 2 2 2 2 2" xfId="14345"/>
    <cellStyle name="메모 3 2 2 2 2 2 2" xfId="14346"/>
    <cellStyle name="메모 3 2 2 2 2 2 3" xfId="14347"/>
    <cellStyle name="메모 3 2 2 2 2 2 4" xfId="14348"/>
    <cellStyle name="메모 3 2 2 2 2 3" xfId="14349"/>
    <cellStyle name="메모 3 2 2 2 2 3 2" xfId="14350"/>
    <cellStyle name="메모 3 2 2 2 2 3 3" xfId="14351"/>
    <cellStyle name="메모 3 2 2 2 2 3 4" xfId="14352"/>
    <cellStyle name="메모 3 2 2 2 2 4" xfId="14353"/>
    <cellStyle name="메모 3 2 2 2 2 4 2" xfId="14354"/>
    <cellStyle name="메모 3 2 2 2 2 4 3" xfId="14355"/>
    <cellStyle name="메모 3 2 2 2 2 4 4" xfId="14356"/>
    <cellStyle name="메모 3 2 2 2 2 5" xfId="14357"/>
    <cellStyle name="메모 3 2 2 2 2 5 2" xfId="14358"/>
    <cellStyle name="메모 3 2 2 2 2 5 3" xfId="14359"/>
    <cellStyle name="메모 3 2 2 2 2 5 4" xfId="14360"/>
    <cellStyle name="메모 3 2 2 2 2 6" xfId="14361"/>
    <cellStyle name="메모 3 2 2 2 2 6 2" xfId="14362"/>
    <cellStyle name="메모 3 2 2 2 2 6 3" xfId="14363"/>
    <cellStyle name="메모 3 2 2 2 2 6 4" xfId="14364"/>
    <cellStyle name="메모 3 2 2 2 2 7" xfId="14365"/>
    <cellStyle name="메모 3 2 2 2 2 7 2" xfId="14366"/>
    <cellStyle name="메모 3 2 2 2 2 7 3" xfId="14367"/>
    <cellStyle name="메모 3 2 2 2 2 7 4" xfId="14368"/>
    <cellStyle name="메모 3 2 2 2 2 8" xfId="14369"/>
    <cellStyle name="메모 3 2 2 2 2 8 2" xfId="14370"/>
    <cellStyle name="메모 3 2 2 2 2 8 3" xfId="14371"/>
    <cellStyle name="메모 3 2 2 2 2 8 4" xfId="14372"/>
    <cellStyle name="메모 3 2 2 2 2 9" xfId="14373"/>
    <cellStyle name="메모 3 2 2 2 2 9 2" xfId="14374"/>
    <cellStyle name="메모 3 2 2 2 2 9 3" xfId="14375"/>
    <cellStyle name="메모 3 2 2 2 2 9 4" xfId="14376"/>
    <cellStyle name="메모 3 2 2 2 3" xfId="14377"/>
    <cellStyle name="메모 3 2 2 2 3 10" xfId="14378"/>
    <cellStyle name="메모 3 2 2 2 3 10 2" xfId="14379"/>
    <cellStyle name="메모 3 2 2 2 3 10 3" xfId="14380"/>
    <cellStyle name="메모 3 2 2 2 3 10 4" xfId="14381"/>
    <cellStyle name="메모 3 2 2 2 3 11" xfId="14382"/>
    <cellStyle name="메모 3 2 2 2 3 12" xfId="14383"/>
    <cellStyle name="메모 3 2 2 2 3 13" xfId="14384"/>
    <cellStyle name="메모 3 2 2 2 3 2" xfId="14385"/>
    <cellStyle name="메모 3 2 2 2 3 2 2" xfId="14386"/>
    <cellStyle name="메모 3 2 2 2 3 2 3" xfId="14387"/>
    <cellStyle name="메모 3 2 2 2 3 2 4" xfId="14388"/>
    <cellStyle name="메모 3 2 2 2 3 3" xfId="14389"/>
    <cellStyle name="메모 3 2 2 2 3 3 2" xfId="14390"/>
    <cellStyle name="메모 3 2 2 2 3 3 3" xfId="14391"/>
    <cellStyle name="메모 3 2 2 2 3 3 4" xfId="14392"/>
    <cellStyle name="메모 3 2 2 2 3 4" xfId="14393"/>
    <cellStyle name="메모 3 2 2 2 3 4 2" xfId="14394"/>
    <cellStyle name="메모 3 2 2 2 3 4 3" xfId="14395"/>
    <cellStyle name="메모 3 2 2 2 3 4 4" xfId="14396"/>
    <cellStyle name="메모 3 2 2 2 3 5" xfId="14397"/>
    <cellStyle name="메모 3 2 2 2 3 5 2" xfId="14398"/>
    <cellStyle name="메모 3 2 2 2 3 5 3" xfId="14399"/>
    <cellStyle name="메모 3 2 2 2 3 5 4" xfId="14400"/>
    <cellStyle name="메모 3 2 2 2 3 6" xfId="14401"/>
    <cellStyle name="메모 3 2 2 2 3 6 2" xfId="14402"/>
    <cellStyle name="메모 3 2 2 2 3 6 3" xfId="14403"/>
    <cellStyle name="메모 3 2 2 2 3 6 4" xfId="14404"/>
    <cellStyle name="메모 3 2 2 2 3 7" xfId="14405"/>
    <cellStyle name="메모 3 2 2 2 3 7 2" xfId="14406"/>
    <cellStyle name="메모 3 2 2 2 3 7 3" xfId="14407"/>
    <cellStyle name="메모 3 2 2 2 3 7 4" xfId="14408"/>
    <cellStyle name="메모 3 2 2 2 3 8" xfId="14409"/>
    <cellStyle name="메모 3 2 2 2 3 8 2" xfId="14410"/>
    <cellStyle name="메모 3 2 2 2 3 8 3" xfId="14411"/>
    <cellStyle name="메모 3 2 2 2 3 8 4" xfId="14412"/>
    <cellStyle name="메모 3 2 2 2 3 9" xfId="14413"/>
    <cellStyle name="메모 3 2 2 2 3 9 2" xfId="14414"/>
    <cellStyle name="메모 3 2 2 2 3 9 3" xfId="14415"/>
    <cellStyle name="메모 3 2 2 2 3 9 4" xfId="14416"/>
    <cellStyle name="메모 3 2 2 2 4" xfId="14417"/>
    <cellStyle name="메모 3 2 2 2 4 2" xfId="14418"/>
    <cellStyle name="메모 3 2 2 2 4 3" xfId="14419"/>
    <cellStyle name="메모 3 2 2 2 4 4" xfId="14420"/>
    <cellStyle name="메모 3 2 2 2 5" xfId="14421"/>
    <cellStyle name="메모 3 2 2 2 5 2" xfId="14422"/>
    <cellStyle name="메모 3 2 2 2 5 3" xfId="14423"/>
    <cellStyle name="메모 3 2 2 2 5 4" xfId="14424"/>
    <cellStyle name="메모 3 2 2 2 6" xfId="14425"/>
    <cellStyle name="메모 3 2 2 2 6 2" xfId="14426"/>
    <cellStyle name="메모 3 2 2 2 6 3" xfId="14427"/>
    <cellStyle name="메모 3 2 2 2 6 4" xfId="14428"/>
    <cellStyle name="메모 3 2 2 2 7" xfId="14429"/>
    <cellStyle name="메모 3 2 2 2 8" xfId="14430"/>
    <cellStyle name="메모 3 2 2 3" xfId="14431"/>
    <cellStyle name="메모 3 2 2 3 2" xfId="14432"/>
    <cellStyle name="메모 3 2 2 3 2 10" xfId="14433"/>
    <cellStyle name="메모 3 2 2 3 2 11" xfId="14434"/>
    <cellStyle name="메모 3 2 2 3 2 12" xfId="14435"/>
    <cellStyle name="메모 3 2 2 3 2 2" xfId="14436"/>
    <cellStyle name="메모 3 2 2 3 2 2 2" xfId="14437"/>
    <cellStyle name="메모 3 2 2 3 2 2 3" xfId="14438"/>
    <cellStyle name="메모 3 2 2 3 2 2 4" xfId="14439"/>
    <cellStyle name="메모 3 2 2 3 2 3" xfId="14440"/>
    <cellStyle name="메모 3 2 2 3 2 3 2" xfId="14441"/>
    <cellStyle name="메모 3 2 2 3 2 3 3" xfId="14442"/>
    <cellStyle name="메모 3 2 2 3 2 3 4" xfId="14443"/>
    <cellStyle name="메모 3 2 2 3 2 4" xfId="14444"/>
    <cellStyle name="메모 3 2 2 3 2 4 2" xfId="14445"/>
    <cellStyle name="메모 3 2 2 3 2 4 3" xfId="14446"/>
    <cellStyle name="메모 3 2 2 3 2 4 4" xfId="14447"/>
    <cellStyle name="메모 3 2 2 3 2 5" xfId="14448"/>
    <cellStyle name="메모 3 2 2 3 2 5 2" xfId="14449"/>
    <cellStyle name="메모 3 2 2 3 2 5 3" xfId="14450"/>
    <cellStyle name="메모 3 2 2 3 2 5 4" xfId="14451"/>
    <cellStyle name="메모 3 2 2 3 2 6" xfId="14452"/>
    <cellStyle name="메모 3 2 2 3 2 6 2" xfId="14453"/>
    <cellStyle name="메모 3 2 2 3 2 6 3" xfId="14454"/>
    <cellStyle name="메모 3 2 2 3 2 6 4" xfId="14455"/>
    <cellStyle name="메모 3 2 2 3 2 7" xfId="14456"/>
    <cellStyle name="메모 3 2 2 3 2 7 2" xfId="14457"/>
    <cellStyle name="메모 3 2 2 3 2 7 3" xfId="14458"/>
    <cellStyle name="메모 3 2 2 3 2 7 4" xfId="14459"/>
    <cellStyle name="메모 3 2 2 3 2 8" xfId="14460"/>
    <cellStyle name="메모 3 2 2 3 2 8 2" xfId="14461"/>
    <cellStyle name="메모 3 2 2 3 2 8 3" xfId="14462"/>
    <cellStyle name="메모 3 2 2 3 2 8 4" xfId="14463"/>
    <cellStyle name="메모 3 2 2 3 2 9" xfId="14464"/>
    <cellStyle name="메모 3 2 2 3 2 9 2" xfId="14465"/>
    <cellStyle name="메모 3 2 2 3 2 9 3" xfId="14466"/>
    <cellStyle name="메모 3 2 2 3 2 9 4" xfId="14467"/>
    <cellStyle name="메모 3 2 2 3 3" xfId="14468"/>
    <cellStyle name="메모 3 2 2 3 3 10" xfId="14469"/>
    <cellStyle name="메모 3 2 2 3 3 10 2" xfId="14470"/>
    <cellStyle name="메모 3 2 2 3 3 10 3" xfId="14471"/>
    <cellStyle name="메모 3 2 2 3 3 10 4" xfId="14472"/>
    <cellStyle name="메모 3 2 2 3 3 11" xfId="14473"/>
    <cellStyle name="메모 3 2 2 3 3 12" xfId="14474"/>
    <cellStyle name="메모 3 2 2 3 3 13" xfId="14475"/>
    <cellStyle name="메모 3 2 2 3 3 2" xfId="14476"/>
    <cellStyle name="메모 3 2 2 3 3 2 2" xfId="14477"/>
    <cellStyle name="메모 3 2 2 3 3 2 3" xfId="14478"/>
    <cellStyle name="메모 3 2 2 3 3 2 4" xfId="14479"/>
    <cellStyle name="메모 3 2 2 3 3 3" xfId="14480"/>
    <cellStyle name="메모 3 2 2 3 3 3 2" xfId="14481"/>
    <cellStyle name="메모 3 2 2 3 3 3 3" xfId="14482"/>
    <cellStyle name="메모 3 2 2 3 3 3 4" xfId="14483"/>
    <cellStyle name="메모 3 2 2 3 3 4" xfId="14484"/>
    <cellStyle name="메모 3 2 2 3 3 4 2" xfId="14485"/>
    <cellStyle name="메모 3 2 2 3 3 4 3" xfId="14486"/>
    <cellStyle name="메모 3 2 2 3 3 4 4" xfId="14487"/>
    <cellStyle name="메모 3 2 2 3 3 5" xfId="14488"/>
    <cellStyle name="메모 3 2 2 3 3 5 2" xfId="14489"/>
    <cellStyle name="메모 3 2 2 3 3 5 3" xfId="14490"/>
    <cellStyle name="메모 3 2 2 3 3 5 4" xfId="14491"/>
    <cellStyle name="메모 3 2 2 3 3 6" xfId="14492"/>
    <cellStyle name="메모 3 2 2 3 3 6 2" xfId="14493"/>
    <cellStyle name="메모 3 2 2 3 3 6 3" xfId="14494"/>
    <cellStyle name="메모 3 2 2 3 3 6 4" xfId="14495"/>
    <cellStyle name="메모 3 2 2 3 3 7" xfId="14496"/>
    <cellStyle name="메모 3 2 2 3 3 7 2" xfId="14497"/>
    <cellStyle name="메모 3 2 2 3 3 7 3" xfId="14498"/>
    <cellStyle name="메모 3 2 2 3 3 7 4" xfId="14499"/>
    <cellStyle name="메모 3 2 2 3 3 8" xfId="14500"/>
    <cellStyle name="메모 3 2 2 3 3 8 2" xfId="14501"/>
    <cellStyle name="메모 3 2 2 3 3 8 3" xfId="14502"/>
    <cellStyle name="메모 3 2 2 3 3 8 4" xfId="14503"/>
    <cellStyle name="메모 3 2 2 3 3 9" xfId="14504"/>
    <cellStyle name="메모 3 2 2 3 3 9 2" xfId="14505"/>
    <cellStyle name="메모 3 2 2 3 3 9 3" xfId="14506"/>
    <cellStyle name="메모 3 2 2 3 3 9 4" xfId="14507"/>
    <cellStyle name="메모 3 2 2 3 4" xfId="14508"/>
    <cellStyle name="메모 3 2 2 3 4 2" xfId="14509"/>
    <cellStyle name="메모 3 2 2 3 4 3" xfId="14510"/>
    <cellStyle name="메모 3 2 2 3 4 4" xfId="14511"/>
    <cellStyle name="메모 3 2 2 3 5" xfId="14512"/>
    <cellStyle name="메모 3 2 2 3 5 2" xfId="14513"/>
    <cellStyle name="메모 3 2 2 3 5 3" xfId="14514"/>
    <cellStyle name="메모 3 2 2 3 5 4" xfId="14515"/>
    <cellStyle name="메모 3 2 2 3 6" xfId="14516"/>
    <cellStyle name="메모 3 2 2 3 6 2" xfId="14517"/>
    <cellStyle name="메모 3 2 2 3 6 3" xfId="14518"/>
    <cellStyle name="메모 3 2 2 3 6 4" xfId="14519"/>
    <cellStyle name="메모 3 2 2 3 7" xfId="14520"/>
    <cellStyle name="메모 3 2 2 3 8" xfId="14521"/>
    <cellStyle name="메모 3 2 2 4" xfId="14522"/>
    <cellStyle name="메모 3 2 2 4 2" xfId="14523"/>
    <cellStyle name="메모 3 2 2 4 2 10" xfId="14524"/>
    <cellStyle name="메모 3 2 2 4 2 11" xfId="14525"/>
    <cellStyle name="메모 3 2 2 4 2 12" xfId="14526"/>
    <cellStyle name="메모 3 2 2 4 2 2" xfId="14527"/>
    <cellStyle name="메모 3 2 2 4 2 2 2" xfId="14528"/>
    <cellStyle name="메모 3 2 2 4 2 2 3" xfId="14529"/>
    <cellStyle name="메모 3 2 2 4 2 2 4" xfId="14530"/>
    <cellStyle name="메모 3 2 2 4 2 3" xfId="14531"/>
    <cellStyle name="메모 3 2 2 4 2 3 2" xfId="14532"/>
    <cellStyle name="메모 3 2 2 4 2 3 3" xfId="14533"/>
    <cellStyle name="메모 3 2 2 4 2 3 4" xfId="14534"/>
    <cellStyle name="메모 3 2 2 4 2 4" xfId="14535"/>
    <cellStyle name="메모 3 2 2 4 2 4 2" xfId="14536"/>
    <cellStyle name="메모 3 2 2 4 2 4 3" xfId="14537"/>
    <cellStyle name="메모 3 2 2 4 2 4 4" xfId="14538"/>
    <cellStyle name="메모 3 2 2 4 2 5" xfId="14539"/>
    <cellStyle name="메모 3 2 2 4 2 5 2" xfId="14540"/>
    <cellStyle name="메모 3 2 2 4 2 5 3" xfId="14541"/>
    <cellStyle name="메모 3 2 2 4 2 5 4" xfId="14542"/>
    <cellStyle name="메모 3 2 2 4 2 6" xfId="14543"/>
    <cellStyle name="메모 3 2 2 4 2 6 2" xfId="14544"/>
    <cellStyle name="메모 3 2 2 4 2 6 3" xfId="14545"/>
    <cellStyle name="메모 3 2 2 4 2 6 4" xfId="14546"/>
    <cellStyle name="메모 3 2 2 4 2 7" xfId="14547"/>
    <cellStyle name="메모 3 2 2 4 2 7 2" xfId="14548"/>
    <cellStyle name="메모 3 2 2 4 2 7 3" xfId="14549"/>
    <cellStyle name="메모 3 2 2 4 2 7 4" xfId="14550"/>
    <cellStyle name="메모 3 2 2 4 2 8" xfId="14551"/>
    <cellStyle name="메모 3 2 2 4 2 8 2" xfId="14552"/>
    <cellStyle name="메모 3 2 2 4 2 8 3" xfId="14553"/>
    <cellStyle name="메모 3 2 2 4 2 8 4" xfId="14554"/>
    <cellStyle name="메모 3 2 2 4 2 9" xfId="14555"/>
    <cellStyle name="메모 3 2 2 4 2 9 2" xfId="14556"/>
    <cellStyle name="메모 3 2 2 4 2 9 3" xfId="14557"/>
    <cellStyle name="메모 3 2 2 4 2 9 4" xfId="14558"/>
    <cellStyle name="메모 3 2 2 4 3" xfId="14559"/>
    <cellStyle name="메모 3 2 2 4 3 10" xfId="14560"/>
    <cellStyle name="메모 3 2 2 4 3 10 2" xfId="14561"/>
    <cellStyle name="메모 3 2 2 4 3 10 3" xfId="14562"/>
    <cellStyle name="메모 3 2 2 4 3 10 4" xfId="14563"/>
    <cellStyle name="메모 3 2 2 4 3 11" xfId="14564"/>
    <cellStyle name="메모 3 2 2 4 3 12" xfId="14565"/>
    <cellStyle name="메모 3 2 2 4 3 13" xfId="14566"/>
    <cellStyle name="메모 3 2 2 4 3 2" xfId="14567"/>
    <cellStyle name="메모 3 2 2 4 3 2 2" xfId="14568"/>
    <cellStyle name="메모 3 2 2 4 3 2 3" xfId="14569"/>
    <cellStyle name="메모 3 2 2 4 3 2 4" xfId="14570"/>
    <cellStyle name="메모 3 2 2 4 3 3" xfId="14571"/>
    <cellStyle name="메모 3 2 2 4 3 3 2" xfId="14572"/>
    <cellStyle name="메모 3 2 2 4 3 3 3" xfId="14573"/>
    <cellStyle name="메모 3 2 2 4 3 3 4" xfId="14574"/>
    <cellStyle name="메모 3 2 2 4 3 4" xfId="14575"/>
    <cellStyle name="메모 3 2 2 4 3 4 2" xfId="14576"/>
    <cellStyle name="메모 3 2 2 4 3 4 3" xfId="14577"/>
    <cellStyle name="메모 3 2 2 4 3 4 4" xfId="14578"/>
    <cellStyle name="메모 3 2 2 4 3 5" xfId="14579"/>
    <cellStyle name="메모 3 2 2 4 3 5 2" xfId="14580"/>
    <cellStyle name="메모 3 2 2 4 3 5 3" xfId="14581"/>
    <cellStyle name="메모 3 2 2 4 3 5 4" xfId="14582"/>
    <cellStyle name="메모 3 2 2 4 3 6" xfId="14583"/>
    <cellStyle name="메모 3 2 2 4 3 6 2" xfId="14584"/>
    <cellStyle name="메모 3 2 2 4 3 6 3" xfId="14585"/>
    <cellStyle name="메모 3 2 2 4 3 6 4" xfId="14586"/>
    <cellStyle name="메모 3 2 2 4 3 7" xfId="14587"/>
    <cellStyle name="메모 3 2 2 4 3 7 2" xfId="14588"/>
    <cellStyle name="메모 3 2 2 4 3 7 3" xfId="14589"/>
    <cellStyle name="메모 3 2 2 4 3 7 4" xfId="14590"/>
    <cellStyle name="메모 3 2 2 4 3 8" xfId="14591"/>
    <cellStyle name="메모 3 2 2 4 3 8 2" xfId="14592"/>
    <cellStyle name="메모 3 2 2 4 3 8 3" xfId="14593"/>
    <cellStyle name="메모 3 2 2 4 3 8 4" xfId="14594"/>
    <cellStyle name="메모 3 2 2 4 3 9" xfId="14595"/>
    <cellStyle name="메모 3 2 2 4 3 9 2" xfId="14596"/>
    <cellStyle name="메모 3 2 2 4 3 9 3" xfId="14597"/>
    <cellStyle name="메모 3 2 2 4 3 9 4" xfId="14598"/>
    <cellStyle name="메모 3 2 2 4 4" xfId="14599"/>
    <cellStyle name="메모 3 2 2 4 4 2" xfId="14600"/>
    <cellStyle name="메모 3 2 2 4 4 3" xfId="14601"/>
    <cellStyle name="메모 3 2 2 4 4 4" xfId="14602"/>
    <cellStyle name="메모 3 2 2 4 5" xfId="14603"/>
    <cellStyle name="메모 3 2 2 4 5 2" xfId="14604"/>
    <cellStyle name="메모 3 2 2 4 5 3" xfId="14605"/>
    <cellStyle name="메모 3 2 2 4 5 4" xfId="14606"/>
    <cellStyle name="메모 3 2 2 4 6" xfId="14607"/>
    <cellStyle name="메모 3 2 2 4 6 2" xfId="14608"/>
    <cellStyle name="메모 3 2 2 4 6 3" xfId="14609"/>
    <cellStyle name="메모 3 2 2 4 6 4" xfId="14610"/>
    <cellStyle name="메모 3 2 2 4 7" xfId="14611"/>
    <cellStyle name="메모 3 2 2 4 7 2" xfId="14612"/>
    <cellStyle name="메모 3 2 2 4 7 3" xfId="14613"/>
    <cellStyle name="메모 3 2 2 4 7 4" xfId="14614"/>
    <cellStyle name="메모 3 2 2 4 8" xfId="14615"/>
    <cellStyle name="메모 3 2 2 4 9" xfId="14616"/>
    <cellStyle name="메모 3 2 2 5" xfId="14617"/>
    <cellStyle name="메모 3 2 2 5 10" xfId="14618"/>
    <cellStyle name="메모 3 2 2 5 11" xfId="14619"/>
    <cellStyle name="메모 3 2 2 5 2" xfId="14620"/>
    <cellStyle name="메모 3 2 2 5 2 10" xfId="14621"/>
    <cellStyle name="메모 3 2 2 5 2 10 2" xfId="14622"/>
    <cellStyle name="메모 3 2 2 5 2 10 3" xfId="14623"/>
    <cellStyle name="메모 3 2 2 5 2 10 4" xfId="14624"/>
    <cellStyle name="메모 3 2 2 5 2 11" xfId="14625"/>
    <cellStyle name="메모 3 2 2 5 2 12" xfId="14626"/>
    <cellStyle name="메모 3 2 2 5 2 13" xfId="14627"/>
    <cellStyle name="메모 3 2 2 5 2 2" xfId="14628"/>
    <cellStyle name="메모 3 2 2 5 2 2 2" xfId="14629"/>
    <cellStyle name="메모 3 2 2 5 2 2 3" xfId="14630"/>
    <cellStyle name="메모 3 2 2 5 2 2 4" xfId="14631"/>
    <cellStyle name="메모 3 2 2 5 2 3" xfId="14632"/>
    <cellStyle name="메모 3 2 2 5 2 3 2" xfId="14633"/>
    <cellStyle name="메모 3 2 2 5 2 3 3" xfId="14634"/>
    <cellStyle name="메모 3 2 2 5 2 3 4" xfId="14635"/>
    <cellStyle name="메모 3 2 2 5 2 4" xfId="14636"/>
    <cellStyle name="메모 3 2 2 5 2 4 2" xfId="14637"/>
    <cellStyle name="메모 3 2 2 5 2 4 3" xfId="14638"/>
    <cellStyle name="메모 3 2 2 5 2 4 4" xfId="14639"/>
    <cellStyle name="메모 3 2 2 5 2 5" xfId="14640"/>
    <cellStyle name="메모 3 2 2 5 2 5 2" xfId="14641"/>
    <cellStyle name="메모 3 2 2 5 2 5 3" xfId="14642"/>
    <cellStyle name="메모 3 2 2 5 2 5 4" xfId="14643"/>
    <cellStyle name="메모 3 2 2 5 2 6" xfId="14644"/>
    <cellStyle name="메모 3 2 2 5 2 6 2" xfId="14645"/>
    <cellStyle name="메모 3 2 2 5 2 6 3" xfId="14646"/>
    <cellStyle name="메모 3 2 2 5 2 6 4" xfId="14647"/>
    <cellStyle name="메모 3 2 2 5 2 7" xfId="14648"/>
    <cellStyle name="메모 3 2 2 5 2 7 2" xfId="14649"/>
    <cellStyle name="메모 3 2 2 5 2 7 3" xfId="14650"/>
    <cellStyle name="메모 3 2 2 5 2 7 4" xfId="14651"/>
    <cellStyle name="메모 3 2 2 5 2 8" xfId="14652"/>
    <cellStyle name="메모 3 2 2 5 2 8 2" xfId="14653"/>
    <cellStyle name="메모 3 2 2 5 2 8 3" xfId="14654"/>
    <cellStyle name="메모 3 2 2 5 2 8 4" xfId="14655"/>
    <cellStyle name="메모 3 2 2 5 2 9" xfId="14656"/>
    <cellStyle name="메모 3 2 2 5 2 9 2" xfId="14657"/>
    <cellStyle name="메모 3 2 2 5 2 9 3" xfId="14658"/>
    <cellStyle name="메모 3 2 2 5 2 9 4" xfId="14659"/>
    <cellStyle name="메모 3 2 2 5 3" xfId="14660"/>
    <cellStyle name="메모 3 2 2 5 3 10" xfId="14661"/>
    <cellStyle name="메모 3 2 2 5 3 10 2" xfId="14662"/>
    <cellStyle name="메모 3 2 2 5 3 10 3" xfId="14663"/>
    <cellStyle name="메모 3 2 2 5 3 10 4" xfId="14664"/>
    <cellStyle name="메모 3 2 2 5 3 11" xfId="14665"/>
    <cellStyle name="메모 3 2 2 5 3 12" xfId="14666"/>
    <cellStyle name="메모 3 2 2 5 3 13" xfId="14667"/>
    <cellStyle name="메모 3 2 2 5 3 2" xfId="14668"/>
    <cellStyle name="메모 3 2 2 5 3 2 2" xfId="14669"/>
    <cellStyle name="메모 3 2 2 5 3 2 3" xfId="14670"/>
    <cellStyle name="메모 3 2 2 5 3 2 4" xfId="14671"/>
    <cellStyle name="메모 3 2 2 5 3 3" xfId="14672"/>
    <cellStyle name="메모 3 2 2 5 3 3 2" xfId="14673"/>
    <cellStyle name="메모 3 2 2 5 3 3 3" xfId="14674"/>
    <cellStyle name="메모 3 2 2 5 3 3 4" xfId="14675"/>
    <cellStyle name="메모 3 2 2 5 3 4" xfId="14676"/>
    <cellStyle name="메모 3 2 2 5 3 4 2" xfId="14677"/>
    <cellStyle name="메모 3 2 2 5 3 4 3" xfId="14678"/>
    <cellStyle name="메모 3 2 2 5 3 4 4" xfId="14679"/>
    <cellStyle name="메모 3 2 2 5 3 5" xfId="14680"/>
    <cellStyle name="메모 3 2 2 5 3 5 2" xfId="14681"/>
    <cellStyle name="메모 3 2 2 5 3 5 3" xfId="14682"/>
    <cellStyle name="메모 3 2 2 5 3 5 4" xfId="14683"/>
    <cellStyle name="메모 3 2 2 5 3 6" xfId="14684"/>
    <cellStyle name="메모 3 2 2 5 3 6 2" xfId="14685"/>
    <cellStyle name="메모 3 2 2 5 3 6 3" xfId="14686"/>
    <cellStyle name="메모 3 2 2 5 3 6 4" xfId="14687"/>
    <cellStyle name="메모 3 2 2 5 3 7" xfId="14688"/>
    <cellStyle name="메모 3 2 2 5 3 7 2" xfId="14689"/>
    <cellStyle name="메모 3 2 2 5 3 7 3" xfId="14690"/>
    <cellStyle name="메모 3 2 2 5 3 7 4" xfId="14691"/>
    <cellStyle name="메모 3 2 2 5 3 8" xfId="14692"/>
    <cellStyle name="메모 3 2 2 5 3 8 2" xfId="14693"/>
    <cellStyle name="메모 3 2 2 5 3 8 3" xfId="14694"/>
    <cellStyle name="메모 3 2 2 5 3 8 4" xfId="14695"/>
    <cellStyle name="메모 3 2 2 5 3 9" xfId="14696"/>
    <cellStyle name="메모 3 2 2 5 3 9 2" xfId="14697"/>
    <cellStyle name="메모 3 2 2 5 3 9 3" xfId="14698"/>
    <cellStyle name="메모 3 2 2 5 3 9 4" xfId="14699"/>
    <cellStyle name="메모 3 2 2 5 4" xfId="14700"/>
    <cellStyle name="메모 3 2 2 5 4 2" xfId="14701"/>
    <cellStyle name="메모 3 2 2 5 4 3" xfId="14702"/>
    <cellStyle name="메모 3 2 2 5 4 4" xfId="14703"/>
    <cellStyle name="메모 3 2 2 5 5" xfId="14704"/>
    <cellStyle name="메모 3 2 2 5 5 2" xfId="14705"/>
    <cellStyle name="메모 3 2 2 5 5 3" xfId="14706"/>
    <cellStyle name="메모 3 2 2 5 5 4" xfId="14707"/>
    <cellStyle name="메모 3 2 2 5 6" xfId="14708"/>
    <cellStyle name="메모 3 2 2 5 6 2" xfId="14709"/>
    <cellStyle name="메모 3 2 2 5 6 3" xfId="14710"/>
    <cellStyle name="메모 3 2 2 5 6 4" xfId="14711"/>
    <cellStyle name="메모 3 2 2 5 7" xfId="14712"/>
    <cellStyle name="메모 3 2 2 5 7 2" xfId="14713"/>
    <cellStyle name="메모 3 2 2 5 7 3" xfId="14714"/>
    <cellStyle name="메모 3 2 2 5 7 4" xfId="14715"/>
    <cellStyle name="메모 3 2 2 5 8" xfId="14716"/>
    <cellStyle name="메모 3 2 2 5 8 2" xfId="14717"/>
    <cellStyle name="메모 3 2 2 5 8 3" xfId="14718"/>
    <cellStyle name="메모 3 2 2 5 8 4" xfId="14719"/>
    <cellStyle name="메모 3 2 2 5 9" xfId="14720"/>
    <cellStyle name="메모 3 2 2 6" xfId="14721"/>
    <cellStyle name="메모 3 2 2 6 2" xfId="14722"/>
    <cellStyle name="메모 3 2 2 6 3" xfId="14723"/>
    <cellStyle name="메모 3 2 2 6 4" xfId="14724"/>
    <cellStyle name="메모 3 2 2 7" xfId="14725"/>
    <cellStyle name="메모 3 2 2 7 2" xfId="14726"/>
    <cellStyle name="메모 3 2 2 7 3" xfId="14727"/>
    <cellStyle name="메모 3 2 2 7 4" xfId="14728"/>
    <cellStyle name="메모 3 2 2 8" xfId="14729"/>
    <cellStyle name="메모 3 2 2 9" xfId="14730"/>
    <cellStyle name="메모 3 2 3" xfId="14731"/>
    <cellStyle name="메모 3 2 3 10" xfId="14732"/>
    <cellStyle name="메모 3 2 3 10 2" xfId="14733"/>
    <cellStyle name="메모 3 2 3 10 3" xfId="14734"/>
    <cellStyle name="메모 3 2 3 10 4" xfId="14735"/>
    <cellStyle name="메모 3 2 3 11" xfId="14736"/>
    <cellStyle name="메모 3 2 3 12" xfId="14737"/>
    <cellStyle name="메모 3 2 3 13" xfId="14738"/>
    <cellStyle name="메모 3 2 3 2" xfId="14739"/>
    <cellStyle name="메모 3 2 3 2 10" xfId="14740"/>
    <cellStyle name="메모 3 2 3 2 11" xfId="14741"/>
    <cellStyle name="메모 3 2 3 2 12" xfId="14742"/>
    <cellStyle name="메모 3 2 3 2 2" xfId="14743"/>
    <cellStyle name="메모 3 2 3 2 2 2" xfId="14744"/>
    <cellStyle name="메모 3 2 3 2 2 3" xfId="14745"/>
    <cellStyle name="메모 3 2 3 2 2 4" xfId="14746"/>
    <cellStyle name="메모 3 2 3 2 3" xfId="14747"/>
    <cellStyle name="메모 3 2 3 2 3 2" xfId="14748"/>
    <cellStyle name="메모 3 2 3 2 3 3" xfId="14749"/>
    <cellStyle name="메모 3 2 3 2 3 4" xfId="14750"/>
    <cellStyle name="메모 3 2 3 2 4" xfId="14751"/>
    <cellStyle name="메모 3 2 3 2 4 2" xfId="14752"/>
    <cellStyle name="메모 3 2 3 2 4 3" xfId="14753"/>
    <cellStyle name="메모 3 2 3 2 4 4" xfId="14754"/>
    <cellStyle name="메모 3 2 3 2 5" xfId="14755"/>
    <cellStyle name="메모 3 2 3 2 5 2" xfId="14756"/>
    <cellStyle name="메모 3 2 3 2 5 3" xfId="14757"/>
    <cellStyle name="메모 3 2 3 2 5 4" xfId="14758"/>
    <cellStyle name="메모 3 2 3 2 6" xfId="14759"/>
    <cellStyle name="메모 3 2 3 2 6 2" xfId="14760"/>
    <cellStyle name="메모 3 2 3 2 6 3" xfId="14761"/>
    <cellStyle name="메모 3 2 3 2 6 4" xfId="14762"/>
    <cellStyle name="메모 3 2 3 2 7" xfId="14763"/>
    <cellStyle name="메모 3 2 3 2 7 2" xfId="14764"/>
    <cellStyle name="메모 3 2 3 2 7 3" xfId="14765"/>
    <cellStyle name="메모 3 2 3 2 7 4" xfId="14766"/>
    <cellStyle name="메모 3 2 3 2 8" xfId="14767"/>
    <cellStyle name="메모 3 2 3 2 8 2" xfId="14768"/>
    <cellStyle name="메모 3 2 3 2 8 3" xfId="14769"/>
    <cellStyle name="메모 3 2 3 2 8 4" xfId="14770"/>
    <cellStyle name="메모 3 2 3 2 9" xfId="14771"/>
    <cellStyle name="메모 3 2 3 2 9 2" xfId="14772"/>
    <cellStyle name="메모 3 2 3 2 9 3" xfId="14773"/>
    <cellStyle name="메모 3 2 3 2 9 4" xfId="14774"/>
    <cellStyle name="메모 3 2 3 3" xfId="14775"/>
    <cellStyle name="메모 3 2 3 3 10" xfId="14776"/>
    <cellStyle name="메모 3 2 3 3 10 2" xfId="14777"/>
    <cellStyle name="메모 3 2 3 3 10 3" xfId="14778"/>
    <cellStyle name="메모 3 2 3 3 10 4" xfId="14779"/>
    <cellStyle name="메모 3 2 3 3 11" xfId="14780"/>
    <cellStyle name="메모 3 2 3 3 12" xfId="14781"/>
    <cellStyle name="메모 3 2 3 3 13" xfId="14782"/>
    <cellStyle name="메모 3 2 3 3 2" xfId="14783"/>
    <cellStyle name="메모 3 2 3 3 2 2" xfId="14784"/>
    <cellStyle name="메모 3 2 3 3 2 3" xfId="14785"/>
    <cellStyle name="메모 3 2 3 3 2 4" xfId="14786"/>
    <cellStyle name="메모 3 2 3 3 3" xfId="14787"/>
    <cellStyle name="메모 3 2 3 3 3 2" xfId="14788"/>
    <cellStyle name="메모 3 2 3 3 3 3" xfId="14789"/>
    <cellStyle name="메모 3 2 3 3 3 4" xfId="14790"/>
    <cellStyle name="메모 3 2 3 3 4" xfId="14791"/>
    <cellStyle name="메모 3 2 3 3 4 2" xfId="14792"/>
    <cellStyle name="메모 3 2 3 3 4 3" xfId="14793"/>
    <cellStyle name="메모 3 2 3 3 4 4" xfId="14794"/>
    <cellStyle name="메모 3 2 3 3 5" xfId="14795"/>
    <cellStyle name="메모 3 2 3 3 5 2" xfId="14796"/>
    <cellStyle name="메모 3 2 3 3 5 3" xfId="14797"/>
    <cellStyle name="메모 3 2 3 3 5 4" xfId="14798"/>
    <cellStyle name="메모 3 2 3 3 6" xfId="14799"/>
    <cellStyle name="메모 3 2 3 3 6 2" xfId="14800"/>
    <cellStyle name="메모 3 2 3 3 6 3" xfId="14801"/>
    <cellStyle name="메모 3 2 3 3 6 4" xfId="14802"/>
    <cellStyle name="메모 3 2 3 3 7" xfId="14803"/>
    <cellStyle name="메모 3 2 3 3 7 2" xfId="14804"/>
    <cellStyle name="메모 3 2 3 3 7 3" xfId="14805"/>
    <cellStyle name="메모 3 2 3 3 7 4" xfId="14806"/>
    <cellStyle name="메모 3 2 3 3 8" xfId="14807"/>
    <cellStyle name="메모 3 2 3 3 8 2" xfId="14808"/>
    <cellStyle name="메모 3 2 3 3 8 3" xfId="14809"/>
    <cellStyle name="메모 3 2 3 3 8 4" xfId="14810"/>
    <cellStyle name="메모 3 2 3 3 9" xfId="14811"/>
    <cellStyle name="메모 3 2 3 3 9 2" xfId="14812"/>
    <cellStyle name="메모 3 2 3 3 9 3" xfId="14813"/>
    <cellStyle name="메모 3 2 3 3 9 4" xfId="14814"/>
    <cellStyle name="메모 3 2 3 4" xfId="14815"/>
    <cellStyle name="메모 3 2 3 4 2" xfId="14816"/>
    <cellStyle name="메모 3 2 3 4 3" xfId="14817"/>
    <cellStyle name="메모 3 2 3 4 4" xfId="14818"/>
    <cellStyle name="메모 3 2 3 5" xfId="14819"/>
    <cellStyle name="메모 3 2 3 5 2" xfId="14820"/>
    <cellStyle name="메모 3 2 3 5 3" xfId="14821"/>
    <cellStyle name="메모 3 2 3 5 4" xfId="14822"/>
    <cellStyle name="메모 3 2 3 6" xfId="14823"/>
    <cellStyle name="메모 3 2 3 6 2" xfId="14824"/>
    <cellStyle name="메모 3 2 3 6 3" xfId="14825"/>
    <cellStyle name="메모 3 2 3 6 4" xfId="14826"/>
    <cellStyle name="메모 3 2 3 7" xfId="14827"/>
    <cellStyle name="메모 3 2 3 7 2" xfId="14828"/>
    <cellStyle name="메모 3 2 3 7 3" xfId="14829"/>
    <cellStyle name="메모 3 2 3 7 4" xfId="14830"/>
    <cellStyle name="메모 3 2 3 8" xfId="14831"/>
    <cellStyle name="메모 3 2 3 8 2" xfId="14832"/>
    <cellStyle name="메모 3 2 3 8 3" xfId="14833"/>
    <cellStyle name="메모 3 2 3 8 4" xfId="14834"/>
    <cellStyle name="메모 3 2 3 9" xfId="14835"/>
    <cellStyle name="메모 3 2 3 9 2" xfId="14836"/>
    <cellStyle name="메모 3 2 3 9 3" xfId="14837"/>
    <cellStyle name="메모 3 2 3 9 4" xfId="14838"/>
    <cellStyle name="메모 3 2 4" xfId="14839"/>
    <cellStyle name="메모 3 2 4 2" xfId="14840"/>
    <cellStyle name="메모 3 2 4 2 10" xfId="14841"/>
    <cellStyle name="메모 3 2 4 2 11" xfId="14842"/>
    <cellStyle name="메모 3 2 4 2 12" xfId="14843"/>
    <cellStyle name="메모 3 2 4 2 2" xfId="14844"/>
    <cellStyle name="메모 3 2 4 2 2 2" xfId="14845"/>
    <cellStyle name="메모 3 2 4 2 2 3" xfId="14846"/>
    <cellStyle name="메모 3 2 4 2 2 4" xfId="14847"/>
    <cellStyle name="메모 3 2 4 2 3" xfId="14848"/>
    <cellStyle name="메모 3 2 4 2 3 2" xfId="14849"/>
    <cellStyle name="메모 3 2 4 2 3 3" xfId="14850"/>
    <cellStyle name="메모 3 2 4 2 3 4" xfId="14851"/>
    <cellStyle name="메모 3 2 4 2 4" xfId="14852"/>
    <cellStyle name="메모 3 2 4 2 4 2" xfId="14853"/>
    <cellStyle name="메모 3 2 4 2 4 3" xfId="14854"/>
    <cellStyle name="메모 3 2 4 2 4 4" xfId="14855"/>
    <cellStyle name="메모 3 2 4 2 5" xfId="14856"/>
    <cellStyle name="메모 3 2 4 2 5 2" xfId="14857"/>
    <cellStyle name="메모 3 2 4 2 5 3" xfId="14858"/>
    <cellStyle name="메모 3 2 4 2 5 4" xfId="14859"/>
    <cellStyle name="메모 3 2 4 2 6" xfId="14860"/>
    <cellStyle name="메모 3 2 4 2 6 2" xfId="14861"/>
    <cellStyle name="메모 3 2 4 2 6 3" xfId="14862"/>
    <cellStyle name="메모 3 2 4 2 6 4" xfId="14863"/>
    <cellStyle name="메모 3 2 4 2 7" xfId="14864"/>
    <cellStyle name="메모 3 2 4 2 7 2" xfId="14865"/>
    <cellStyle name="메모 3 2 4 2 7 3" xfId="14866"/>
    <cellStyle name="메모 3 2 4 2 7 4" xfId="14867"/>
    <cellStyle name="메모 3 2 4 2 8" xfId="14868"/>
    <cellStyle name="메모 3 2 4 2 8 2" xfId="14869"/>
    <cellStyle name="메모 3 2 4 2 8 3" xfId="14870"/>
    <cellStyle name="메모 3 2 4 2 8 4" xfId="14871"/>
    <cellStyle name="메모 3 2 4 2 9" xfId="14872"/>
    <cellStyle name="메모 3 2 4 2 9 2" xfId="14873"/>
    <cellStyle name="메모 3 2 4 2 9 3" xfId="14874"/>
    <cellStyle name="메모 3 2 4 2 9 4" xfId="14875"/>
    <cellStyle name="메모 3 2 4 3" xfId="14876"/>
    <cellStyle name="메모 3 2 4 3 10" xfId="14877"/>
    <cellStyle name="메모 3 2 4 3 10 2" xfId="14878"/>
    <cellStyle name="메모 3 2 4 3 10 3" xfId="14879"/>
    <cellStyle name="메모 3 2 4 3 10 4" xfId="14880"/>
    <cellStyle name="메모 3 2 4 3 11" xfId="14881"/>
    <cellStyle name="메모 3 2 4 3 12" xfId="14882"/>
    <cellStyle name="메모 3 2 4 3 13" xfId="14883"/>
    <cellStyle name="메모 3 2 4 3 2" xfId="14884"/>
    <cellStyle name="메모 3 2 4 3 2 2" xfId="14885"/>
    <cellStyle name="메모 3 2 4 3 2 3" xfId="14886"/>
    <cellStyle name="메모 3 2 4 3 2 4" xfId="14887"/>
    <cellStyle name="메모 3 2 4 3 3" xfId="14888"/>
    <cellStyle name="메모 3 2 4 3 3 2" xfId="14889"/>
    <cellStyle name="메모 3 2 4 3 3 3" xfId="14890"/>
    <cellStyle name="메모 3 2 4 3 3 4" xfId="14891"/>
    <cellStyle name="메모 3 2 4 3 4" xfId="14892"/>
    <cellStyle name="메모 3 2 4 3 4 2" xfId="14893"/>
    <cellStyle name="메모 3 2 4 3 4 3" xfId="14894"/>
    <cellStyle name="메모 3 2 4 3 4 4" xfId="14895"/>
    <cellStyle name="메모 3 2 4 3 5" xfId="14896"/>
    <cellStyle name="메모 3 2 4 3 5 2" xfId="14897"/>
    <cellStyle name="메모 3 2 4 3 5 3" xfId="14898"/>
    <cellStyle name="메모 3 2 4 3 5 4" xfId="14899"/>
    <cellStyle name="메모 3 2 4 3 6" xfId="14900"/>
    <cellStyle name="메모 3 2 4 3 6 2" xfId="14901"/>
    <cellStyle name="메모 3 2 4 3 6 3" xfId="14902"/>
    <cellStyle name="메모 3 2 4 3 6 4" xfId="14903"/>
    <cellStyle name="메모 3 2 4 3 7" xfId="14904"/>
    <cellStyle name="메모 3 2 4 3 7 2" xfId="14905"/>
    <cellStyle name="메모 3 2 4 3 7 3" xfId="14906"/>
    <cellStyle name="메모 3 2 4 3 7 4" xfId="14907"/>
    <cellStyle name="메모 3 2 4 3 8" xfId="14908"/>
    <cellStyle name="메모 3 2 4 3 8 2" xfId="14909"/>
    <cellStyle name="메모 3 2 4 3 8 3" xfId="14910"/>
    <cellStyle name="메모 3 2 4 3 8 4" xfId="14911"/>
    <cellStyle name="메모 3 2 4 3 9" xfId="14912"/>
    <cellStyle name="메모 3 2 4 3 9 2" xfId="14913"/>
    <cellStyle name="메모 3 2 4 3 9 3" xfId="14914"/>
    <cellStyle name="메모 3 2 4 3 9 4" xfId="14915"/>
    <cellStyle name="메모 3 2 4 4" xfId="14916"/>
    <cellStyle name="메모 3 2 4 4 2" xfId="14917"/>
    <cellStyle name="메모 3 2 4 4 3" xfId="14918"/>
    <cellStyle name="메모 3 2 4 4 4" xfId="14919"/>
    <cellStyle name="메모 3 2 4 5" xfId="14920"/>
    <cellStyle name="메모 3 2 4 5 2" xfId="14921"/>
    <cellStyle name="메모 3 2 4 5 3" xfId="14922"/>
    <cellStyle name="메모 3 2 4 5 4" xfId="14923"/>
    <cellStyle name="메모 3 2 4 6" xfId="14924"/>
    <cellStyle name="메모 3 2 4 6 2" xfId="14925"/>
    <cellStyle name="메모 3 2 4 6 3" xfId="14926"/>
    <cellStyle name="메모 3 2 4 6 4" xfId="14927"/>
    <cellStyle name="메모 3 2 4 7" xfId="14928"/>
    <cellStyle name="메모 3 2 4 8" xfId="14929"/>
    <cellStyle name="메모 3 2 5" xfId="14930"/>
    <cellStyle name="메모 3 2 5 2" xfId="14931"/>
    <cellStyle name="메모 3 2 5 2 10" xfId="14932"/>
    <cellStyle name="메모 3 2 5 2 11" xfId="14933"/>
    <cellStyle name="메모 3 2 5 2 12" xfId="14934"/>
    <cellStyle name="메모 3 2 5 2 2" xfId="14935"/>
    <cellStyle name="메모 3 2 5 2 2 2" xfId="14936"/>
    <cellStyle name="메모 3 2 5 2 2 3" xfId="14937"/>
    <cellStyle name="메모 3 2 5 2 2 4" xfId="14938"/>
    <cellStyle name="메모 3 2 5 2 3" xfId="14939"/>
    <cellStyle name="메모 3 2 5 2 3 2" xfId="14940"/>
    <cellStyle name="메모 3 2 5 2 3 3" xfId="14941"/>
    <cellStyle name="메모 3 2 5 2 3 4" xfId="14942"/>
    <cellStyle name="메모 3 2 5 2 4" xfId="14943"/>
    <cellStyle name="메모 3 2 5 2 4 2" xfId="14944"/>
    <cellStyle name="메모 3 2 5 2 4 3" xfId="14945"/>
    <cellStyle name="메모 3 2 5 2 4 4" xfId="14946"/>
    <cellStyle name="메모 3 2 5 2 5" xfId="14947"/>
    <cellStyle name="메모 3 2 5 2 5 2" xfId="14948"/>
    <cellStyle name="메모 3 2 5 2 5 3" xfId="14949"/>
    <cellStyle name="메모 3 2 5 2 5 4" xfId="14950"/>
    <cellStyle name="메모 3 2 5 2 6" xfId="14951"/>
    <cellStyle name="메모 3 2 5 2 6 2" xfId="14952"/>
    <cellStyle name="메모 3 2 5 2 6 3" xfId="14953"/>
    <cellStyle name="메모 3 2 5 2 6 4" xfId="14954"/>
    <cellStyle name="메모 3 2 5 2 7" xfId="14955"/>
    <cellStyle name="메모 3 2 5 2 7 2" xfId="14956"/>
    <cellStyle name="메모 3 2 5 2 7 3" xfId="14957"/>
    <cellStyle name="메모 3 2 5 2 7 4" xfId="14958"/>
    <cellStyle name="메모 3 2 5 2 8" xfId="14959"/>
    <cellStyle name="메모 3 2 5 2 8 2" xfId="14960"/>
    <cellStyle name="메모 3 2 5 2 8 3" xfId="14961"/>
    <cellStyle name="메모 3 2 5 2 8 4" xfId="14962"/>
    <cellStyle name="메모 3 2 5 2 9" xfId="14963"/>
    <cellStyle name="메모 3 2 5 2 9 2" xfId="14964"/>
    <cellStyle name="메모 3 2 5 2 9 3" xfId="14965"/>
    <cellStyle name="메모 3 2 5 2 9 4" xfId="14966"/>
    <cellStyle name="메모 3 2 5 3" xfId="14967"/>
    <cellStyle name="메모 3 2 5 3 10" xfId="14968"/>
    <cellStyle name="메모 3 2 5 3 10 2" xfId="14969"/>
    <cellStyle name="메모 3 2 5 3 10 3" xfId="14970"/>
    <cellStyle name="메모 3 2 5 3 10 4" xfId="14971"/>
    <cellStyle name="메모 3 2 5 3 11" xfId="14972"/>
    <cellStyle name="메모 3 2 5 3 12" xfId="14973"/>
    <cellStyle name="메모 3 2 5 3 13" xfId="14974"/>
    <cellStyle name="메모 3 2 5 3 2" xfId="14975"/>
    <cellStyle name="메모 3 2 5 3 2 2" xfId="14976"/>
    <cellStyle name="메모 3 2 5 3 2 3" xfId="14977"/>
    <cellStyle name="메모 3 2 5 3 2 4" xfId="14978"/>
    <cellStyle name="메모 3 2 5 3 3" xfId="14979"/>
    <cellStyle name="메모 3 2 5 3 3 2" xfId="14980"/>
    <cellStyle name="메모 3 2 5 3 3 3" xfId="14981"/>
    <cellStyle name="메모 3 2 5 3 3 4" xfId="14982"/>
    <cellStyle name="메모 3 2 5 3 4" xfId="14983"/>
    <cellStyle name="메모 3 2 5 3 4 2" xfId="14984"/>
    <cellStyle name="메모 3 2 5 3 4 3" xfId="14985"/>
    <cellStyle name="메모 3 2 5 3 4 4" xfId="14986"/>
    <cellStyle name="메모 3 2 5 3 5" xfId="14987"/>
    <cellStyle name="메모 3 2 5 3 5 2" xfId="14988"/>
    <cellStyle name="메모 3 2 5 3 5 3" xfId="14989"/>
    <cellStyle name="메모 3 2 5 3 5 4" xfId="14990"/>
    <cellStyle name="메모 3 2 5 3 6" xfId="14991"/>
    <cellStyle name="메모 3 2 5 3 6 2" xfId="14992"/>
    <cellStyle name="메모 3 2 5 3 6 3" xfId="14993"/>
    <cellStyle name="메모 3 2 5 3 6 4" xfId="14994"/>
    <cellStyle name="메모 3 2 5 3 7" xfId="14995"/>
    <cellStyle name="메모 3 2 5 3 7 2" xfId="14996"/>
    <cellStyle name="메모 3 2 5 3 7 3" xfId="14997"/>
    <cellStyle name="메모 3 2 5 3 7 4" xfId="14998"/>
    <cellStyle name="메모 3 2 5 3 8" xfId="14999"/>
    <cellStyle name="메모 3 2 5 3 8 2" xfId="15000"/>
    <cellStyle name="메모 3 2 5 3 8 3" xfId="15001"/>
    <cellStyle name="메모 3 2 5 3 8 4" xfId="15002"/>
    <cellStyle name="메모 3 2 5 3 9" xfId="15003"/>
    <cellStyle name="메모 3 2 5 3 9 2" xfId="15004"/>
    <cellStyle name="메모 3 2 5 3 9 3" xfId="15005"/>
    <cellStyle name="메모 3 2 5 3 9 4" xfId="15006"/>
    <cellStyle name="메모 3 2 5 4" xfId="15007"/>
    <cellStyle name="메모 3 2 5 4 2" xfId="15008"/>
    <cellStyle name="메모 3 2 5 4 3" xfId="15009"/>
    <cellStyle name="메모 3 2 5 4 4" xfId="15010"/>
    <cellStyle name="메모 3 2 5 5" xfId="15011"/>
    <cellStyle name="메모 3 2 5 5 2" xfId="15012"/>
    <cellStyle name="메모 3 2 5 5 3" xfId="15013"/>
    <cellStyle name="메모 3 2 5 5 4" xfId="15014"/>
    <cellStyle name="메모 3 2 5 6" xfId="15015"/>
    <cellStyle name="메모 3 2 5 6 2" xfId="15016"/>
    <cellStyle name="메모 3 2 5 6 3" xfId="15017"/>
    <cellStyle name="메모 3 2 5 6 4" xfId="15018"/>
    <cellStyle name="메모 3 2 5 7" xfId="15019"/>
    <cellStyle name="메모 3 2 5 7 2" xfId="15020"/>
    <cellStyle name="메모 3 2 5 7 3" xfId="15021"/>
    <cellStyle name="메모 3 2 5 7 4" xfId="15022"/>
    <cellStyle name="메모 3 2 5 8" xfId="15023"/>
    <cellStyle name="메모 3 2 5 9" xfId="15024"/>
    <cellStyle name="메모 3 2 6" xfId="15025"/>
    <cellStyle name="메모 3 2 6 10" xfId="15026"/>
    <cellStyle name="메모 3 2 6 11" xfId="15027"/>
    <cellStyle name="메모 3 2 6 2" xfId="15028"/>
    <cellStyle name="메모 3 2 6 2 10" xfId="15029"/>
    <cellStyle name="메모 3 2 6 2 10 2" xfId="15030"/>
    <cellStyle name="메모 3 2 6 2 10 3" xfId="15031"/>
    <cellStyle name="메모 3 2 6 2 10 4" xfId="15032"/>
    <cellStyle name="메모 3 2 6 2 11" xfId="15033"/>
    <cellStyle name="메모 3 2 6 2 12" xfId="15034"/>
    <cellStyle name="메모 3 2 6 2 13" xfId="15035"/>
    <cellStyle name="메모 3 2 6 2 2" xfId="15036"/>
    <cellStyle name="메모 3 2 6 2 2 2" xfId="15037"/>
    <cellStyle name="메모 3 2 6 2 2 3" xfId="15038"/>
    <cellStyle name="메모 3 2 6 2 2 4" xfId="15039"/>
    <cellStyle name="메모 3 2 6 2 3" xfId="15040"/>
    <cellStyle name="메모 3 2 6 2 3 2" xfId="15041"/>
    <cellStyle name="메모 3 2 6 2 3 3" xfId="15042"/>
    <cellStyle name="메모 3 2 6 2 3 4" xfId="15043"/>
    <cellStyle name="메모 3 2 6 2 4" xfId="15044"/>
    <cellStyle name="메모 3 2 6 2 4 2" xfId="15045"/>
    <cellStyle name="메모 3 2 6 2 4 3" xfId="15046"/>
    <cellStyle name="메모 3 2 6 2 4 4" xfId="15047"/>
    <cellStyle name="메모 3 2 6 2 5" xfId="15048"/>
    <cellStyle name="메모 3 2 6 2 5 2" xfId="15049"/>
    <cellStyle name="메모 3 2 6 2 5 3" xfId="15050"/>
    <cellStyle name="메모 3 2 6 2 5 4" xfId="15051"/>
    <cellStyle name="메모 3 2 6 2 6" xfId="15052"/>
    <cellStyle name="메모 3 2 6 2 6 2" xfId="15053"/>
    <cellStyle name="메모 3 2 6 2 6 3" xfId="15054"/>
    <cellStyle name="메모 3 2 6 2 6 4" xfId="15055"/>
    <cellStyle name="메모 3 2 6 2 7" xfId="15056"/>
    <cellStyle name="메모 3 2 6 2 7 2" xfId="15057"/>
    <cellStyle name="메모 3 2 6 2 7 3" xfId="15058"/>
    <cellStyle name="메모 3 2 6 2 7 4" xfId="15059"/>
    <cellStyle name="메모 3 2 6 2 8" xfId="15060"/>
    <cellStyle name="메모 3 2 6 2 8 2" xfId="15061"/>
    <cellStyle name="메모 3 2 6 2 8 3" xfId="15062"/>
    <cellStyle name="메모 3 2 6 2 8 4" xfId="15063"/>
    <cellStyle name="메모 3 2 6 2 9" xfId="15064"/>
    <cellStyle name="메모 3 2 6 2 9 2" xfId="15065"/>
    <cellStyle name="메모 3 2 6 2 9 3" xfId="15066"/>
    <cellStyle name="메모 3 2 6 2 9 4" xfId="15067"/>
    <cellStyle name="메모 3 2 6 3" xfId="15068"/>
    <cellStyle name="메모 3 2 6 3 10" xfId="15069"/>
    <cellStyle name="메모 3 2 6 3 10 2" xfId="15070"/>
    <cellStyle name="메모 3 2 6 3 10 3" xfId="15071"/>
    <cellStyle name="메모 3 2 6 3 10 4" xfId="15072"/>
    <cellStyle name="메모 3 2 6 3 11" xfId="15073"/>
    <cellStyle name="메모 3 2 6 3 12" xfId="15074"/>
    <cellStyle name="메모 3 2 6 3 13" xfId="15075"/>
    <cellStyle name="메모 3 2 6 3 2" xfId="15076"/>
    <cellStyle name="메모 3 2 6 3 2 2" xfId="15077"/>
    <cellStyle name="메모 3 2 6 3 2 3" xfId="15078"/>
    <cellStyle name="메모 3 2 6 3 2 4" xfId="15079"/>
    <cellStyle name="메모 3 2 6 3 3" xfId="15080"/>
    <cellStyle name="메모 3 2 6 3 3 2" xfId="15081"/>
    <cellStyle name="메모 3 2 6 3 3 3" xfId="15082"/>
    <cellStyle name="메모 3 2 6 3 3 4" xfId="15083"/>
    <cellStyle name="메모 3 2 6 3 4" xfId="15084"/>
    <cellStyle name="메모 3 2 6 3 4 2" xfId="15085"/>
    <cellStyle name="메모 3 2 6 3 4 3" xfId="15086"/>
    <cellStyle name="메모 3 2 6 3 4 4" xfId="15087"/>
    <cellStyle name="메모 3 2 6 3 5" xfId="15088"/>
    <cellStyle name="메모 3 2 6 3 5 2" xfId="15089"/>
    <cellStyle name="메모 3 2 6 3 5 3" xfId="15090"/>
    <cellStyle name="메모 3 2 6 3 5 4" xfId="15091"/>
    <cellStyle name="메모 3 2 6 3 6" xfId="15092"/>
    <cellStyle name="메모 3 2 6 3 6 2" xfId="15093"/>
    <cellStyle name="메모 3 2 6 3 6 3" xfId="15094"/>
    <cellStyle name="메모 3 2 6 3 6 4" xfId="15095"/>
    <cellStyle name="메모 3 2 6 3 7" xfId="15096"/>
    <cellStyle name="메모 3 2 6 3 7 2" xfId="15097"/>
    <cellStyle name="메모 3 2 6 3 7 3" xfId="15098"/>
    <cellStyle name="메모 3 2 6 3 7 4" xfId="15099"/>
    <cellStyle name="메모 3 2 6 3 8" xfId="15100"/>
    <cellStyle name="메모 3 2 6 3 8 2" xfId="15101"/>
    <cellStyle name="메모 3 2 6 3 8 3" xfId="15102"/>
    <cellStyle name="메모 3 2 6 3 8 4" xfId="15103"/>
    <cellStyle name="메모 3 2 6 3 9" xfId="15104"/>
    <cellStyle name="메모 3 2 6 3 9 2" xfId="15105"/>
    <cellStyle name="메모 3 2 6 3 9 3" xfId="15106"/>
    <cellStyle name="메모 3 2 6 3 9 4" xfId="15107"/>
    <cellStyle name="메모 3 2 6 4" xfId="15108"/>
    <cellStyle name="메모 3 2 6 4 2" xfId="15109"/>
    <cellStyle name="메모 3 2 6 4 3" xfId="15110"/>
    <cellStyle name="메모 3 2 6 4 4" xfId="15111"/>
    <cellStyle name="메모 3 2 6 5" xfId="15112"/>
    <cellStyle name="메모 3 2 6 5 2" xfId="15113"/>
    <cellStyle name="메모 3 2 6 5 3" xfId="15114"/>
    <cellStyle name="메모 3 2 6 5 4" xfId="15115"/>
    <cellStyle name="메모 3 2 6 6" xfId="15116"/>
    <cellStyle name="메모 3 2 6 6 2" xfId="15117"/>
    <cellStyle name="메모 3 2 6 6 3" xfId="15118"/>
    <cellStyle name="메모 3 2 6 6 4" xfId="15119"/>
    <cellStyle name="메모 3 2 6 7" xfId="15120"/>
    <cellStyle name="메모 3 2 6 7 2" xfId="15121"/>
    <cellStyle name="메모 3 2 6 7 3" xfId="15122"/>
    <cellStyle name="메모 3 2 6 7 4" xfId="15123"/>
    <cellStyle name="메모 3 2 6 8" xfId="15124"/>
    <cellStyle name="메모 3 2 6 8 2" xfId="15125"/>
    <cellStyle name="메모 3 2 6 8 3" xfId="15126"/>
    <cellStyle name="메모 3 2 6 8 4" xfId="15127"/>
    <cellStyle name="메모 3 2 6 9" xfId="15128"/>
    <cellStyle name="메모 3 2 7" xfId="15129"/>
    <cellStyle name="메모 3 2 7 2" xfId="15130"/>
    <cellStyle name="메모 3 2 7 3" xfId="15131"/>
    <cellStyle name="메모 3 2 7 4" xfId="15132"/>
    <cellStyle name="메모 3 2 8" xfId="15133"/>
    <cellStyle name="메모 3 3" xfId="15134"/>
    <cellStyle name="메모 3 3 2" xfId="15135"/>
    <cellStyle name="메모 3 3 2 2" xfId="15136"/>
    <cellStyle name="메모 3 3 2 2 10" xfId="15137"/>
    <cellStyle name="메모 3 3 2 2 11" xfId="15138"/>
    <cellStyle name="메모 3 3 2 2 12" xfId="15139"/>
    <cellStyle name="메모 3 3 2 2 2" xfId="15140"/>
    <cellStyle name="메모 3 3 2 2 2 2" xfId="15141"/>
    <cellStyle name="메모 3 3 2 2 2 3" xfId="15142"/>
    <cellStyle name="메모 3 3 2 2 2 4" xfId="15143"/>
    <cellStyle name="메모 3 3 2 2 3" xfId="15144"/>
    <cellStyle name="메모 3 3 2 2 3 2" xfId="15145"/>
    <cellStyle name="메모 3 3 2 2 3 3" xfId="15146"/>
    <cellStyle name="메모 3 3 2 2 3 4" xfId="15147"/>
    <cellStyle name="메모 3 3 2 2 4" xfId="15148"/>
    <cellStyle name="메모 3 3 2 2 4 2" xfId="15149"/>
    <cellStyle name="메모 3 3 2 2 4 3" xfId="15150"/>
    <cellStyle name="메모 3 3 2 2 4 4" xfId="15151"/>
    <cellStyle name="메모 3 3 2 2 5" xfId="15152"/>
    <cellStyle name="메모 3 3 2 2 5 2" xfId="15153"/>
    <cellStyle name="메모 3 3 2 2 5 3" xfId="15154"/>
    <cellStyle name="메모 3 3 2 2 5 4" xfId="15155"/>
    <cellStyle name="메모 3 3 2 2 6" xfId="15156"/>
    <cellStyle name="메모 3 3 2 2 6 2" xfId="15157"/>
    <cellStyle name="메모 3 3 2 2 6 3" xfId="15158"/>
    <cellStyle name="메모 3 3 2 2 6 4" xfId="15159"/>
    <cellStyle name="메모 3 3 2 2 7" xfId="15160"/>
    <cellStyle name="메모 3 3 2 2 7 2" xfId="15161"/>
    <cellStyle name="메모 3 3 2 2 7 3" xfId="15162"/>
    <cellStyle name="메모 3 3 2 2 7 4" xfId="15163"/>
    <cellStyle name="메모 3 3 2 2 8" xfId="15164"/>
    <cellStyle name="메모 3 3 2 2 8 2" xfId="15165"/>
    <cellStyle name="메모 3 3 2 2 8 3" xfId="15166"/>
    <cellStyle name="메모 3 3 2 2 8 4" xfId="15167"/>
    <cellStyle name="메모 3 3 2 2 9" xfId="15168"/>
    <cellStyle name="메모 3 3 2 2 9 2" xfId="15169"/>
    <cellStyle name="메모 3 3 2 2 9 3" xfId="15170"/>
    <cellStyle name="메모 3 3 2 2 9 4" xfId="15171"/>
    <cellStyle name="메모 3 3 2 3" xfId="15172"/>
    <cellStyle name="메모 3 3 2 3 10" xfId="15173"/>
    <cellStyle name="메모 3 3 2 3 10 2" xfId="15174"/>
    <cellStyle name="메모 3 3 2 3 10 3" xfId="15175"/>
    <cellStyle name="메모 3 3 2 3 10 4" xfId="15176"/>
    <cellStyle name="메모 3 3 2 3 11" xfId="15177"/>
    <cellStyle name="메모 3 3 2 3 12" xfId="15178"/>
    <cellStyle name="메모 3 3 2 3 13" xfId="15179"/>
    <cellStyle name="메모 3 3 2 3 2" xfId="15180"/>
    <cellStyle name="메모 3 3 2 3 2 2" xfId="15181"/>
    <cellStyle name="메모 3 3 2 3 2 3" xfId="15182"/>
    <cellStyle name="메모 3 3 2 3 2 4" xfId="15183"/>
    <cellStyle name="메모 3 3 2 3 3" xfId="15184"/>
    <cellStyle name="메모 3 3 2 3 3 2" xfId="15185"/>
    <cellStyle name="메모 3 3 2 3 3 3" xfId="15186"/>
    <cellStyle name="메모 3 3 2 3 3 4" xfId="15187"/>
    <cellStyle name="메모 3 3 2 3 4" xfId="15188"/>
    <cellStyle name="메모 3 3 2 3 4 2" xfId="15189"/>
    <cellStyle name="메모 3 3 2 3 4 3" xfId="15190"/>
    <cellStyle name="메모 3 3 2 3 4 4" xfId="15191"/>
    <cellStyle name="메모 3 3 2 3 5" xfId="15192"/>
    <cellStyle name="메모 3 3 2 3 5 2" xfId="15193"/>
    <cellStyle name="메모 3 3 2 3 5 3" xfId="15194"/>
    <cellStyle name="메모 3 3 2 3 5 4" xfId="15195"/>
    <cellStyle name="메모 3 3 2 3 6" xfId="15196"/>
    <cellStyle name="메모 3 3 2 3 6 2" xfId="15197"/>
    <cellStyle name="메모 3 3 2 3 6 3" xfId="15198"/>
    <cellStyle name="메모 3 3 2 3 6 4" xfId="15199"/>
    <cellStyle name="메모 3 3 2 3 7" xfId="15200"/>
    <cellStyle name="메모 3 3 2 3 7 2" xfId="15201"/>
    <cellStyle name="메모 3 3 2 3 7 3" xfId="15202"/>
    <cellStyle name="메모 3 3 2 3 7 4" xfId="15203"/>
    <cellStyle name="메모 3 3 2 3 8" xfId="15204"/>
    <cellStyle name="메모 3 3 2 3 8 2" xfId="15205"/>
    <cellStyle name="메모 3 3 2 3 8 3" xfId="15206"/>
    <cellStyle name="메모 3 3 2 3 8 4" xfId="15207"/>
    <cellStyle name="메모 3 3 2 3 9" xfId="15208"/>
    <cellStyle name="메모 3 3 2 3 9 2" xfId="15209"/>
    <cellStyle name="메모 3 3 2 3 9 3" xfId="15210"/>
    <cellStyle name="메모 3 3 2 3 9 4" xfId="15211"/>
    <cellStyle name="메모 3 3 2 4" xfId="15212"/>
    <cellStyle name="메모 3 3 2 4 2" xfId="15213"/>
    <cellStyle name="메모 3 3 2 4 3" xfId="15214"/>
    <cellStyle name="메모 3 3 2 4 4" xfId="15215"/>
    <cellStyle name="메모 3 3 2 5" xfId="15216"/>
    <cellStyle name="메모 3 3 2 5 2" xfId="15217"/>
    <cellStyle name="메모 3 3 2 5 3" xfId="15218"/>
    <cellStyle name="메모 3 3 2 5 4" xfId="15219"/>
    <cellStyle name="메모 3 3 2 6" xfId="15220"/>
    <cellStyle name="메모 3 3 2 6 2" xfId="15221"/>
    <cellStyle name="메모 3 3 2 6 3" xfId="15222"/>
    <cellStyle name="메모 3 3 2 6 4" xfId="15223"/>
    <cellStyle name="메모 3 3 2 7" xfId="15224"/>
    <cellStyle name="메모 3 3 2 8" xfId="15225"/>
    <cellStyle name="메모 3 3 3" xfId="15226"/>
    <cellStyle name="메모 3 3 3 2" xfId="15227"/>
    <cellStyle name="메모 3 3 3 2 10" xfId="15228"/>
    <cellStyle name="메모 3 3 3 2 11" xfId="15229"/>
    <cellStyle name="메모 3 3 3 2 12" xfId="15230"/>
    <cellStyle name="메모 3 3 3 2 2" xfId="15231"/>
    <cellStyle name="메모 3 3 3 2 2 2" xfId="15232"/>
    <cellStyle name="메모 3 3 3 2 2 3" xfId="15233"/>
    <cellStyle name="메모 3 3 3 2 2 4" xfId="15234"/>
    <cellStyle name="메모 3 3 3 2 3" xfId="15235"/>
    <cellStyle name="메모 3 3 3 2 3 2" xfId="15236"/>
    <cellStyle name="메모 3 3 3 2 3 3" xfId="15237"/>
    <cellStyle name="메모 3 3 3 2 3 4" xfId="15238"/>
    <cellStyle name="메모 3 3 3 2 4" xfId="15239"/>
    <cellStyle name="메모 3 3 3 2 4 2" xfId="15240"/>
    <cellStyle name="메모 3 3 3 2 4 3" xfId="15241"/>
    <cellStyle name="메모 3 3 3 2 4 4" xfId="15242"/>
    <cellStyle name="메모 3 3 3 2 5" xfId="15243"/>
    <cellStyle name="메모 3 3 3 2 5 2" xfId="15244"/>
    <cellStyle name="메모 3 3 3 2 5 3" xfId="15245"/>
    <cellStyle name="메모 3 3 3 2 5 4" xfId="15246"/>
    <cellStyle name="메모 3 3 3 2 6" xfId="15247"/>
    <cellStyle name="메모 3 3 3 2 6 2" xfId="15248"/>
    <cellStyle name="메모 3 3 3 2 6 3" xfId="15249"/>
    <cellStyle name="메모 3 3 3 2 6 4" xfId="15250"/>
    <cellStyle name="메모 3 3 3 2 7" xfId="15251"/>
    <cellStyle name="메모 3 3 3 2 7 2" xfId="15252"/>
    <cellStyle name="메모 3 3 3 2 7 3" xfId="15253"/>
    <cellStyle name="메모 3 3 3 2 7 4" xfId="15254"/>
    <cellStyle name="메모 3 3 3 2 8" xfId="15255"/>
    <cellStyle name="메모 3 3 3 2 8 2" xfId="15256"/>
    <cellStyle name="메모 3 3 3 2 8 3" xfId="15257"/>
    <cellStyle name="메모 3 3 3 2 8 4" xfId="15258"/>
    <cellStyle name="메모 3 3 3 2 9" xfId="15259"/>
    <cellStyle name="메모 3 3 3 2 9 2" xfId="15260"/>
    <cellStyle name="메모 3 3 3 2 9 3" xfId="15261"/>
    <cellStyle name="메모 3 3 3 2 9 4" xfId="15262"/>
    <cellStyle name="메모 3 3 3 3" xfId="15263"/>
    <cellStyle name="메모 3 3 3 3 10" xfId="15264"/>
    <cellStyle name="메모 3 3 3 3 10 2" xfId="15265"/>
    <cellStyle name="메모 3 3 3 3 10 3" xfId="15266"/>
    <cellStyle name="메모 3 3 3 3 10 4" xfId="15267"/>
    <cellStyle name="메모 3 3 3 3 11" xfId="15268"/>
    <cellStyle name="메모 3 3 3 3 12" xfId="15269"/>
    <cellStyle name="메모 3 3 3 3 13" xfId="15270"/>
    <cellStyle name="메모 3 3 3 3 2" xfId="15271"/>
    <cellStyle name="메모 3 3 3 3 2 2" xfId="15272"/>
    <cellStyle name="메모 3 3 3 3 2 3" xfId="15273"/>
    <cellStyle name="메모 3 3 3 3 2 4" xfId="15274"/>
    <cellStyle name="메모 3 3 3 3 3" xfId="15275"/>
    <cellStyle name="메모 3 3 3 3 3 2" xfId="15276"/>
    <cellStyle name="메모 3 3 3 3 3 3" xfId="15277"/>
    <cellStyle name="메모 3 3 3 3 3 4" xfId="15278"/>
    <cellStyle name="메모 3 3 3 3 4" xfId="15279"/>
    <cellStyle name="메모 3 3 3 3 4 2" xfId="15280"/>
    <cellStyle name="메모 3 3 3 3 4 3" xfId="15281"/>
    <cellStyle name="메모 3 3 3 3 4 4" xfId="15282"/>
    <cellStyle name="메모 3 3 3 3 5" xfId="15283"/>
    <cellStyle name="메모 3 3 3 3 5 2" xfId="15284"/>
    <cellStyle name="메모 3 3 3 3 5 3" xfId="15285"/>
    <cellStyle name="메모 3 3 3 3 5 4" xfId="15286"/>
    <cellStyle name="메모 3 3 3 3 6" xfId="15287"/>
    <cellStyle name="메모 3 3 3 3 6 2" xfId="15288"/>
    <cellStyle name="메모 3 3 3 3 6 3" xfId="15289"/>
    <cellStyle name="메모 3 3 3 3 6 4" xfId="15290"/>
    <cellStyle name="메모 3 3 3 3 7" xfId="15291"/>
    <cellStyle name="메모 3 3 3 3 7 2" xfId="15292"/>
    <cellStyle name="메모 3 3 3 3 7 3" xfId="15293"/>
    <cellStyle name="메모 3 3 3 3 7 4" xfId="15294"/>
    <cellStyle name="메모 3 3 3 3 8" xfId="15295"/>
    <cellStyle name="메모 3 3 3 3 8 2" xfId="15296"/>
    <cellStyle name="메모 3 3 3 3 8 3" xfId="15297"/>
    <cellStyle name="메모 3 3 3 3 8 4" xfId="15298"/>
    <cellStyle name="메모 3 3 3 3 9" xfId="15299"/>
    <cellStyle name="메모 3 3 3 3 9 2" xfId="15300"/>
    <cellStyle name="메모 3 3 3 3 9 3" xfId="15301"/>
    <cellStyle name="메모 3 3 3 3 9 4" xfId="15302"/>
    <cellStyle name="메모 3 3 3 4" xfId="15303"/>
    <cellStyle name="메모 3 3 3 4 2" xfId="15304"/>
    <cellStyle name="메모 3 3 3 4 3" xfId="15305"/>
    <cellStyle name="메모 3 3 3 4 4" xfId="15306"/>
    <cellStyle name="메모 3 3 3 5" xfId="15307"/>
    <cellStyle name="메모 3 3 3 5 2" xfId="15308"/>
    <cellStyle name="메모 3 3 3 5 3" xfId="15309"/>
    <cellStyle name="메모 3 3 3 5 4" xfId="15310"/>
    <cellStyle name="메모 3 3 3 6" xfId="15311"/>
    <cellStyle name="메모 3 3 3 6 2" xfId="15312"/>
    <cellStyle name="메모 3 3 3 6 3" xfId="15313"/>
    <cellStyle name="메모 3 3 3 6 4" xfId="15314"/>
    <cellStyle name="메모 3 3 3 7" xfId="15315"/>
    <cellStyle name="메모 3 3 3 8" xfId="15316"/>
    <cellStyle name="메모 3 3 4" xfId="15317"/>
    <cellStyle name="메모 3 3 4 2" xfId="15318"/>
    <cellStyle name="메모 3 3 4 2 10" xfId="15319"/>
    <cellStyle name="메모 3 3 4 2 11" xfId="15320"/>
    <cellStyle name="메모 3 3 4 2 12" xfId="15321"/>
    <cellStyle name="메모 3 3 4 2 2" xfId="15322"/>
    <cellStyle name="메모 3 3 4 2 2 2" xfId="15323"/>
    <cellStyle name="메모 3 3 4 2 2 3" xfId="15324"/>
    <cellStyle name="메모 3 3 4 2 2 4" xfId="15325"/>
    <cellStyle name="메모 3 3 4 2 3" xfId="15326"/>
    <cellStyle name="메모 3 3 4 2 3 2" xfId="15327"/>
    <cellStyle name="메모 3 3 4 2 3 3" xfId="15328"/>
    <cellStyle name="메모 3 3 4 2 3 4" xfId="15329"/>
    <cellStyle name="메모 3 3 4 2 4" xfId="15330"/>
    <cellStyle name="메모 3 3 4 2 4 2" xfId="15331"/>
    <cellStyle name="메모 3 3 4 2 4 3" xfId="15332"/>
    <cellStyle name="메모 3 3 4 2 4 4" xfId="15333"/>
    <cellStyle name="메모 3 3 4 2 5" xfId="15334"/>
    <cellStyle name="메모 3 3 4 2 5 2" xfId="15335"/>
    <cellStyle name="메모 3 3 4 2 5 3" xfId="15336"/>
    <cellStyle name="메모 3 3 4 2 5 4" xfId="15337"/>
    <cellStyle name="메모 3 3 4 2 6" xfId="15338"/>
    <cellStyle name="메모 3 3 4 2 6 2" xfId="15339"/>
    <cellStyle name="메모 3 3 4 2 6 3" xfId="15340"/>
    <cellStyle name="메모 3 3 4 2 6 4" xfId="15341"/>
    <cellStyle name="메모 3 3 4 2 7" xfId="15342"/>
    <cellStyle name="메모 3 3 4 2 7 2" xfId="15343"/>
    <cellStyle name="메모 3 3 4 2 7 3" xfId="15344"/>
    <cellStyle name="메모 3 3 4 2 7 4" xfId="15345"/>
    <cellStyle name="메모 3 3 4 2 8" xfId="15346"/>
    <cellStyle name="메모 3 3 4 2 8 2" xfId="15347"/>
    <cellStyle name="메모 3 3 4 2 8 3" xfId="15348"/>
    <cellStyle name="메모 3 3 4 2 8 4" xfId="15349"/>
    <cellStyle name="메모 3 3 4 2 9" xfId="15350"/>
    <cellStyle name="메모 3 3 4 2 9 2" xfId="15351"/>
    <cellStyle name="메모 3 3 4 2 9 3" xfId="15352"/>
    <cellStyle name="메모 3 3 4 2 9 4" xfId="15353"/>
    <cellStyle name="메모 3 3 4 3" xfId="15354"/>
    <cellStyle name="메모 3 3 4 3 10" xfId="15355"/>
    <cellStyle name="메모 3 3 4 3 10 2" xfId="15356"/>
    <cellStyle name="메모 3 3 4 3 10 3" xfId="15357"/>
    <cellStyle name="메모 3 3 4 3 10 4" xfId="15358"/>
    <cellStyle name="메모 3 3 4 3 11" xfId="15359"/>
    <cellStyle name="메모 3 3 4 3 12" xfId="15360"/>
    <cellStyle name="메모 3 3 4 3 13" xfId="15361"/>
    <cellStyle name="메모 3 3 4 3 2" xfId="15362"/>
    <cellStyle name="메모 3 3 4 3 2 2" xfId="15363"/>
    <cellStyle name="메모 3 3 4 3 2 3" xfId="15364"/>
    <cellStyle name="메모 3 3 4 3 2 4" xfId="15365"/>
    <cellStyle name="메모 3 3 4 3 3" xfId="15366"/>
    <cellStyle name="메모 3 3 4 3 3 2" xfId="15367"/>
    <cellStyle name="메모 3 3 4 3 3 3" xfId="15368"/>
    <cellStyle name="메모 3 3 4 3 3 4" xfId="15369"/>
    <cellStyle name="메모 3 3 4 3 4" xfId="15370"/>
    <cellStyle name="메모 3 3 4 3 4 2" xfId="15371"/>
    <cellStyle name="메모 3 3 4 3 4 3" xfId="15372"/>
    <cellStyle name="메모 3 3 4 3 4 4" xfId="15373"/>
    <cellStyle name="메모 3 3 4 3 5" xfId="15374"/>
    <cellStyle name="메모 3 3 4 3 5 2" xfId="15375"/>
    <cellStyle name="메모 3 3 4 3 5 3" xfId="15376"/>
    <cellStyle name="메모 3 3 4 3 5 4" xfId="15377"/>
    <cellStyle name="메모 3 3 4 3 6" xfId="15378"/>
    <cellStyle name="메모 3 3 4 3 6 2" xfId="15379"/>
    <cellStyle name="메모 3 3 4 3 6 3" xfId="15380"/>
    <cellStyle name="메모 3 3 4 3 6 4" xfId="15381"/>
    <cellStyle name="메모 3 3 4 3 7" xfId="15382"/>
    <cellStyle name="메모 3 3 4 3 7 2" xfId="15383"/>
    <cellStyle name="메모 3 3 4 3 7 3" xfId="15384"/>
    <cellStyle name="메모 3 3 4 3 7 4" xfId="15385"/>
    <cellStyle name="메모 3 3 4 3 8" xfId="15386"/>
    <cellStyle name="메모 3 3 4 3 8 2" xfId="15387"/>
    <cellStyle name="메모 3 3 4 3 8 3" xfId="15388"/>
    <cellStyle name="메모 3 3 4 3 8 4" xfId="15389"/>
    <cellStyle name="메모 3 3 4 3 9" xfId="15390"/>
    <cellStyle name="메모 3 3 4 3 9 2" xfId="15391"/>
    <cellStyle name="메모 3 3 4 3 9 3" xfId="15392"/>
    <cellStyle name="메모 3 3 4 3 9 4" xfId="15393"/>
    <cellStyle name="메모 3 3 4 4" xfId="15394"/>
    <cellStyle name="메모 3 3 4 4 2" xfId="15395"/>
    <cellStyle name="메모 3 3 4 4 3" xfId="15396"/>
    <cellStyle name="메모 3 3 4 4 4" xfId="15397"/>
    <cellStyle name="메모 3 3 4 5" xfId="15398"/>
    <cellStyle name="메모 3 3 4 5 2" xfId="15399"/>
    <cellStyle name="메모 3 3 4 5 3" xfId="15400"/>
    <cellStyle name="메모 3 3 4 5 4" xfId="15401"/>
    <cellStyle name="메모 3 3 4 6" xfId="15402"/>
    <cellStyle name="메모 3 3 4 6 2" xfId="15403"/>
    <cellStyle name="메모 3 3 4 6 3" xfId="15404"/>
    <cellStyle name="메모 3 3 4 6 4" xfId="15405"/>
    <cellStyle name="메모 3 3 4 7" xfId="15406"/>
    <cellStyle name="메모 3 3 4 7 2" xfId="15407"/>
    <cellStyle name="메모 3 3 4 7 3" xfId="15408"/>
    <cellStyle name="메모 3 3 4 7 4" xfId="15409"/>
    <cellStyle name="메모 3 3 4 8" xfId="15410"/>
    <cellStyle name="메모 3 3 4 9" xfId="15411"/>
    <cellStyle name="메모 3 3 5" xfId="15412"/>
    <cellStyle name="메모 3 3 5 10" xfId="15413"/>
    <cellStyle name="메모 3 3 5 11" xfId="15414"/>
    <cellStyle name="메모 3 3 5 2" xfId="15415"/>
    <cellStyle name="메모 3 3 5 2 10" xfId="15416"/>
    <cellStyle name="메모 3 3 5 2 10 2" xfId="15417"/>
    <cellStyle name="메모 3 3 5 2 10 3" xfId="15418"/>
    <cellStyle name="메모 3 3 5 2 10 4" xfId="15419"/>
    <cellStyle name="메모 3 3 5 2 11" xfId="15420"/>
    <cellStyle name="메모 3 3 5 2 12" xfId="15421"/>
    <cellStyle name="메모 3 3 5 2 13" xfId="15422"/>
    <cellStyle name="메모 3 3 5 2 2" xfId="15423"/>
    <cellStyle name="메모 3 3 5 2 2 2" xfId="15424"/>
    <cellStyle name="메모 3 3 5 2 2 3" xfId="15425"/>
    <cellStyle name="메모 3 3 5 2 2 4" xfId="15426"/>
    <cellStyle name="메모 3 3 5 2 3" xfId="15427"/>
    <cellStyle name="메모 3 3 5 2 3 2" xfId="15428"/>
    <cellStyle name="메모 3 3 5 2 3 3" xfId="15429"/>
    <cellStyle name="메모 3 3 5 2 3 4" xfId="15430"/>
    <cellStyle name="메모 3 3 5 2 4" xfId="15431"/>
    <cellStyle name="메모 3 3 5 2 4 2" xfId="15432"/>
    <cellStyle name="메모 3 3 5 2 4 3" xfId="15433"/>
    <cellStyle name="메모 3 3 5 2 4 4" xfId="15434"/>
    <cellStyle name="메모 3 3 5 2 5" xfId="15435"/>
    <cellStyle name="메모 3 3 5 2 5 2" xfId="15436"/>
    <cellStyle name="메모 3 3 5 2 5 3" xfId="15437"/>
    <cellStyle name="메모 3 3 5 2 5 4" xfId="15438"/>
    <cellStyle name="메모 3 3 5 2 6" xfId="15439"/>
    <cellStyle name="메모 3 3 5 2 6 2" xfId="15440"/>
    <cellStyle name="메모 3 3 5 2 6 3" xfId="15441"/>
    <cellStyle name="메모 3 3 5 2 6 4" xfId="15442"/>
    <cellStyle name="메모 3 3 5 2 7" xfId="15443"/>
    <cellStyle name="메모 3 3 5 2 7 2" xfId="15444"/>
    <cellStyle name="메모 3 3 5 2 7 3" xfId="15445"/>
    <cellStyle name="메모 3 3 5 2 7 4" xfId="15446"/>
    <cellStyle name="메모 3 3 5 2 8" xfId="15447"/>
    <cellStyle name="메모 3 3 5 2 8 2" xfId="15448"/>
    <cellStyle name="메모 3 3 5 2 8 3" xfId="15449"/>
    <cellStyle name="메모 3 3 5 2 8 4" xfId="15450"/>
    <cellStyle name="메모 3 3 5 2 9" xfId="15451"/>
    <cellStyle name="메모 3 3 5 2 9 2" xfId="15452"/>
    <cellStyle name="메모 3 3 5 2 9 3" xfId="15453"/>
    <cellStyle name="메모 3 3 5 2 9 4" xfId="15454"/>
    <cellStyle name="메모 3 3 5 3" xfId="15455"/>
    <cellStyle name="메모 3 3 5 3 10" xfId="15456"/>
    <cellStyle name="메모 3 3 5 3 10 2" xfId="15457"/>
    <cellStyle name="메모 3 3 5 3 10 3" xfId="15458"/>
    <cellStyle name="메모 3 3 5 3 10 4" xfId="15459"/>
    <cellStyle name="메모 3 3 5 3 11" xfId="15460"/>
    <cellStyle name="메모 3 3 5 3 12" xfId="15461"/>
    <cellStyle name="메모 3 3 5 3 13" xfId="15462"/>
    <cellStyle name="메모 3 3 5 3 2" xfId="15463"/>
    <cellStyle name="메모 3 3 5 3 2 2" xfId="15464"/>
    <cellStyle name="메모 3 3 5 3 2 3" xfId="15465"/>
    <cellStyle name="메모 3 3 5 3 2 4" xfId="15466"/>
    <cellStyle name="메모 3 3 5 3 3" xfId="15467"/>
    <cellStyle name="메모 3 3 5 3 3 2" xfId="15468"/>
    <cellStyle name="메모 3 3 5 3 3 3" xfId="15469"/>
    <cellStyle name="메모 3 3 5 3 3 4" xfId="15470"/>
    <cellStyle name="메모 3 3 5 3 4" xfId="15471"/>
    <cellStyle name="메모 3 3 5 3 4 2" xfId="15472"/>
    <cellStyle name="메모 3 3 5 3 4 3" xfId="15473"/>
    <cellStyle name="메모 3 3 5 3 4 4" xfId="15474"/>
    <cellStyle name="메모 3 3 5 3 5" xfId="15475"/>
    <cellStyle name="메모 3 3 5 3 5 2" xfId="15476"/>
    <cellStyle name="메모 3 3 5 3 5 3" xfId="15477"/>
    <cellStyle name="메모 3 3 5 3 5 4" xfId="15478"/>
    <cellStyle name="메모 3 3 5 3 6" xfId="15479"/>
    <cellStyle name="메모 3 3 5 3 6 2" xfId="15480"/>
    <cellStyle name="메모 3 3 5 3 6 3" xfId="15481"/>
    <cellStyle name="메모 3 3 5 3 6 4" xfId="15482"/>
    <cellStyle name="메모 3 3 5 3 7" xfId="15483"/>
    <cellStyle name="메모 3 3 5 3 7 2" xfId="15484"/>
    <cellStyle name="메모 3 3 5 3 7 3" xfId="15485"/>
    <cellStyle name="메모 3 3 5 3 7 4" xfId="15486"/>
    <cellStyle name="메모 3 3 5 3 8" xfId="15487"/>
    <cellStyle name="메모 3 3 5 3 8 2" xfId="15488"/>
    <cellStyle name="메모 3 3 5 3 8 3" xfId="15489"/>
    <cellStyle name="메모 3 3 5 3 8 4" xfId="15490"/>
    <cellStyle name="메모 3 3 5 3 9" xfId="15491"/>
    <cellStyle name="메모 3 3 5 3 9 2" xfId="15492"/>
    <cellStyle name="메모 3 3 5 3 9 3" xfId="15493"/>
    <cellStyle name="메모 3 3 5 3 9 4" xfId="15494"/>
    <cellStyle name="메모 3 3 5 4" xfId="15495"/>
    <cellStyle name="메모 3 3 5 4 2" xfId="15496"/>
    <cellStyle name="메모 3 3 5 4 3" xfId="15497"/>
    <cellStyle name="메모 3 3 5 4 4" xfId="15498"/>
    <cellStyle name="메모 3 3 5 5" xfId="15499"/>
    <cellStyle name="메모 3 3 5 5 2" xfId="15500"/>
    <cellStyle name="메모 3 3 5 5 3" xfId="15501"/>
    <cellStyle name="메모 3 3 5 5 4" xfId="15502"/>
    <cellStyle name="메모 3 3 5 6" xfId="15503"/>
    <cellStyle name="메모 3 3 5 6 2" xfId="15504"/>
    <cellStyle name="메모 3 3 5 6 3" xfId="15505"/>
    <cellStyle name="메모 3 3 5 6 4" xfId="15506"/>
    <cellStyle name="메모 3 3 5 7" xfId="15507"/>
    <cellStyle name="메모 3 3 5 7 2" xfId="15508"/>
    <cellStyle name="메모 3 3 5 7 3" xfId="15509"/>
    <cellStyle name="메모 3 3 5 7 4" xfId="15510"/>
    <cellStyle name="메모 3 3 5 8" xfId="15511"/>
    <cellStyle name="메모 3 3 5 8 2" xfId="15512"/>
    <cellStyle name="메모 3 3 5 8 3" xfId="15513"/>
    <cellStyle name="메모 3 3 5 8 4" xfId="15514"/>
    <cellStyle name="메모 3 3 5 9" xfId="15515"/>
    <cellStyle name="메모 3 3 6" xfId="15516"/>
    <cellStyle name="메모 3 3 6 2" xfId="15517"/>
    <cellStyle name="메모 3 3 6 3" xfId="15518"/>
    <cellStyle name="메모 3 3 6 4" xfId="15519"/>
    <cellStyle name="메모 3 3 7" xfId="15520"/>
    <cellStyle name="메모 3 3 7 2" xfId="15521"/>
    <cellStyle name="메모 3 3 7 3" xfId="15522"/>
    <cellStyle name="메모 3 3 7 4" xfId="15523"/>
    <cellStyle name="메모 3 3 8" xfId="15524"/>
    <cellStyle name="메모 3 3 9" xfId="15525"/>
    <cellStyle name="메모 3 4" xfId="15526"/>
    <cellStyle name="메모 3 4 10" xfId="15527"/>
    <cellStyle name="메모 3 4 10 2" xfId="15528"/>
    <cellStyle name="메모 3 4 10 3" xfId="15529"/>
    <cellStyle name="메모 3 4 10 4" xfId="15530"/>
    <cellStyle name="메모 3 4 11" xfId="15531"/>
    <cellStyle name="메모 3 4 12" xfId="15532"/>
    <cellStyle name="메모 3 4 13" xfId="15533"/>
    <cellStyle name="메모 3 4 2" xfId="15534"/>
    <cellStyle name="메모 3 4 2 10" xfId="15535"/>
    <cellStyle name="메모 3 4 2 11" xfId="15536"/>
    <cellStyle name="메모 3 4 2 12" xfId="15537"/>
    <cellStyle name="메모 3 4 2 2" xfId="15538"/>
    <cellStyle name="메모 3 4 2 2 2" xfId="15539"/>
    <cellStyle name="메모 3 4 2 2 3" xfId="15540"/>
    <cellStyle name="메모 3 4 2 2 4" xfId="15541"/>
    <cellStyle name="메모 3 4 2 3" xfId="15542"/>
    <cellStyle name="메모 3 4 2 3 2" xfId="15543"/>
    <cellStyle name="메모 3 4 2 3 3" xfId="15544"/>
    <cellStyle name="메모 3 4 2 3 4" xfId="15545"/>
    <cellStyle name="메모 3 4 2 4" xfId="15546"/>
    <cellStyle name="메모 3 4 2 4 2" xfId="15547"/>
    <cellStyle name="메모 3 4 2 4 3" xfId="15548"/>
    <cellStyle name="메모 3 4 2 4 4" xfId="15549"/>
    <cellStyle name="메모 3 4 2 5" xfId="15550"/>
    <cellStyle name="메모 3 4 2 5 2" xfId="15551"/>
    <cellStyle name="메모 3 4 2 5 3" xfId="15552"/>
    <cellStyle name="메모 3 4 2 5 4" xfId="15553"/>
    <cellStyle name="메모 3 4 2 6" xfId="15554"/>
    <cellStyle name="메모 3 4 2 6 2" xfId="15555"/>
    <cellStyle name="메모 3 4 2 6 3" xfId="15556"/>
    <cellStyle name="메모 3 4 2 6 4" xfId="15557"/>
    <cellStyle name="메모 3 4 2 7" xfId="15558"/>
    <cellStyle name="메모 3 4 2 7 2" xfId="15559"/>
    <cellStyle name="메모 3 4 2 7 3" xfId="15560"/>
    <cellStyle name="메모 3 4 2 7 4" xfId="15561"/>
    <cellStyle name="메모 3 4 2 8" xfId="15562"/>
    <cellStyle name="메모 3 4 2 8 2" xfId="15563"/>
    <cellStyle name="메모 3 4 2 8 3" xfId="15564"/>
    <cellStyle name="메모 3 4 2 8 4" xfId="15565"/>
    <cellStyle name="메모 3 4 2 9" xfId="15566"/>
    <cellStyle name="메모 3 4 2 9 2" xfId="15567"/>
    <cellStyle name="메모 3 4 2 9 3" xfId="15568"/>
    <cellStyle name="메모 3 4 2 9 4" xfId="15569"/>
    <cellStyle name="메모 3 4 3" xfId="15570"/>
    <cellStyle name="메모 3 4 3 10" xfId="15571"/>
    <cellStyle name="메모 3 4 3 10 2" xfId="15572"/>
    <cellStyle name="메모 3 4 3 10 3" xfId="15573"/>
    <cellStyle name="메모 3 4 3 10 4" xfId="15574"/>
    <cellStyle name="메모 3 4 3 11" xfId="15575"/>
    <cellStyle name="메모 3 4 3 12" xfId="15576"/>
    <cellStyle name="메모 3 4 3 13" xfId="15577"/>
    <cellStyle name="메모 3 4 3 2" xfId="15578"/>
    <cellStyle name="메모 3 4 3 2 2" xfId="15579"/>
    <cellStyle name="메모 3 4 3 2 3" xfId="15580"/>
    <cellStyle name="메모 3 4 3 2 4" xfId="15581"/>
    <cellStyle name="메모 3 4 3 3" xfId="15582"/>
    <cellStyle name="메모 3 4 3 3 2" xfId="15583"/>
    <cellStyle name="메모 3 4 3 3 3" xfId="15584"/>
    <cellStyle name="메모 3 4 3 3 4" xfId="15585"/>
    <cellStyle name="메모 3 4 3 4" xfId="15586"/>
    <cellStyle name="메모 3 4 3 4 2" xfId="15587"/>
    <cellStyle name="메모 3 4 3 4 3" xfId="15588"/>
    <cellStyle name="메모 3 4 3 4 4" xfId="15589"/>
    <cellStyle name="메모 3 4 3 5" xfId="15590"/>
    <cellStyle name="메모 3 4 3 5 2" xfId="15591"/>
    <cellStyle name="메모 3 4 3 5 3" xfId="15592"/>
    <cellStyle name="메모 3 4 3 5 4" xfId="15593"/>
    <cellStyle name="메모 3 4 3 6" xfId="15594"/>
    <cellStyle name="메모 3 4 3 6 2" xfId="15595"/>
    <cellStyle name="메모 3 4 3 6 3" xfId="15596"/>
    <cellStyle name="메모 3 4 3 6 4" xfId="15597"/>
    <cellStyle name="메모 3 4 3 7" xfId="15598"/>
    <cellStyle name="메모 3 4 3 7 2" xfId="15599"/>
    <cellStyle name="메모 3 4 3 7 3" xfId="15600"/>
    <cellStyle name="메모 3 4 3 7 4" xfId="15601"/>
    <cellStyle name="메모 3 4 3 8" xfId="15602"/>
    <cellStyle name="메모 3 4 3 8 2" xfId="15603"/>
    <cellStyle name="메모 3 4 3 8 3" xfId="15604"/>
    <cellStyle name="메모 3 4 3 8 4" xfId="15605"/>
    <cellStyle name="메모 3 4 3 9" xfId="15606"/>
    <cellStyle name="메모 3 4 3 9 2" xfId="15607"/>
    <cellStyle name="메모 3 4 3 9 3" xfId="15608"/>
    <cellStyle name="메모 3 4 3 9 4" xfId="15609"/>
    <cellStyle name="메모 3 4 4" xfId="15610"/>
    <cellStyle name="메모 3 4 4 2" xfId="15611"/>
    <cellStyle name="메모 3 4 4 3" xfId="15612"/>
    <cellStyle name="메모 3 4 4 4" xfId="15613"/>
    <cellStyle name="메모 3 4 5" xfId="15614"/>
    <cellStyle name="메모 3 4 5 2" xfId="15615"/>
    <cellStyle name="메모 3 4 5 3" xfId="15616"/>
    <cellStyle name="메모 3 4 5 4" xfId="15617"/>
    <cellStyle name="메모 3 4 6" xfId="15618"/>
    <cellStyle name="메모 3 4 6 2" xfId="15619"/>
    <cellStyle name="메모 3 4 6 3" xfId="15620"/>
    <cellStyle name="메모 3 4 6 4" xfId="15621"/>
    <cellStyle name="메모 3 4 7" xfId="15622"/>
    <cellStyle name="메모 3 4 7 2" xfId="15623"/>
    <cellStyle name="메모 3 4 7 3" xfId="15624"/>
    <cellStyle name="메모 3 4 7 4" xfId="15625"/>
    <cellStyle name="메모 3 4 8" xfId="15626"/>
    <cellStyle name="메모 3 4 8 2" xfId="15627"/>
    <cellStyle name="메모 3 4 8 3" xfId="15628"/>
    <cellStyle name="메모 3 4 8 4" xfId="15629"/>
    <cellStyle name="메모 3 4 9" xfId="15630"/>
    <cellStyle name="메모 3 4 9 2" xfId="15631"/>
    <cellStyle name="메모 3 4 9 3" xfId="15632"/>
    <cellStyle name="메모 3 4 9 4" xfId="15633"/>
    <cellStyle name="메모 3 5" xfId="15634"/>
    <cellStyle name="메모 3 5 2" xfId="15635"/>
    <cellStyle name="메모 3 5 2 10" xfId="15636"/>
    <cellStyle name="메모 3 5 2 11" xfId="15637"/>
    <cellStyle name="메모 3 5 2 12" xfId="15638"/>
    <cellStyle name="메모 3 5 2 2" xfId="15639"/>
    <cellStyle name="메모 3 5 2 2 2" xfId="15640"/>
    <cellStyle name="메모 3 5 2 2 3" xfId="15641"/>
    <cellStyle name="메모 3 5 2 2 4" xfId="15642"/>
    <cellStyle name="메모 3 5 2 3" xfId="15643"/>
    <cellStyle name="메모 3 5 2 3 2" xfId="15644"/>
    <cellStyle name="메모 3 5 2 3 3" xfId="15645"/>
    <cellStyle name="메모 3 5 2 3 4" xfId="15646"/>
    <cellStyle name="메모 3 5 2 4" xfId="15647"/>
    <cellStyle name="메모 3 5 2 4 2" xfId="15648"/>
    <cellStyle name="메모 3 5 2 4 3" xfId="15649"/>
    <cellStyle name="메모 3 5 2 4 4" xfId="15650"/>
    <cellStyle name="메모 3 5 2 5" xfId="15651"/>
    <cellStyle name="메모 3 5 2 5 2" xfId="15652"/>
    <cellStyle name="메모 3 5 2 5 3" xfId="15653"/>
    <cellStyle name="메모 3 5 2 5 4" xfId="15654"/>
    <cellStyle name="메모 3 5 2 6" xfId="15655"/>
    <cellStyle name="메모 3 5 2 6 2" xfId="15656"/>
    <cellStyle name="메모 3 5 2 6 3" xfId="15657"/>
    <cellStyle name="메모 3 5 2 6 4" xfId="15658"/>
    <cellStyle name="메모 3 5 2 7" xfId="15659"/>
    <cellStyle name="메모 3 5 2 7 2" xfId="15660"/>
    <cellStyle name="메모 3 5 2 7 3" xfId="15661"/>
    <cellStyle name="메모 3 5 2 7 4" xfId="15662"/>
    <cellStyle name="메모 3 5 2 8" xfId="15663"/>
    <cellStyle name="메모 3 5 2 8 2" xfId="15664"/>
    <cellStyle name="메모 3 5 2 8 3" xfId="15665"/>
    <cellStyle name="메모 3 5 2 8 4" xfId="15666"/>
    <cellStyle name="메모 3 5 2 9" xfId="15667"/>
    <cellStyle name="메모 3 5 2 9 2" xfId="15668"/>
    <cellStyle name="메모 3 5 2 9 3" xfId="15669"/>
    <cellStyle name="메모 3 5 2 9 4" xfId="15670"/>
    <cellStyle name="메모 3 5 3" xfId="15671"/>
    <cellStyle name="메모 3 5 3 10" xfId="15672"/>
    <cellStyle name="메모 3 5 3 10 2" xfId="15673"/>
    <cellStyle name="메모 3 5 3 10 3" xfId="15674"/>
    <cellStyle name="메모 3 5 3 10 4" xfId="15675"/>
    <cellStyle name="메모 3 5 3 11" xfId="15676"/>
    <cellStyle name="메모 3 5 3 12" xfId="15677"/>
    <cellStyle name="메모 3 5 3 13" xfId="15678"/>
    <cellStyle name="메모 3 5 3 2" xfId="15679"/>
    <cellStyle name="메모 3 5 3 2 2" xfId="15680"/>
    <cellStyle name="메모 3 5 3 2 3" xfId="15681"/>
    <cellStyle name="메모 3 5 3 2 4" xfId="15682"/>
    <cellStyle name="메모 3 5 3 3" xfId="15683"/>
    <cellStyle name="메모 3 5 3 3 2" xfId="15684"/>
    <cellStyle name="메모 3 5 3 3 3" xfId="15685"/>
    <cellStyle name="메모 3 5 3 3 4" xfId="15686"/>
    <cellStyle name="메모 3 5 3 4" xfId="15687"/>
    <cellStyle name="메모 3 5 3 4 2" xfId="15688"/>
    <cellStyle name="메모 3 5 3 4 3" xfId="15689"/>
    <cellStyle name="메모 3 5 3 4 4" xfId="15690"/>
    <cellStyle name="메모 3 5 3 5" xfId="15691"/>
    <cellStyle name="메모 3 5 3 5 2" xfId="15692"/>
    <cellStyle name="메모 3 5 3 5 3" xfId="15693"/>
    <cellStyle name="메모 3 5 3 5 4" xfId="15694"/>
    <cellStyle name="메모 3 5 3 6" xfId="15695"/>
    <cellStyle name="메모 3 5 3 6 2" xfId="15696"/>
    <cellStyle name="메모 3 5 3 6 3" xfId="15697"/>
    <cellStyle name="메모 3 5 3 6 4" xfId="15698"/>
    <cellStyle name="메모 3 5 3 7" xfId="15699"/>
    <cellStyle name="메모 3 5 3 7 2" xfId="15700"/>
    <cellStyle name="메모 3 5 3 7 3" xfId="15701"/>
    <cellStyle name="메모 3 5 3 7 4" xfId="15702"/>
    <cellStyle name="메모 3 5 3 8" xfId="15703"/>
    <cellStyle name="메모 3 5 3 8 2" xfId="15704"/>
    <cellStyle name="메모 3 5 3 8 3" xfId="15705"/>
    <cellStyle name="메모 3 5 3 8 4" xfId="15706"/>
    <cellStyle name="메모 3 5 3 9" xfId="15707"/>
    <cellStyle name="메모 3 5 3 9 2" xfId="15708"/>
    <cellStyle name="메모 3 5 3 9 3" xfId="15709"/>
    <cellStyle name="메모 3 5 3 9 4" xfId="15710"/>
    <cellStyle name="메모 3 5 4" xfId="15711"/>
    <cellStyle name="메모 3 5 4 2" xfId="15712"/>
    <cellStyle name="메모 3 5 4 3" xfId="15713"/>
    <cellStyle name="메모 3 5 4 4" xfId="15714"/>
    <cellStyle name="메모 3 5 5" xfId="15715"/>
    <cellStyle name="메모 3 5 5 2" xfId="15716"/>
    <cellStyle name="메모 3 5 5 3" xfId="15717"/>
    <cellStyle name="메모 3 5 5 4" xfId="15718"/>
    <cellStyle name="메모 3 5 6" xfId="15719"/>
    <cellStyle name="메모 3 5 6 2" xfId="15720"/>
    <cellStyle name="메모 3 5 6 3" xfId="15721"/>
    <cellStyle name="메모 3 5 6 4" xfId="15722"/>
    <cellStyle name="메모 3 5 7" xfId="15723"/>
    <cellStyle name="메모 3 5 8" xfId="15724"/>
    <cellStyle name="메모 3 6" xfId="15725"/>
    <cellStyle name="메모 3 6 2" xfId="15726"/>
    <cellStyle name="메모 3 6 2 10" xfId="15727"/>
    <cellStyle name="메모 3 6 2 11" xfId="15728"/>
    <cellStyle name="메모 3 6 2 12" xfId="15729"/>
    <cellStyle name="메모 3 6 2 2" xfId="15730"/>
    <cellStyle name="메모 3 6 2 2 2" xfId="15731"/>
    <cellStyle name="메모 3 6 2 2 3" xfId="15732"/>
    <cellStyle name="메모 3 6 2 2 4" xfId="15733"/>
    <cellStyle name="메모 3 6 2 3" xfId="15734"/>
    <cellStyle name="메모 3 6 2 3 2" xfId="15735"/>
    <cellStyle name="메모 3 6 2 3 3" xfId="15736"/>
    <cellStyle name="메모 3 6 2 3 4" xfId="15737"/>
    <cellStyle name="메모 3 6 2 4" xfId="15738"/>
    <cellStyle name="메모 3 6 2 4 2" xfId="15739"/>
    <cellStyle name="메모 3 6 2 4 3" xfId="15740"/>
    <cellStyle name="메모 3 6 2 4 4" xfId="15741"/>
    <cellStyle name="메모 3 6 2 5" xfId="15742"/>
    <cellStyle name="메모 3 6 2 5 2" xfId="15743"/>
    <cellStyle name="메모 3 6 2 5 3" xfId="15744"/>
    <cellStyle name="메모 3 6 2 5 4" xfId="15745"/>
    <cellStyle name="메모 3 6 2 6" xfId="15746"/>
    <cellStyle name="메모 3 6 2 6 2" xfId="15747"/>
    <cellStyle name="메모 3 6 2 6 3" xfId="15748"/>
    <cellStyle name="메모 3 6 2 6 4" xfId="15749"/>
    <cellStyle name="메모 3 6 2 7" xfId="15750"/>
    <cellStyle name="메모 3 6 2 7 2" xfId="15751"/>
    <cellStyle name="메모 3 6 2 7 3" xfId="15752"/>
    <cellStyle name="메모 3 6 2 7 4" xfId="15753"/>
    <cellStyle name="메모 3 6 2 8" xfId="15754"/>
    <cellStyle name="메모 3 6 2 8 2" xfId="15755"/>
    <cellStyle name="메모 3 6 2 8 3" xfId="15756"/>
    <cellStyle name="메모 3 6 2 8 4" xfId="15757"/>
    <cellStyle name="메모 3 6 2 9" xfId="15758"/>
    <cellStyle name="메모 3 6 2 9 2" xfId="15759"/>
    <cellStyle name="메모 3 6 2 9 3" xfId="15760"/>
    <cellStyle name="메모 3 6 2 9 4" xfId="15761"/>
    <cellStyle name="메모 3 6 3" xfId="15762"/>
    <cellStyle name="메모 3 6 3 10" xfId="15763"/>
    <cellStyle name="메모 3 6 3 10 2" xfId="15764"/>
    <cellStyle name="메모 3 6 3 10 3" xfId="15765"/>
    <cellStyle name="메모 3 6 3 10 4" xfId="15766"/>
    <cellStyle name="메모 3 6 3 11" xfId="15767"/>
    <cellStyle name="메모 3 6 3 12" xfId="15768"/>
    <cellStyle name="메모 3 6 3 13" xfId="15769"/>
    <cellStyle name="메모 3 6 3 2" xfId="15770"/>
    <cellStyle name="메모 3 6 3 2 2" xfId="15771"/>
    <cellStyle name="메모 3 6 3 2 3" xfId="15772"/>
    <cellStyle name="메모 3 6 3 2 4" xfId="15773"/>
    <cellStyle name="메모 3 6 3 3" xfId="15774"/>
    <cellStyle name="메모 3 6 3 3 2" xfId="15775"/>
    <cellStyle name="메모 3 6 3 3 3" xfId="15776"/>
    <cellStyle name="메모 3 6 3 3 4" xfId="15777"/>
    <cellStyle name="메모 3 6 3 4" xfId="15778"/>
    <cellStyle name="메모 3 6 3 4 2" xfId="15779"/>
    <cellStyle name="메모 3 6 3 4 3" xfId="15780"/>
    <cellStyle name="메모 3 6 3 4 4" xfId="15781"/>
    <cellStyle name="메모 3 6 3 5" xfId="15782"/>
    <cellStyle name="메모 3 6 3 5 2" xfId="15783"/>
    <cellStyle name="메모 3 6 3 5 3" xfId="15784"/>
    <cellStyle name="메모 3 6 3 5 4" xfId="15785"/>
    <cellStyle name="메모 3 6 3 6" xfId="15786"/>
    <cellStyle name="메모 3 6 3 6 2" xfId="15787"/>
    <cellStyle name="메모 3 6 3 6 3" xfId="15788"/>
    <cellStyle name="메모 3 6 3 6 4" xfId="15789"/>
    <cellStyle name="메모 3 6 3 7" xfId="15790"/>
    <cellStyle name="메모 3 6 3 7 2" xfId="15791"/>
    <cellStyle name="메모 3 6 3 7 3" xfId="15792"/>
    <cellStyle name="메모 3 6 3 7 4" xfId="15793"/>
    <cellStyle name="메모 3 6 3 8" xfId="15794"/>
    <cellStyle name="메모 3 6 3 8 2" xfId="15795"/>
    <cellStyle name="메모 3 6 3 8 3" xfId="15796"/>
    <cellStyle name="메모 3 6 3 8 4" xfId="15797"/>
    <cellStyle name="메모 3 6 3 9" xfId="15798"/>
    <cellStyle name="메모 3 6 3 9 2" xfId="15799"/>
    <cellStyle name="메모 3 6 3 9 3" xfId="15800"/>
    <cellStyle name="메모 3 6 3 9 4" xfId="15801"/>
    <cellStyle name="메모 3 6 4" xfId="15802"/>
    <cellStyle name="메모 3 6 4 2" xfId="15803"/>
    <cellStyle name="메모 3 6 4 3" xfId="15804"/>
    <cellStyle name="메모 3 6 4 4" xfId="15805"/>
    <cellStyle name="메모 3 6 5" xfId="15806"/>
    <cellStyle name="메모 3 6 5 2" xfId="15807"/>
    <cellStyle name="메모 3 6 5 3" xfId="15808"/>
    <cellStyle name="메모 3 6 5 4" xfId="15809"/>
    <cellStyle name="메모 3 6 6" xfId="15810"/>
    <cellStyle name="메모 3 6 6 2" xfId="15811"/>
    <cellStyle name="메모 3 6 6 3" xfId="15812"/>
    <cellStyle name="메모 3 6 6 4" xfId="15813"/>
    <cellStyle name="메모 3 6 7" xfId="15814"/>
    <cellStyle name="메모 3 6 7 2" xfId="15815"/>
    <cellStyle name="메모 3 6 7 3" xfId="15816"/>
    <cellStyle name="메모 3 6 7 4" xfId="15817"/>
    <cellStyle name="메모 3 6 8" xfId="15818"/>
    <cellStyle name="메모 3 6 9" xfId="15819"/>
    <cellStyle name="메모 3 7" xfId="15820"/>
    <cellStyle name="메모 3 7 10" xfId="15821"/>
    <cellStyle name="메모 3 7 11" xfId="15822"/>
    <cellStyle name="메모 3 7 2" xfId="15823"/>
    <cellStyle name="메모 3 7 2 10" xfId="15824"/>
    <cellStyle name="메모 3 7 2 10 2" xfId="15825"/>
    <cellStyle name="메모 3 7 2 10 3" xfId="15826"/>
    <cellStyle name="메모 3 7 2 10 4" xfId="15827"/>
    <cellStyle name="메모 3 7 2 11" xfId="15828"/>
    <cellStyle name="메모 3 7 2 12" xfId="15829"/>
    <cellStyle name="메모 3 7 2 13" xfId="15830"/>
    <cellStyle name="메모 3 7 2 2" xfId="15831"/>
    <cellStyle name="메모 3 7 2 2 2" xfId="15832"/>
    <cellStyle name="메모 3 7 2 2 3" xfId="15833"/>
    <cellStyle name="메모 3 7 2 2 4" xfId="15834"/>
    <cellStyle name="메모 3 7 2 3" xfId="15835"/>
    <cellStyle name="메모 3 7 2 3 2" xfId="15836"/>
    <cellStyle name="메모 3 7 2 3 3" xfId="15837"/>
    <cellStyle name="메모 3 7 2 3 4" xfId="15838"/>
    <cellStyle name="메모 3 7 2 4" xfId="15839"/>
    <cellStyle name="메모 3 7 2 4 2" xfId="15840"/>
    <cellStyle name="메모 3 7 2 4 3" xfId="15841"/>
    <cellStyle name="메모 3 7 2 4 4" xfId="15842"/>
    <cellStyle name="메모 3 7 2 5" xfId="15843"/>
    <cellStyle name="메모 3 7 2 5 2" xfId="15844"/>
    <cellStyle name="메모 3 7 2 5 3" xfId="15845"/>
    <cellStyle name="메모 3 7 2 5 4" xfId="15846"/>
    <cellStyle name="메모 3 7 2 6" xfId="15847"/>
    <cellStyle name="메모 3 7 2 6 2" xfId="15848"/>
    <cellStyle name="메모 3 7 2 6 3" xfId="15849"/>
    <cellStyle name="메모 3 7 2 6 4" xfId="15850"/>
    <cellStyle name="메모 3 7 2 7" xfId="15851"/>
    <cellStyle name="메모 3 7 2 7 2" xfId="15852"/>
    <cellStyle name="메모 3 7 2 7 3" xfId="15853"/>
    <cellStyle name="메모 3 7 2 7 4" xfId="15854"/>
    <cellStyle name="메모 3 7 2 8" xfId="15855"/>
    <cellStyle name="메모 3 7 2 8 2" xfId="15856"/>
    <cellStyle name="메모 3 7 2 8 3" xfId="15857"/>
    <cellStyle name="메모 3 7 2 8 4" xfId="15858"/>
    <cellStyle name="메모 3 7 2 9" xfId="15859"/>
    <cellStyle name="메모 3 7 2 9 2" xfId="15860"/>
    <cellStyle name="메모 3 7 2 9 3" xfId="15861"/>
    <cellStyle name="메모 3 7 2 9 4" xfId="15862"/>
    <cellStyle name="메모 3 7 3" xfId="15863"/>
    <cellStyle name="메모 3 7 3 10" xfId="15864"/>
    <cellStyle name="메모 3 7 3 10 2" xfId="15865"/>
    <cellStyle name="메모 3 7 3 10 3" xfId="15866"/>
    <cellStyle name="메모 3 7 3 10 4" xfId="15867"/>
    <cellStyle name="메모 3 7 3 11" xfId="15868"/>
    <cellStyle name="메모 3 7 3 12" xfId="15869"/>
    <cellStyle name="메모 3 7 3 13" xfId="15870"/>
    <cellStyle name="메모 3 7 3 2" xfId="15871"/>
    <cellStyle name="메모 3 7 3 2 2" xfId="15872"/>
    <cellStyle name="메모 3 7 3 2 3" xfId="15873"/>
    <cellStyle name="메모 3 7 3 2 4" xfId="15874"/>
    <cellStyle name="메모 3 7 3 3" xfId="15875"/>
    <cellStyle name="메모 3 7 3 3 2" xfId="15876"/>
    <cellStyle name="메모 3 7 3 3 3" xfId="15877"/>
    <cellStyle name="메모 3 7 3 3 4" xfId="15878"/>
    <cellStyle name="메모 3 7 3 4" xfId="15879"/>
    <cellStyle name="메모 3 7 3 4 2" xfId="15880"/>
    <cellStyle name="메모 3 7 3 4 3" xfId="15881"/>
    <cellStyle name="메모 3 7 3 4 4" xfId="15882"/>
    <cellStyle name="메모 3 7 3 5" xfId="15883"/>
    <cellStyle name="메모 3 7 3 5 2" xfId="15884"/>
    <cellStyle name="메모 3 7 3 5 3" xfId="15885"/>
    <cellStyle name="메모 3 7 3 5 4" xfId="15886"/>
    <cellStyle name="메모 3 7 3 6" xfId="15887"/>
    <cellStyle name="메모 3 7 3 6 2" xfId="15888"/>
    <cellStyle name="메모 3 7 3 6 3" xfId="15889"/>
    <cellStyle name="메모 3 7 3 6 4" xfId="15890"/>
    <cellStyle name="메모 3 7 3 7" xfId="15891"/>
    <cellStyle name="메모 3 7 3 7 2" xfId="15892"/>
    <cellStyle name="메모 3 7 3 7 3" xfId="15893"/>
    <cellStyle name="메모 3 7 3 7 4" xfId="15894"/>
    <cellStyle name="메모 3 7 3 8" xfId="15895"/>
    <cellStyle name="메모 3 7 3 8 2" xfId="15896"/>
    <cellStyle name="메모 3 7 3 8 3" xfId="15897"/>
    <cellStyle name="메모 3 7 3 8 4" xfId="15898"/>
    <cellStyle name="메모 3 7 3 9" xfId="15899"/>
    <cellStyle name="메모 3 7 3 9 2" xfId="15900"/>
    <cellStyle name="메모 3 7 3 9 3" xfId="15901"/>
    <cellStyle name="메모 3 7 3 9 4" xfId="15902"/>
    <cellStyle name="메모 3 7 4" xfId="15903"/>
    <cellStyle name="메모 3 7 4 2" xfId="15904"/>
    <cellStyle name="메모 3 7 4 3" xfId="15905"/>
    <cellStyle name="메모 3 7 4 4" xfId="15906"/>
    <cellStyle name="메모 3 7 5" xfId="15907"/>
    <cellStyle name="메모 3 7 5 2" xfId="15908"/>
    <cellStyle name="메모 3 7 5 3" xfId="15909"/>
    <cellStyle name="메모 3 7 5 4" xfId="15910"/>
    <cellStyle name="메모 3 7 6" xfId="15911"/>
    <cellStyle name="메모 3 7 6 2" xfId="15912"/>
    <cellStyle name="메모 3 7 6 3" xfId="15913"/>
    <cellStyle name="메모 3 7 6 4" xfId="15914"/>
    <cellStyle name="메모 3 7 7" xfId="15915"/>
    <cellStyle name="메모 3 7 7 2" xfId="15916"/>
    <cellStyle name="메모 3 7 7 3" xfId="15917"/>
    <cellStyle name="메모 3 7 7 4" xfId="15918"/>
    <cellStyle name="메모 3 7 8" xfId="15919"/>
    <cellStyle name="메모 3 7 8 2" xfId="15920"/>
    <cellStyle name="메모 3 7 8 3" xfId="15921"/>
    <cellStyle name="메모 3 7 8 4" xfId="15922"/>
    <cellStyle name="메모 3 7 9" xfId="15923"/>
    <cellStyle name="메모 3 8" xfId="15924"/>
    <cellStyle name="메모 3 8 2" xfId="15925"/>
    <cellStyle name="메모 3 8 3" xfId="15926"/>
    <cellStyle name="메모 3 8 4" xfId="15927"/>
    <cellStyle name="메모 3 9" xfId="15928"/>
    <cellStyle name="메모 4" xfId="15929"/>
    <cellStyle name="메모 4 2" xfId="15930"/>
    <cellStyle name="메모 4 2 2" xfId="15931"/>
    <cellStyle name="메모 4 2 2 2" xfId="15932"/>
    <cellStyle name="메모 4 2 2 2 2" xfId="15933"/>
    <cellStyle name="메모 4 2 2 2 2 10" xfId="15934"/>
    <cellStyle name="메모 4 2 2 2 2 11" xfId="15935"/>
    <cellStyle name="메모 4 2 2 2 2 12" xfId="15936"/>
    <cellStyle name="메모 4 2 2 2 2 2" xfId="15937"/>
    <cellStyle name="메모 4 2 2 2 2 2 2" xfId="15938"/>
    <cellStyle name="메모 4 2 2 2 2 2 3" xfId="15939"/>
    <cellStyle name="메모 4 2 2 2 2 2 4" xfId="15940"/>
    <cellStyle name="메모 4 2 2 2 2 3" xfId="15941"/>
    <cellStyle name="메모 4 2 2 2 2 3 2" xfId="15942"/>
    <cellStyle name="메모 4 2 2 2 2 3 3" xfId="15943"/>
    <cellStyle name="메모 4 2 2 2 2 3 4" xfId="15944"/>
    <cellStyle name="메모 4 2 2 2 2 4" xfId="15945"/>
    <cellStyle name="메모 4 2 2 2 2 4 2" xfId="15946"/>
    <cellStyle name="메모 4 2 2 2 2 4 3" xfId="15947"/>
    <cellStyle name="메모 4 2 2 2 2 4 4" xfId="15948"/>
    <cellStyle name="메모 4 2 2 2 2 5" xfId="15949"/>
    <cellStyle name="메모 4 2 2 2 2 5 2" xfId="15950"/>
    <cellStyle name="메모 4 2 2 2 2 5 3" xfId="15951"/>
    <cellStyle name="메모 4 2 2 2 2 5 4" xfId="15952"/>
    <cellStyle name="메모 4 2 2 2 2 6" xfId="15953"/>
    <cellStyle name="메모 4 2 2 2 2 6 2" xfId="15954"/>
    <cellStyle name="메모 4 2 2 2 2 6 3" xfId="15955"/>
    <cellStyle name="메모 4 2 2 2 2 6 4" xfId="15956"/>
    <cellStyle name="메모 4 2 2 2 2 7" xfId="15957"/>
    <cellStyle name="메모 4 2 2 2 2 7 2" xfId="15958"/>
    <cellStyle name="메모 4 2 2 2 2 7 3" xfId="15959"/>
    <cellStyle name="메모 4 2 2 2 2 7 4" xfId="15960"/>
    <cellStyle name="메모 4 2 2 2 2 8" xfId="15961"/>
    <cellStyle name="메모 4 2 2 2 2 8 2" xfId="15962"/>
    <cellStyle name="메모 4 2 2 2 2 8 3" xfId="15963"/>
    <cellStyle name="메모 4 2 2 2 2 8 4" xfId="15964"/>
    <cellStyle name="메모 4 2 2 2 2 9" xfId="15965"/>
    <cellStyle name="메모 4 2 2 2 2 9 2" xfId="15966"/>
    <cellStyle name="메모 4 2 2 2 2 9 3" xfId="15967"/>
    <cellStyle name="메모 4 2 2 2 2 9 4" xfId="15968"/>
    <cellStyle name="메모 4 2 2 2 3" xfId="15969"/>
    <cellStyle name="메모 4 2 2 2 3 10" xfId="15970"/>
    <cellStyle name="메모 4 2 2 2 3 10 2" xfId="15971"/>
    <cellStyle name="메모 4 2 2 2 3 10 3" xfId="15972"/>
    <cellStyle name="메모 4 2 2 2 3 10 4" xfId="15973"/>
    <cellStyle name="메모 4 2 2 2 3 11" xfId="15974"/>
    <cellStyle name="메모 4 2 2 2 3 12" xfId="15975"/>
    <cellStyle name="메모 4 2 2 2 3 13" xfId="15976"/>
    <cellStyle name="메모 4 2 2 2 3 2" xfId="15977"/>
    <cellStyle name="메모 4 2 2 2 3 2 2" xfId="15978"/>
    <cellStyle name="메모 4 2 2 2 3 2 3" xfId="15979"/>
    <cellStyle name="메모 4 2 2 2 3 2 4" xfId="15980"/>
    <cellStyle name="메모 4 2 2 2 3 3" xfId="15981"/>
    <cellStyle name="메모 4 2 2 2 3 3 2" xfId="15982"/>
    <cellStyle name="메모 4 2 2 2 3 3 3" xfId="15983"/>
    <cellStyle name="메모 4 2 2 2 3 3 4" xfId="15984"/>
    <cellStyle name="메모 4 2 2 2 3 4" xfId="15985"/>
    <cellStyle name="메모 4 2 2 2 3 4 2" xfId="15986"/>
    <cellStyle name="메모 4 2 2 2 3 4 3" xfId="15987"/>
    <cellStyle name="메모 4 2 2 2 3 4 4" xfId="15988"/>
    <cellStyle name="메모 4 2 2 2 3 5" xfId="15989"/>
    <cellStyle name="메모 4 2 2 2 3 5 2" xfId="15990"/>
    <cellStyle name="메모 4 2 2 2 3 5 3" xfId="15991"/>
    <cellStyle name="메모 4 2 2 2 3 5 4" xfId="15992"/>
    <cellStyle name="메모 4 2 2 2 3 6" xfId="15993"/>
    <cellStyle name="메모 4 2 2 2 3 6 2" xfId="15994"/>
    <cellStyle name="메모 4 2 2 2 3 6 3" xfId="15995"/>
    <cellStyle name="메모 4 2 2 2 3 6 4" xfId="15996"/>
    <cellStyle name="메모 4 2 2 2 3 7" xfId="15997"/>
    <cellStyle name="메모 4 2 2 2 3 7 2" xfId="15998"/>
    <cellStyle name="메모 4 2 2 2 3 7 3" xfId="15999"/>
    <cellStyle name="메모 4 2 2 2 3 7 4" xfId="16000"/>
    <cellStyle name="메모 4 2 2 2 3 8" xfId="16001"/>
    <cellStyle name="메모 4 2 2 2 3 8 2" xfId="16002"/>
    <cellStyle name="메모 4 2 2 2 3 8 3" xfId="16003"/>
    <cellStyle name="메모 4 2 2 2 3 8 4" xfId="16004"/>
    <cellStyle name="메모 4 2 2 2 3 9" xfId="16005"/>
    <cellStyle name="메모 4 2 2 2 3 9 2" xfId="16006"/>
    <cellStyle name="메모 4 2 2 2 3 9 3" xfId="16007"/>
    <cellStyle name="메모 4 2 2 2 3 9 4" xfId="16008"/>
    <cellStyle name="메모 4 2 2 2 4" xfId="16009"/>
    <cellStyle name="메모 4 2 2 2 4 2" xfId="16010"/>
    <cellStyle name="메모 4 2 2 2 4 3" xfId="16011"/>
    <cellStyle name="메모 4 2 2 2 4 4" xfId="16012"/>
    <cellStyle name="메모 4 2 2 2 5" xfId="16013"/>
    <cellStyle name="메모 4 2 2 2 5 2" xfId="16014"/>
    <cellStyle name="메모 4 2 2 2 5 3" xfId="16015"/>
    <cellStyle name="메모 4 2 2 2 5 4" xfId="16016"/>
    <cellStyle name="메모 4 2 2 2 6" xfId="16017"/>
    <cellStyle name="메모 4 2 2 2 6 2" xfId="16018"/>
    <cellStyle name="메모 4 2 2 2 6 3" xfId="16019"/>
    <cellStyle name="메모 4 2 2 2 6 4" xfId="16020"/>
    <cellStyle name="메모 4 2 2 2 7" xfId="16021"/>
    <cellStyle name="메모 4 2 2 2 8" xfId="16022"/>
    <cellStyle name="메모 4 2 2 3" xfId="16023"/>
    <cellStyle name="메모 4 2 2 3 2" xfId="16024"/>
    <cellStyle name="메모 4 2 2 3 2 10" xfId="16025"/>
    <cellStyle name="메모 4 2 2 3 2 11" xfId="16026"/>
    <cellStyle name="메모 4 2 2 3 2 12" xfId="16027"/>
    <cellStyle name="메모 4 2 2 3 2 2" xfId="16028"/>
    <cellStyle name="메모 4 2 2 3 2 2 2" xfId="16029"/>
    <cellStyle name="메모 4 2 2 3 2 2 3" xfId="16030"/>
    <cellStyle name="메모 4 2 2 3 2 2 4" xfId="16031"/>
    <cellStyle name="메모 4 2 2 3 2 3" xfId="16032"/>
    <cellStyle name="메모 4 2 2 3 2 3 2" xfId="16033"/>
    <cellStyle name="메모 4 2 2 3 2 3 3" xfId="16034"/>
    <cellStyle name="메모 4 2 2 3 2 3 4" xfId="16035"/>
    <cellStyle name="메모 4 2 2 3 2 4" xfId="16036"/>
    <cellStyle name="메모 4 2 2 3 2 4 2" xfId="16037"/>
    <cellStyle name="메모 4 2 2 3 2 4 3" xfId="16038"/>
    <cellStyle name="메모 4 2 2 3 2 4 4" xfId="16039"/>
    <cellStyle name="메모 4 2 2 3 2 5" xfId="16040"/>
    <cellStyle name="메모 4 2 2 3 2 5 2" xfId="16041"/>
    <cellStyle name="메모 4 2 2 3 2 5 3" xfId="16042"/>
    <cellStyle name="메모 4 2 2 3 2 5 4" xfId="16043"/>
    <cellStyle name="메모 4 2 2 3 2 6" xfId="16044"/>
    <cellStyle name="메모 4 2 2 3 2 6 2" xfId="16045"/>
    <cellStyle name="메모 4 2 2 3 2 6 3" xfId="16046"/>
    <cellStyle name="메모 4 2 2 3 2 6 4" xfId="16047"/>
    <cellStyle name="메모 4 2 2 3 2 7" xfId="16048"/>
    <cellStyle name="메모 4 2 2 3 2 7 2" xfId="16049"/>
    <cellStyle name="메모 4 2 2 3 2 7 3" xfId="16050"/>
    <cellStyle name="메모 4 2 2 3 2 7 4" xfId="16051"/>
    <cellStyle name="메모 4 2 2 3 2 8" xfId="16052"/>
    <cellStyle name="메모 4 2 2 3 2 8 2" xfId="16053"/>
    <cellStyle name="메모 4 2 2 3 2 8 3" xfId="16054"/>
    <cellStyle name="메모 4 2 2 3 2 8 4" xfId="16055"/>
    <cellStyle name="메모 4 2 2 3 2 9" xfId="16056"/>
    <cellStyle name="메모 4 2 2 3 2 9 2" xfId="16057"/>
    <cellStyle name="메모 4 2 2 3 2 9 3" xfId="16058"/>
    <cellStyle name="메모 4 2 2 3 2 9 4" xfId="16059"/>
    <cellStyle name="메모 4 2 2 3 3" xfId="16060"/>
    <cellStyle name="메모 4 2 2 3 3 10" xfId="16061"/>
    <cellStyle name="메모 4 2 2 3 3 10 2" xfId="16062"/>
    <cellStyle name="메모 4 2 2 3 3 10 3" xfId="16063"/>
    <cellStyle name="메모 4 2 2 3 3 10 4" xfId="16064"/>
    <cellStyle name="메모 4 2 2 3 3 11" xfId="16065"/>
    <cellStyle name="메모 4 2 2 3 3 12" xfId="16066"/>
    <cellStyle name="메모 4 2 2 3 3 13" xfId="16067"/>
    <cellStyle name="메모 4 2 2 3 3 2" xfId="16068"/>
    <cellStyle name="메모 4 2 2 3 3 2 2" xfId="16069"/>
    <cellStyle name="메모 4 2 2 3 3 2 3" xfId="16070"/>
    <cellStyle name="메모 4 2 2 3 3 2 4" xfId="16071"/>
    <cellStyle name="메모 4 2 2 3 3 3" xfId="16072"/>
    <cellStyle name="메모 4 2 2 3 3 3 2" xfId="16073"/>
    <cellStyle name="메모 4 2 2 3 3 3 3" xfId="16074"/>
    <cellStyle name="메모 4 2 2 3 3 3 4" xfId="16075"/>
    <cellStyle name="메모 4 2 2 3 3 4" xfId="16076"/>
    <cellStyle name="메모 4 2 2 3 3 4 2" xfId="16077"/>
    <cellStyle name="메모 4 2 2 3 3 4 3" xfId="16078"/>
    <cellStyle name="메모 4 2 2 3 3 4 4" xfId="16079"/>
    <cellStyle name="메모 4 2 2 3 3 5" xfId="16080"/>
    <cellStyle name="메모 4 2 2 3 3 5 2" xfId="16081"/>
    <cellStyle name="메모 4 2 2 3 3 5 3" xfId="16082"/>
    <cellStyle name="메모 4 2 2 3 3 5 4" xfId="16083"/>
    <cellStyle name="메모 4 2 2 3 3 6" xfId="16084"/>
    <cellStyle name="메모 4 2 2 3 3 6 2" xfId="16085"/>
    <cellStyle name="메모 4 2 2 3 3 6 3" xfId="16086"/>
    <cellStyle name="메모 4 2 2 3 3 6 4" xfId="16087"/>
    <cellStyle name="메모 4 2 2 3 3 7" xfId="16088"/>
    <cellStyle name="메모 4 2 2 3 3 7 2" xfId="16089"/>
    <cellStyle name="메모 4 2 2 3 3 7 3" xfId="16090"/>
    <cellStyle name="메모 4 2 2 3 3 7 4" xfId="16091"/>
    <cellStyle name="메모 4 2 2 3 3 8" xfId="16092"/>
    <cellStyle name="메모 4 2 2 3 3 8 2" xfId="16093"/>
    <cellStyle name="메모 4 2 2 3 3 8 3" xfId="16094"/>
    <cellStyle name="메모 4 2 2 3 3 8 4" xfId="16095"/>
    <cellStyle name="메모 4 2 2 3 3 9" xfId="16096"/>
    <cellStyle name="메모 4 2 2 3 3 9 2" xfId="16097"/>
    <cellStyle name="메모 4 2 2 3 3 9 3" xfId="16098"/>
    <cellStyle name="메모 4 2 2 3 3 9 4" xfId="16099"/>
    <cellStyle name="메모 4 2 2 3 4" xfId="16100"/>
    <cellStyle name="메모 4 2 2 3 4 2" xfId="16101"/>
    <cellStyle name="메모 4 2 2 3 4 3" xfId="16102"/>
    <cellStyle name="메모 4 2 2 3 4 4" xfId="16103"/>
    <cellStyle name="메모 4 2 2 3 5" xfId="16104"/>
    <cellStyle name="메모 4 2 2 3 5 2" xfId="16105"/>
    <cellStyle name="메모 4 2 2 3 5 3" xfId="16106"/>
    <cellStyle name="메모 4 2 2 3 5 4" xfId="16107"/>
    <cellStyle name="메모 4 2 2 3 6" xfId="16108"/>
    <cellStyle name="메모 4 2 2 3 6 2" xfId="16109"/>
    <cellStyle name="메모 4 2 2 3 6 3" xfId="16110"/>
    <cellStyle name="메모 4 2 2 3 6 4" xfId="16111"/>
    <cellStyle name="메모 4 2 2 3 7" xfId="16112"/>
    <cellStyle name="메모 4 2 2 3 8" xfId="16113"/>
    <cellStyle name="메모 4 2 2 4" xfId="16114"/>
    <cellStyle name="메모 4 2 2 4 2" xfId="16115"/>
    <cellStyle name="메모 4 2 2 4 2 10" xfId="16116"/>
    <cellStyle name="메모 4 2 2 4 2 11" xfId="16117"/>
    <cellStyle name="메모 4 2 2 4 2 12" xfId="16118"/>
    <cellStyle name="메모 4 2 2 4 2 2" xfId="16119"/>
    <cellStyle name="메모 4 2 2 4 2 2 2" xfId="16120"/>
    <cellStyle name="메모 4 2 2 4 2 2 3" xfId="16121"/>
    <cellStyle name="메모 4 2 2 4 2 2 4" xfId="16122"/>
    <cellStyle name="메모 4 2 2 4 2 3" xfId="16123"/>
    <cellStyle name="메모 4 2 2 4 2 3 2" xfId="16124"/>
    <cellStyle name="메모 4 2 2 4 2 3 3" xfId="16125"/>
    <cellStyle name="메모 4 2 2 4 2 3 4" xfId="16126"/>
    <cellStyle name="메모 4 2 2 4 2 4" xfId="16127"/>
    <cellStyle name="메모 4 2 2 4 2 4 2" xfId="16128"/>
    <cellStyle name="메모 4 2 2 4 2 4 3" xfId="16129"/>
    <cellStyle name="메모 4 2 2 4 2 4 4" xfId="16130"/>
    <cellStyle name="메모 4 2 2 4 2 5" xfId="16131"/>
    <cellStyle name="메모 4 2 2 4 2 5 2" xfId="16132"/>
    <cellStyle name="메모 4 2 2 4 2 5 3" xfId="16133"/>
    <cellStyle name="메모 4 2 2 4 2 5 4" xfId="16134"/>
    <cellStyle name="메모 4 2 2 4 2 6" xfId="16135"/>
    <cellStyle name="메모 4 2 2 4 2 6 2" xfId="16136"/>
    <cellStyle name="메모 4 2 2 4 2 6 3" xfId="16137"/>
    <cellStyle name="메모 4 2 2 4 2 6 4" xfId="16138"/>
    <cellStyle name="메모 4 2 2 4 2 7" xfId="16139"/>
    <cellStyle name="메모 4 2 2 4 2 7 2" xfId="16140"/>
    <cellStyle name="메모 4 2 2 4 2 7 3" xfId="16141"/>
    <cellStyle name="메모 4 2 2 4 2 7 4" xfId="16142"/>
    <cellStyle name="메모 4 2 2 4 2 8" xfId="16143"/>
    <cellStyle name="메모 4 2 2 4 2 8 2" xfId="16144"/>
    <cellStyle name="메모 4 2 2 4 2 8 3" xfId="16145"/>
    <cellStyle name="메모 4 2 2 4 2 8 4" xfId="16146"/>
    <cellStyle name="메모 4 2 2 4 2 9" xfId="16147"/>
    <cellStyle name="메모 4 2 2 4 2 9 2" xfId="16148"/>
    <cellStyle name="메모 4 2 2 4 2 9 3" xfId="16149"/>
    <cellStyle name="메모 4 2 2 4 2 9 4" xfId="16150"/>
    <cellStyle name="메모 4 2 2 4 3" xfId="16151"/>
    <cellStyle name="메모 4 2 2 4 3 10" xfId="16152"/>
    <cellStyle name="메모 4 2 2 4 3 10 2" xfId="16153"/>
    <cellStyle name="메모 4 2 2 4 3 10 3" xfId="16154"/>
    <cellStyle name="메모 4 2 2 4 3 10 4" xfId="16155"/>
    <cellStyle name="메모 4 2 2 4 3 11" xfId="16156"/>
    <cellStyle name="메모 4 2 2 4 3 12" xfId="16157"/>
    <cellStyle name="메모 4 2 2 4 3 13" xfId="16158"/>
    <cellStyle name="메모 4 2 2 4 3 2" xfId="16159"/>
    <cellStyle name="메모 4 2 2 4 3 2 2" xfId="16160"/>
    <cellStyle name="메모 4 2 2 4 3 2 3" xfId="16161"/>
    <cellStyle name="메모 4 2 2 4 3 2 4" xfId="16162"/>
    <cellStyle name="메모 4 2 2 4 3 3" xfId="16163"/>
    <cellStyle name="메모 4 2 2 4 3 3 2" xfId="16164"/>
    <cellStyle name="메모 4 2 2 4 3 3 3" xfId="16165"/>
    <cellStyle name="메모 4 2 2 4 3 3 4" xfId="16166"/>
    <cellStyle name="메모 4 2 2 4 3 4" xfId="16167"/>
    <cellStyle name="메모 4 2 2 4 3 4 2" xfId="16168"/>
    <cellStyle name="메모 4 2 2 4 3 4 3" xfId="16169"/>
    <cellStyle name="메모 4 2 2 4 3 4 4" xfId="16170"/>
    <cellStyle name="메모 4 2 2 4 3 5" xfId="16171"/>
    <cellStyle name="메모 4 2 2 4 3 5 2" xfId="16172"/>
    <cellStyle name="메모 4 2 2 4 3 5 3" xfId="16173"/>
    <cellStyle name="메모 4 2 2 4 3 5 4" xfId="16174"/>
    <cellStyle name="메모 4 2 2 4 3 6" xfId="16175"/>
    <cellStyle name="메모 4 2 2 4 3 6 2" xfId="16176"/>
    <cellStyle name="메모 4 2 2 4 3 6 3" xfId="16177"/>
    <cellStyle name="메모 4 2 2 4 3 6 4" xfId="16178"/>
    <cellStyle name="메모 4 2 2 4 3 7" xfId="16179"/>
    <cellStyle name="메모 4 2 2 4 3 7 2" xfId="16180"/>
    <cellStyle name="메모 4 2 2 4 3 7 3" xfId="16181"/>
    <cellStyle name="메모 4 2 2 4 3 7 4" xfId="16182"/>
    <cellStyle name="메모 4 2 2 4 3 8" xfId="16183"/>
    <cellStyle name="메모 4 2 2 4 3 8 2" xfId="16184"/>
    <cellStyle name="메모 4 2 2 4 3 8 3" xfId="16185"/>
    <cellStyle name="메모 4 2 2 4 3 8 4" xfId="16186"/>
    <cellStyle name="메모 4 2 2 4 3 9" xfId="16187"/>
    <cellStyle name="메모 4 2 2 4 3 9 2" xfId="16188"/>
    <cellStyle name="메모 4 2 2 4 3 9 3" xfId="16189"/>
    <cellStyle name="메모 4 2 2 4 3 9 4" xfId="16190"/>
    <cellStyle name="메모 4 2 2 4 4" xfId="16191"/>
    <cellStyle name="메모 4 2 2 4 4 2" xfId="16192"/>
    <cellStyle name="메모 4 2 2 4 4 3" xfId="16193"/>
    <cellStyle name="메모 4 2 2 4 4 4" xfId="16194"/>
    <cellStyle name="메모 4 2 2 4 5" xfId="16195"/>
    <cellStyle name="메모 4 2 2 4 5 2" xfId="16196"/>
    <cellStyle name="메모 4 2 2 4 5 3" xfId="16197"/>
    <cellStyle name="메모 4 2 2 4 5 4" xfId="16198"/>
    <cellStyle name="메모 4 2 2 4 6" xfId="16199"/>
    <cellStyle name="메모 4 2 2 4 6 2" xfId="16200"/>
    <cellStyle name="메모 4 2 2 4 6 3" xfId="16201"/>
    <cellStyle name="메모 4 2 2 4 6 4" xfId="16202"/>
    <cellStyle name="메모 4 2 2 4 7" xfId="16203"/>
    <cellStyle name="메모 4 2 2 4 7 2" xfId="16204"/>
    <cellStyle name="메모 4 2 2 4 7 3" xfId="16205"/>
    <cellStyle name="메모 4 2 2 4 7 4" xfId="16206"/>
    <cellStyle name="메모 4 2 2 4 8" xfId="16207"/>
    <cellStyle name="메모 4 2 2 4 9" xfId="16208"/>
    <cellStyle name="메모 4 2 2 5" xfId="16209"/>
    <cellStyle name="메모 4 2 2 5 10" xfId="16210"/>
    <cellStyle name="메모 4 2 2 5 11" xfId="16211"/>
    <cellStyle name="메모 4 2 2 5 2" xfId="16212"/>
    <cellStyle name="메모 4 2 2 5 2 10" xfId="16213"/>
    <cellStyle name="메모 4 2 2 5 2 10 2" xfId="16214"/>
    <cellStyle name="메모 4 2 2 5 2 10 3" xfId="16215"/>
    <cellStyle name="메모 4 2 2 5 2 10 4" xfId="16216"/>
    <cellStyle name="메모 4 2 2 5 2 11" xfId="16217"/>
    <cellStyle name="메모 4 2 2 5 2 12" xfId="16218"/>
    <cellStyle name="메모 4 2 2 5 2 13" xfId="16219"/>
    <cellStyle name="메모 4 2 2 5 2 2" xfId="16220"/>
    <cellStyle name="메모 4 2 2 5 2 2 2" xfId="16221"/>
    <cellStyle name="메모 4 2 2 5 2 2 3" xfId="16222"/>
    <cellStyle name="메모 4 2 2 5 2 2 4" xfId="16223"/>
    <cellStyle name="메모 4 2 2 5 2 3" xfId="16224"/>
    <cellStyle name="메모 4 2 2 5 2 3 2" xfId="16225"/>
    <cellStyle name="메모 4 2 2 5 2 3 3" xfId="16226"/>
    <cellStyle name="메모 4 2 2 5 2 3 4" xfId="16227"/>
    <cellStyle name="메모 4 2 2 5 2 4" xfId="16228"/>
    <cellStyle name="메모 4 2 2 5 2 4 2" xfId="16229"/>
    <cellStyle name="메모 4 2 2 5 2 4 3" xfId="16230"/>
    <cellStyle name="메모 4 2 2 5 2 4 4" xfId="16231"/>
    <cellStyle name="메모 4 2 2 5 2 5" xfId="16232"/>
    <cellStyle name="메모 4 2 2 5 2 5 2" xfId="16233"/>
    <cellStyle name="메모 4 2 2 5 2 5 3" xfId="16234"/>
    <cellStyle name="메모 4 2 2 5 2 5 4" xfId="16235"/>
    <cellStyle name="메모 4 2 2 5 2 6" xfId="16236"/>
    <cellStyle name="메모 4 2 2 5 2 6 2" xfId="16237"/>
    <cellStyle name="메모 4 2 2 5 2 6 3" xfId="16238"/>
    <cellStyle name="메모 4 2 2 5 2 6 4" xfId="16239"/>
    <cellStyle name="메모 4 2 2 5 2 7" xfId="16240"/>
    <cellStyle name="메모 4 2 2 5 2 7 2" xfId="16241"/>
    <cellStyle name="메모 4 2 2 5 2 7 3" xfId="16242"/>
    <cellStyle name="메모 4 2 2 5 2 7 4" xfId="16243"/>
    <cellStyle name="메모 4 2 2 5 2 8" xfId="16244"/>
    <cellStyle name="메모 4 2 2 5 2 8 2" xfId="16245"/>
    <cellStyle name="메모 4 2 2 5 2 8 3" xfId="16246"/>
    <cellStyle name="메모 4 2 2 5 2 8 4" xfId="16247"/>
    <cellStyle name="메모 4 2 2 5 2 9" xfId="16248"/>
    <cellStyle name="메모 4 2 2 5 2 9 2" xfId="16249"/>
    <cellStyle name="메모 4 2 2 5 2 9 3" xfId="16250"/>
    <cellStyle name="메모 4 2 2 5 2 9 4" xfId="16251"/>
    <cellStyle name="메모 4 2 2 5 3" xfId="16252"/>
    <cellStyle name="메모 4 2 2 5 3 10" xfId="16253"/>
    <cellStyle name="메모 4 2 2 5 3 10 2" xfId="16254"/>
    <cellStyle name="메모 4 2 2 5 3 10 3" xfId="16255"/>
    <cellStyle name="메모 4 2 2 5 3 10 4" xfId="16256"/>
    <cellStyle name="메모 4 2 2 5 3 11" xfId="16257"/>
    <cellStyle name="메모 4 2 2 5 3 12" xfId="16258"/>
    <cellStyle name="메모 4 2 2 5 3 13" xfId="16259"/>
    <cellStyle name="메모 4 2 2 5 3 2" xfId="16260"/>
    <cellStyle name="메모 4 2 2 5 3 2 2" xfId="16261"/>
    <cellStyle name="메모 4 2 2 5 3 2 3" xfId="16262"/>
    <cellStyle name="메모 4 2 2 5 3 2 4" xfId="16263"/>
    <cellStyle name="메모 4 2 2 5 3 3" xfId="16264"/>
    <cellStyle name="메모 4 2 2 5 3 3 2" xfId="16265"/>
    <cellStyle name="메모 4 2 2 5 3 3 3" xfId="16266"/>
    <cellStyle name="메모 4 2 2 5 3 3 4" xfId="16267"/>
    <cellStyle name="메모 4 2 2 5 3 4" xfId="16268"/>
    <cellStyle name="메모 4 2 2 5 3 4 2" xfId="16269"/>
    <cellStyle name="메모 4 2 2 5 3 4 3" xfId="16270"/>
    <cellStyle name="메모 4 2 2 5 3 4 4" xfId="16271"/>
    <cellStyle name="메모 4 2 2 5 3 5" xfId="16272"/>
    <cellStyle name="메모 4 2 2 5 3 5 2" xfId="16273"/>
    <cellStyle name="메모 4 2 2 5 3 5 3" xfId="16274"/>
    <cellStyle name="메모 4 2 2 5 3 5 4" xfId="16275"/>
    <cellStyle name="메모 4 2 2 5 3 6" xfId="16276"/>
    <cellStyle name="메모 4 2 2 5 3 6 2" xfId="16277"/>
    <cellStyle name="메모 4 2 2 5 3 6 3" xfId="16278"/>
    <cellStyle name="메모 4 2 2 5 3 6 4" xfId="16279"/>
    <cellStyle name="메모 4 2 2 5 3 7" xfId="16280"/>
    <cellStyle name="메모 4 2 2 5 3 7 2" xfId="16281"/>
    <cellStyle name="메모 4 2 2 5 3 7 3" xfId="16282"/>
    <cellStyle name="메모 4 2 2 5 3 7 4" xfId="16283"/>
    <cellStyle name="메모 4 2 2 5 3 8" xfId="16284"/>
    <cellStyle name="메모 4 2 2 5 3 8 2" xfId="16285"/>
    <cellStyle name="메모 4 2 2 5 3 8 3" xfId="16286"/>
    <cellStyle name="메모 4 2 2 5 3 8 4" xfId="16287"/>
    <cellStyle name="메모 4 2 2 5 3 9" xfId="16288"/>
    <cellStyle name="메모 4 2 2 5 3 9 2" xfId="16289"/>
    <cellStyle name="메모 4 2 2 5 3 9 3" xfId="16290"/>
    <cellStyle name="메모 4 2 2 5 3 9 4" xfId="16291"/>
    <cellStyle name="메모 4 2 2 5 4" xfId="16292"/>
    <cellStyle name="메모 4 2 2 5 4 2" xfId="16293"/>
    <cellStyle name="메모 4 2 2 5 4 3" xfId="16294"/>
    <cellStyle name="메모 4 2 2 5 4 4" xfId="16295"/>
    <cellStyle name="메모 4 2 2 5 5" xfId="16296"/>
    <cellStyle name="메모 4 2 2 5 5 2" xfId="16297"/>
    <cellStyle name="메모 4 2 2 5 5 3" xfId="16298"/>
    <cellStyle name="메모 4 2 2 5 5 4" xfId="16299"/>
    <cellStyle name="메모 4 2 2 5 6" xfId="16300"/>
    <cellStyle name="메모 4 2 2 5 6 2" xfId="16301"/>
    <cellStyle name="메모 4 2 2 5 6 3" xfId="16302"/>
    <cellStyle name="메모 4 2 2 5 6 4" xfId="16303"/>
    <cellStyle name="메모 4 2 2 5 7" xfId="16304"/>
    <cellStyle name="메모 4 2 2 5 7 2" xfId="16305"/>
    <cellStyle name="메모 4 2 2 5 7 3" xfId="16306"/>
    <cellStyle name="메모 4 2 2 5 7 4" xfId="16307"/>
    <cellStyle name="메모 4 2 2 5 8" xfId="16308"/>
    <cellStyle name="메모 4 2 2 5 8 2" xfId="16309"/>
    <cellStyle name="메모 4 2 2 5 8 3" xfId="16310"/>
    <cellStyle name="메모 4 2 2 5 8 4" xfId="16311"/>
    <cellStyle name="메모 4 2 2 5 9" xfId="16312"/>
    <cellStyle name="메모 4 2 2 6" xfId="16313"/>
    <cellStyle name="메모 4 2 2 6 2" xfId="16314"/>
    <cellStyle name="메모 4 2 2 6 3" xfId="16315"/>
    <cellStyle name="메모 4 2 2 6 4" xfId="16316"/>
    <cellStyle name="메모 4 2 2 7" xfId="16317"/>
    <cellStyle name="메모 4 2 2 7 2" xfId="16318"/>
    <cellStyle name="메모 4 2 2 7 3" xfId="16319"/>
    <cellStyle name="메모 4 2 2 7 4" xfId="16320"/>
    <cellStyle name="메모 4 2 2 8" xfId="16321"/>
    <cellStyle name="메모 4 2 2 9" xfId="16322"/>
    <cellStyle name="메모 4 2 3" xfId="16323"/>
    <cellStyle name="메모 4 2 3 10" xfId="16324"/>
    <cellStyle name="메모 4 2 3 10 2" xfId="16325"/>
    <cellStyle name="메모 4 2 3 10 3" xfId="16326"/>
    <cellStyle name="메모 4 2 3 10 4" xfId="16327"/>
    <cellStyle name="메모 4 2 3 11" xfId="16328"/>
    <cellStyle name="메모 4 2 3 12" xfId="16329"/>
    <cellStyle name="메모 4 2 3 13" xfId="16330"/>
    <cellStyle name="메모 4 2 3 2" xfId="16331"/>
    <cellStyle name="메모 4 2 3 2 10" xfId="16332"/>
    <cellStyle name="메모 4 2 3 2 11" xfId="16333"/>
    <cellStyle name="메모 4 2 3 2 12" xfId="16334"/>
    <cellStyle name="메모 4 2 3 2 2" xfId="16335"/>
    <cellStyle name="메모 4 2 3 2 2 2" xfId="16336"/>
    <cellStyle name="메모 4 2 3 2 2 3" xfId="16337"/>
    <cellStyle name="메모 4 2 3 2 2 4" xfId="16338"/>
    <cellStyle name="메모 4 2 3 2 3" xfId="16339"/>
    <cellStyle name="메모 4 2 3 2 3 2" xfId="16340"/>
    <cellStyle name="메모 4 2 3 2 3 3" xfId="16341"/>
    <cellStyle name="메모 4 2 3 2 3 4" xfId="16342"/>
    <cellStyle name="메모 4 2 3 2 4" xfId="16343"/>
    <cellStyle name="메모 4 2 3 2 4 2" xfId="16344"/>
    <cellStyle name="메모 4 2 3 2 4 3" xfId="16345"/>
    <cellStyle name="메모 4 2 3 2 4 4" xfId="16346"/>
    <cellStyle name="메모 4 2 3 2 5" xfId="16347"/>
    <cellStyle name="메모 4 2 3 2 5 2" xfId="16348"/>
    <cellStyle name="메모 4 2 3 2 5 3" xfId="16349"/>
    <cellStyle name="메모 4 2 3 2 5 4" xfId="16350"/>
    <cellStyle name="메모 4 2 3 2 6" xfId="16351"/>
    <cellStyle name="메모 4 2 3 2 6 2" xfId="16352"/>
    <cellStyle name="메모 4 2 3 2 6 3" xfId="16353"/>
    <cellStyle name="메모 4 2 3 2 6 4" xfId="16354"/>
    <cellStyle name="메모 4 2 3 2 7" xfId="16355"/>
    <cellStyle name="메모 4 2 3 2 7 2" xfId="16356"/>
    <cellStyle name="메모 4 2 3 2 7 3" xfId="16357"/>
    <cellStyle name="메모 4 2 3 2 7 4" xfId="16358"/>
    <cellStyle name="메모 4 2 3 2 8" xfId="16359"/>
    <cellStyle name="메모 4 2 3 2 8 2" xfId="16360"/>
    <cellStyle name="메모 4 2 3 2 8 3" xfId="16361"/>
    <cellStyle name="메모 4 2 3 2 8 4" xfId="16362"/>
    <cellStyle name="메모 4 2 3 2 9" xfId="16363"/>
    <cellStyle name="메모 4 2 3 2 9 2" xfId="16364"/>
    <cellStyle name="메모 4 2 3 2 9 3" xfId="16365"/>
    <cellStyle name="메모 4 2 3 2 9 4" xfId="16366"/>
    <cellStyle name="메모 4 2 3 3" xfId="16367"/>
    <cellStyle name="메모 4 2 3 3 10" xfId="16368"/>
    <cellStyle name="메모 4 2 3 3 10 2" xfId="16369"/>
    <cellStyle name="메모 4 2 3 3 10 3" xfId="16370"/>
    <cellStyle name="메모 4 2 3 3 10 4" xfId="16371"/>
    <cellStyle name="메모 4 2 3 3 11" xfId="16372"/>
    <cellStyle name="메모 4 2 3 3 12" xfId="16373"/>
    <cellStyle name="메모 4 2 3 3 13" xfId="16374"/>
    <cellStyle name="메모 4 2 3 3 2" xfId="16375"/>
    <cellStyle name="메모 4 2 3 3 2 2" xfId="16376"/>
    <cellStyle name="메모 4 2 3 3 2 3" xfId="16377"/>
    <cellStyle name="메모 4 2 3 3 2 4" xfId="16378"/>
    <cellStyle name="메모 4 2 3 3 3" xfId="16379"/>
    <cellStyle name="메모 4 2 3 3 3 2" xfId="16380"/>
    <cellStyle name="메모 4 2 3 3 3 3" xfId="16381"/>
    <cellStyle name="메모 4 2 3 3 3 4" xfId="16382"/>
    <cellStyle name="메모 4 2 3 3 4" xfId="16383"/>
    <cellStyle name="메모 4 2 3 3 4 2" xfId="16384"/>
    <cellStyle name="메모 4 2 3 3 4 3" xfId="16385"/>
    <cellStyle name="메모 4 2 3 3 4 4" xfId="16386"/>
    <cellStyle name="메모 4 2 3 3 5" xfId="16387"/>
    <cellStyle name="메모 4 2 3 3 5 2" xfId="16388"/>
    <cellStyle name="메모 4 2 3 3 5 3" xfId="16389"/>
    <cellStyle name="메모 4 2 3 3 5 4" xfId="16390"/>
    <cellStyle name="메모 4 2 3 3 6" xfId="16391"/>
    <cellStyle name="메모 4 2 3 3 6 2" xfId="16392"/>
    <cellStyle name="메모 4 2 3 3 6 3" xfId="16393"/>
    <cellStyle name="메모 4 2 3 3 6 4" xfId="16394"/>
    <cellStyle name="메모 4 2 3 3 7" xfId="16395"/>
    <cellStyle name="메모 4 2 3 3 7 2" xfId="16396"/>
    <cellStyle name="메모 4 2 3 3 7 3" xfId="16397"/>
    <cellStyle name="메모 4 2 3 3 7 4" xfId="16398"/>
    <cellStyle name="메모 4 2 3 3 8" xfId="16399"/>
    <cellStyle name="메모 4 2 3 3 8 2" xfId="16400"/>
    <cellStyle name="메모 4 2 3 3 8 3" xfId="16401"/>
    <cellStyle name="메모 4 2 3 3 8 4" xfId="16402"/>
    <cellStyle name="메모 4 2 3 3 9" xfId="16403"/>
    <cellStyle name="메모 4 2 3 3 9 2" xfId="16404"/>
    <cellStyle name="메모 4 2 3 3 9 3" xfId="16405"/>
    <cellStyle name="메모 4 2 3 3 9 4" xfId="16406"/>
    <cellStyle name="메모 4 2 3 4" xfId="16407"/>
    <cellStyle name="메모 4 2 3 4 2" xfId="16408"/>
    <cellStyle name="메모 4 2 3 4 3" xfId="16409"/>
    <cellStyle name="메모 4 2 3 4 4" xfId="16410"/>
    <cellStyle name="메모 4 2 3 5" xfId="16411"/>
    <cellStyle name="메모 4 2 3 5 2" xfId="16412"/>
    <cellStyle name="메모 4 2 3 5 3" xfId="16413"/>
    <cellStyle name="메모 4 2 3 5 4" xfId="16414"/>
    <cellStyle name="메모 4 2 3 6" xfId="16415"/>
    <cellStyle name="메모 4 2 3 6 2" xfId="16416"/>
    <cellStyle name="메모 4 2 3 6 3" xfId="16417"/>
    <cellStyle name="메모 4 2 3 6 4" xfId="16418"/>
    <cellStyle name="메모 4 2 3 7" xfId="16419"/>
    <cellStyle name="메모 4 2 3 7 2" xfId="16420"/>
    <cellStyle name="메모 4 2 3 7 3" xfId="16421"/>
    <cellStyle name="메모 4 2 3 7 4" xfId="16422"/>
    <cellStyle name="메모 4 2 3 8" xfId="16423"/>
    <cellStyle name="메모 4 2 3 8 2" xfId="16424"/>
    <cellStyle name="메모 4 2 3 8 3" xfId="16425"/>
    <cellStyle name="메모 4 2 3 8 4" xfId="16426"/>
    <cellStyle name="메모 4 2 3 9" xfId="16427"/>
    <cellStyle name="메모 4 2 3 9 2" xfId="16428"/>
    <cellStyle name="메모 4 2 3 9 3" xfId="16429"/>
    <cellStyle name="메모 4 2 3 9 4" xfId="16430"/>
    <cellStyle name="메모 4 2 4" xfId="16431"/>
    <cellStyle name="메모 4 2 4 2" xfId="16432"/>
    <cellStyle name="메모 4 2 4 2 10" xfId="16433"/>
    <cellStyle name="메모 4 2 4 2 11" xfId="16434"/>
    <cellStyle name="메모 4 2 4 2 12" xfId="16435"/>
    <cellStyle name="메모 4 2 4 2 2" xfId="16436"/>
    <cellStyle name="메모 4 2 4 2 2 2" xfId="16437"/>
    <cellStyle name="메모 4 2 4 2 2 3" xfId="16438"/>
    <cellStyle name="메모 4 2 4 2 2 4" xfId="16439"/>
    <cellStyle name="메모 4 2 4 2 3" xfId="16440"/>
    <cellStyle name="메모 4 2 4 2 3 2" xfId="16441"/>
    <cellStyle name="메모 4 2 4 2 3 3" xfId="16442"/>
    <cellStyle name="메모 4 2 4 2 3 4" xfId="16443"/>
    <cellStyle name="메모 4 2 4 2 4" xfId="16444"/>
    <cellStyle name="메모 4 2 4 2 4 2" xfId="16445"/>
    <cellStyle name="메모 4 2 4 2 4 3" xfId="16446"/>
    <cellStyle name="메모 4 2 4 2 4 4" xfId="16447"/>
    <cellStyle name="메모 4 2 4 2 5" xfId="16448"/>
    <cellStyle name="메모 4 2 4 2 5 2" xfId="16449"/>
    <cellStyle name="메모 4 2 4 2 5 3" xfId="16450"/>
    <cellStyle name="메모 4 2 4 2 5 4" xfId="16451"/>
    <cellStyle name="메모 4 2 4 2 6" xfId="16452"/>
    <cellStyle name="메모 4 2 4 2 6 2" xfId="16453"/>
    <cellStyle name="메모 4 2 4 2 6 3" xfId="16454"/>
    <cellStyle name="메모 4 2 4 2 6 4" xfId="16455"/>
    <cellStyle name="메모 4 2 4 2 7" xfId="16456"/>
    <cellStyle name="메모 4 2 4 2 7 2" xfId="16457"/>
    <cellStyle name="메모 4 2 4 2 7 3" xfId="16458"/>
    <cellStyle name="메모 4 2 4 2 7 4" xfId="16459"/>
    <cellStyle name="메모 4 2 4 2 8" xfId="16460"/>
    <cellStyle name="메모 4 2 4 2 8 2" xfId="16461"/>
    <cellStyle name="메모 4 2 4 2 8 3" xfId="16462"/>
    <cellStyle name="메모 4 2 4 2 8 4" xfId="16463"/>
    <cellStyle name="메모 4 2 4 2 9" xfId="16464"/>
    <cellStyle name="메모 4 2 4 2 9 2" xfId="16465"/>
    <cellStyle name="메모 4 2 4 2 9 3" xfId="16466"/>
    <cellStyle name="메모 4 2 4 2 9 4" xfId="16467"/>
    <cellStyle name="메모 4 2 4 3" xfId="16468"/>
    <cellStyle name="메모 4 2 4 3 10" xfId="16469"/>
    <cellStyle name="메모 4 2 4 3 10 2" xfId="16470"/>
    <cellStyle name="메모 4 2 4 3 10 3" xfId="16471"/>
    <cellStyle name="메모 4 2 4 3 10 4" xfId="16472"/>
    <cellStyle name="메모 4 2 4 3 11" xfId="16473"/>
    <cellStyle name="메모 4 2 4 3 12" xfId="16474"/>
    <cellStyle name="메모 4 2 4 3 13" xfId="16475"/>
    <cellStyle name="메모 4 2 4 3 2" xfId="16476"/>
    <cellStyle name="메모 4 2 4 3 2 2" xfId="16477"/>
    <cellStyle name="메모 4 2 4 3 2 3" xfId="16478"/>
    <cellStyle name="메모 4 2 4 3 2 4" xfId="16479"/>
    <cellStyle name="메모 4 2 4 3 3" xfId="16480"/>
    <cellStyle name="메모 4 2 4 3 3 2" xfId="16481"/>
    <cellStyle name="메모 4 2 4 3 3 3" xfId="16482"/>
    <cellStyle name="메모 4 2 4 3 3 4" xfId="16483"/>
    <cellStyle name="메모 4 2 4 3 4" xfId="16484"/>
    <cellStyle name="메모 4 2 4 3 4 2" xfId="16485"/>
    <cellStyle name="메모 4 2 4 3 4 3" xfId="16486"/>
    <cellStyle name="메모 4 2 4 3 4 4" xfId="16487"/>
    <cellStyle name="메모 4 2 4 3 5" xfId="16488"/>
    <cellStyle name="메모 4 2 4 3 5 2" xfId="16489"/>
    <cellStyle name="메모 4 2 4 3 5 3" xfId="16490"/>
    <cellStyle name="메모 4 2 4 3 5 4" xfId="16491"/>
    <cellStyle name="메모 4 2 4 3 6" xfId="16492"/>
    <cellStyle name="메모 4 2 4 3 6 2" xfId="16493"/>
    <cellStyle name="메모 4 2 4 3 6 3" xfId="16494"/>
    <cellStyle name="메모 4 2 4 3 6 4" xfId="16495"/>
    <cellStyle name="메모 4 2 4 3 7" xfId="16496"/>
    <cellStyle name="메모 4 2 4 3 7 2" xfId="16497"/>
    <cellStyle name="메모 4 2 4 3 7 3" xfId="16498"/>
    <cellStyle name="메모 4 2 4 3 7 4" xfId="16499"/>
    <cellStyle name="메모 4 2 4 3 8" xfId="16500"/>
    <cellStyle name="메모 4 2 4 3 8 2" xfId="16501"/>
    <cellStyle name="메모 4 2 4 3 8 3" xfId="16502"/>
    <cellStyle name="메모 4 2 4 3 8 4" xfId="16503"/>
    <cellStyle name="메모 4 2 4 3 9" xfId="16504"/>
    <cellStyle name="메모 4 2 4 3 9 2" xfId="16505"/>
    <cellStyle name="메모 4 2 4 3 9 3" xfId="16506"/>
    <cellStyle name="메모 4 2 4 3 9 4" xfId="16507"/>
    <cellStyle name="메모 4 2 4 4" xfId="16508"/>
    <cellStyle name="메모 4 2 4 4 2" xfId="16509"/>
    <cellStyle name="메모 4 2 4 4 3" xfId="16510"/>
    <cellStyle name="메모 4 2 4 4 4" xfId="16511"/>
    <cellStyle name="메모 4 2 4 5" xfId="16512"/>
    <cellStyle name="메모 4 2 4 5 2" xfId="16513"/>
    <cellStyle name="메모 4 2 4 5 3" xfId="16514"/>
    <cellStyle name="메모 4 2 4 5 4" xfId="16515"/>
    <cellStyle name="메모 4 2 4 6" xfId="16516"/>
    <cellStyle name="메모 4 2 4 6 2" xfId="16517"/>
    <cellStyle name="메모 4 2 4 6 3" xfId="16518"/>
    <cellStyle name="메모 4 2 4 6 4" xfId="16519"/>
    <cellStyle name="메모 4 2 4 7" xfId="16520"/>
    <cellStyle name="메모 4 2 4 8" xfId="16521"/>
    <cellStyle name="메모 4 2 5" xfId="16522"/>
    <cellStyle name="메모 4 2 5 2" xfId="16523"/>
    <cellStyle name="메모 4 2 5 2 10" xfId="16524"/>
    <cellStyle name="메모 4 2 5 2 11" xfId="16525"/>
    <cellStyle name="메모 4 2 5 2 12" xfId="16526"/>
    <cellStyle name="메모 4 2 5 2 2" xfId="16527"/>
    <cellStyle name="메모 4 2 5 2 2 2" xfId="16528"/>
    <cellStyle name="메모 4 2 5 2 2 3" xfId="16529"/>
    <cellStyle name="메모 4 2 5 2 2 4" xfId="16530"/>
    <cellStyle name="메모 4 2 5 2 3" xfId="16531"/>
    <cellStyle name="메모 4 2 5 2 3 2" xfId="16532"/>
    <cellStyle name="메모 4 2 5 2 3 3" xfId="16533"/>
    <cellStyle name="메모 4 2 5 2 3 4" xfId="16534"/>
    <cellStyle name="메모 4 2 5 2 4" xfId="16535"/>
    <cellStyle name="메모 4 2 5 2 4 2" xfId="16536"/>
    <cellStyle name="메모 4 2 5 2 4 3" xfId="16537"/>
    <cellStyle name="메모 4 2 5 2 4 4" xfId="16538"/>
    <cellStyle name="메모 4 2 5 2 5" xfId="16539"/>
    <cellStyle name="메모 4 2 5 2 5 2" xfId="16540"/>
    <cellStyle name="메모 4 2 5 2 5 3" xfId="16541"/>
    <cellStyle name="메모 4 2 5 2 5 4" xfId="16542"/>
    <cellStyle name="메모 4 2 5 2 6" xfId="16543"/>
    <cellStyle name="메모 4 2 5 2 6 2" xfId="16544"/>
    <cellStyle name="메모 4 2 5 2 6 3" xfId="16545"/>
    <cellStyle name="메모 4 2 5 2 6 4" xfId="16546"/>
    <cellStyle name="메모 4 2 5 2 7" xfId="16547"/>
    <cellStyle name="메모 4 2 5 2 7 2" xfId="16548"/>
    <cellStyle name="메모 4 2 5 2 7 3" xfId="16549"/>
    <cellStyle name="메모 4 2 5 2 7 4" xfId="16550"/>
    <cellStyle name="메모 4 2 5 2 8" xfId="16551"/>
    <cellStyle name="메모 4 2 5 2 8 2" xfId="16552"/>
    <cellStyle name="메모 4 2 5 2 8 3" xfId="16553"/>
    <cellStyle name="메모 4 2 5 2 8 4" xfId="16554"/>
    <cellStyle name="메모 4 2 5 2 9" xfId="16555"/>
    <cellStyle name="메모 4 2 5 2 9 2" xfId="16556"/>
    <cellStyle name="메모 4 2 5 2 9 3" xfId="16557"/>
    <cellStyle name="메모 4 2 5 2 9 4" xfId="16558"/>
    <cellStyle name="메모 4 2 5 3" xfId="16559"/>
    <cellStyle name="메모 4 2 5 3 10" xfId="16560"/>
    <cellStyle name="메모 4 2 5 3 10 2" xfId="16561"/>
    <cellStyle name="메모 4 2 5 3 10 3" xfId="16562"/>
    <cellStyle name="메모 4 2 5 3 10 4" xfId="16563"/>
    <cellStyle name="메모 4 2 5 3 11" xfId="16564"/>
    <cellStyle name="메모 4 2 5 3 12" xfId="16565"/>
    <cellStyle name="메모 4 2 5 3 13" xfId="16566"/>
    <cellStyle name="메모 4 2 5 3 2" xfId="16567"/>
    <cellStyle name="메모 4 2 5 3 2 2" xfId="16568"/>
    <cellStyle name="메모 4 2 5 3 2 3" xfId="16569"/>
    <cellStyle name="메모 4 2 5 3 2 4" xfId="16570"/>
    <cellStyle name="메모 4 2 5 3 3" xfId="16571"/>
    <cellStyle name="메모 4 2 5 3 3 2" xfId="16572"/>
    <cellStyle name="메모 4 2 5 3 3 3" xfId="16573"/>
    <cellStyle name="메모 4 2 5 3 3 4" xfId="16574"/>
    <cellStyle name="메모 4 2 5 3 4" xfId="16575"/>
    <cellStyle name="메모 4 2 5 3 4 2" xfId="16576"/>
    <cellStyle name="메모 4 2 5 3 4 3" xfId="16577"/>
    <cellStyle name="메모 4 2 5 3 4 4" xfId="16578"/>
    <cellStyle name="메모 4 2 5 3 5" xfId="16579"/>
    <cellStyle name="메모 4 2 5 3 5 2" xfId="16580"/>
    <cellStyle name="메모 4 2 5 3 5 3" xfId="16581"/>
    <cellStyle name="메모 4 2 5 3 5 4" xfId="16582"/>
    <cellStyle name="메모 4 2 5 3 6" xfId="16583"/>
    <cellStyle name="메모 4 2 5 3 6 2" xfId="16584"/>
    <cellStyle name="메모 4 2 5 3 6 3" xfId="16585"/>
    <cellStyle name="메모 4 2 5 3 6 4" xfId="16586"/>
    <cellStyle name="메모 4 2 5 3 7" xfId="16587"/>
    <cellStyle name="메모 4 2 5 3 7 2" xfId="16588"/>
    <cellStyle name="메모 4 2 5 3 7 3" xfId="16589"/>
    <cellStyle name="메모 4 2 5 3 7 4" xfId="16590"/>
    <cellStyle name="메모 4 2 5 3 8" xfId="16591"/>
    <cellStyle name="메모 4 2 5 3 8 2" xfId="16592"/>
    <cellStyle name="메모 4 2 5 3 8 3" xfId="16593"/>
    <cellStyle name="메모 4 2 5 3 8 4" xfId="16594"/>
    <cellStyle name="메모 4 2 5 3 9" xfId="16595"/>
    <cellStyle name="메모 4 2 5 3 9 2" xfId="16596"/>
    <cellStyle name="메모 4 2 5 3 9 3" xfId="16597"/>
    <cellStyle name="메모 4 2 5 3 9 4" xfId="16598"/>
    <cellStyle name="메모 4 2 5 4" xfId="16599"/>
    <cellStyle name="메모 4 2 5 4 2" xfId="16600"/>
    <cellStyle name="메모 4 2 5 4 3" xfId="16601"/>
    <cellStyle name="메모 4 2 5 4 4" xfId="16602"/>
    <cellStyle name="메모 4 2 5 5" xfId="16603"/>
    <cellStyle name="메모 4 2 5 5 2" xfId="16604"/>
    <cellStyle name="메모 4 2 5 5 3" xfId="16605"/>
    <cellStyle name="메모 4 2 5 5 4" xfId="16606"/>
    <cellStyle name="메모 4 2 5 6" xfId="16607"/>
    <cellStyle name="메모 4 2 5 6 2" xfId="16608"/>
    <cellStyle name="메모 4 2 5 6 3" xfId="16609"/>
    <cellStyle name="메모 4 2 5 6 4" xfId="16610"/>
    <cellStyle name="메모 4 2 5 7" xfId="16611"/>
    <cellStyle name="메모 4 2 5 7 2" xfId="16612"/>
    <cellStyle name="메모 4 2 5 7 3" xfId="16613"/>
    <cellStyle name="메모 4 2 5 7 4" xfId="16614"/>
    <cellStyle name="메모 4 2 5 8" xfId="16615"/>
    <cellStyle name="메모 4 2 5 9" xfId="16616"/>
    <cellStyle name="메모 4 2 6" xfId="16617"/>
    <cellStyle name="메모 4 2 6 10" xfId="16618"/>
    <cellStyle name="메모 4 2 6 11" xfId="16619"/>
    <cellStyle name="메모 4 2 6 2" xfId="16620"/>
    <cellStyle name="메모 4 2 6 2 10" xfId="16621"/>
    <cellStyle name="메모 4 2 6 2 10 2" xfId="16622"/>
    <cellStyle name="메모 4 2 6 2 10 3" xfId="16623"/>
    <cellStyle name="메모 4 2 6 2 10 4" xfId="16624"/>
    <cellStyle name="메모 4 2 6 2 11" xfId="16625"/>
    <cellStyle name="메모 4 2 6 2 12" xfId="16626"/>
    <cellStyle name="메모 4 2 6 2 13" xfId="16627"/>
    <cellStyle name="메모 4 2 6 2 2" xfId="16628"/>
    <cellStyle name="메모 4 2 6 2 2 2" xfId="16629"/>
    <cellStyle name="메모 4 2 6 2 2 3" xfId="16630"/>
    <cellStyle name="메모 4 2 6 2 2 4" xfId="16631"/>
    <cellStyle name="메모 4 2 6 2 3" xfId="16632"/>
    <cellStyle name="메모 4 2 6 2 3 2" xfId="16633"/>
    <cellStyle name="메모 4 2 6 2 3 3" xfId="16634"/>
    <cellStyle name="메모 4 2 6 2 3 4" xfId="16635"/>
    <cellStyle name="메모 4 2 6 2 4" xfId="16636"/>
    <cellStyle name="메모 4 2 6 2 4 2" xfId="16637"/>
    <cellStyle name="메모 4 2 6 2 4 3" xfId="16638"/>
    <cellStyle name="메모 4 2 6 2 4 4" xfId="16639"/>
    <cellStyle name="메모 4 2 6 2 5" xfId="16640"/>
    <cellStyle name="메모 4 2 6 2 5 2" xfId="16641"/>
    <cellStyle name="메모 4 2 6 2 5 3" xfId="16642"/>
    <cellStyle name="메모 4 2 6 2 5 4" xfId="16643"/>
    <cellStyle name="메모 4 2 6 2 6" xfId="16644"/>
    <cellStyle name="메모 4 2 6 2 6 2" xfId="16645"/>
    <cellStyle name="메모 4 2 6 2 6 3" xfId="16646"/>
    <cellStyle name="메모 4 2 6 2 6 4" xfId="16647"/>
    <cellStyle name="메모 4 2 6 2 7" xfId="16648"/>
    <cellStyle name="메모 4 2 6 2 7 2" xfId="16649"/>
    <cellStyle name="메모 4 2 6 2 7 3" xfId="16650"/>
    <cellStyle name="메모 4 2 6 2 7 4" xfId="16651"/>
    <cellStyle name="메모 4 2 6 2 8" xfId="16652"/>
    <cellStyle name="메모 4 2 6 2 8 2" xfId="16653"/>
    <cellStyle name="메모 4 2 6 2 8 3" xfId="16654"/>
    <cellStyle name="메모 4 2 6 2 8 4" xfId="16655"/>
    <cellStyle name="메모 4 2 6 2 9" xfId="16656"/>
    <cellStyle name="메모 4 2 6 2 9 2" xfId="16657"/>
    <cellStyle name="메모 4 2 6 2 9 3" xfId="16658"/>
    <cellStyle name="메모 4 2 6 2 9 4" xfId="16659"/>
    <cellStyle name="메모 4 2 6 3" xfId="16660"/>
    <cellStyle name="메모 4 2 6 3 10" xfId="16661"/>
    <cellStyle name="메모 4 2 6 3 10 2" xfId="16662"/>
    <cellStyle name="메모 4 2 6 3 10 3" xfId="16663"/>
    <cellStyle name="메모 4 2 6 3 10 4" xfId="16664"/>
    <cellStyle name="메모 4 2 6 3 11" xfId="16665"/>
    <cellStyle name="메모 4 2 6 3 12" xfId="16666"/>
    <cellStyle name="메모 4 2 6 3 13" xfId="16667"/>
    <cellStyle name="메모 4 2 6 3 2" xfId="16668"/>
    <cellStyle name="메모 4 2 6 3 2 2" xfId="16669"/>
    <cellStyle name="메모 4 2 6 3 2 3" xfId="16670"/>
    <cellStyle name="메모 4 2 6 3 2 4" xfId="16671"/>
    <cellStyle name="메모 4 2 6 3 3" xfId="16672"/>
    <cellStyle name="메모 4 2 6 3 3 2" xfId="16673"/>
    <cellStyle name="메모 4 2 6 3 3 3" xfId="16674"/>
    <cellStyle name="메모 4 2 6 3 3 4" xfId="16675"/>
    <cellStyle name="메모 4 2 6 3 4" xfId="16676"/>
    <cellStyle name="메모 4 2 6 3 4 2" xfId="16677"/>
    <cellStyle name="메모 4 2 6 3 4 3" xfId="16678"/>
    <cellStyle name="메모 4 2 6 3 4 4" xfId="16679"/>
    <cellStyle name="메모 4 2 6 3 5" xfId="16680"/>
    <cellStyle name="메모 4 2 6 3 5 2" xfId="16681"/>
    <cellStyle name="메모 4 2 6 3 5 3" xfId="16682"/>
    <cellStyle name="메모 4 2 6 3 5 4" xfId="16683"/>
    <cellStyle name="메모 4 2 6 3 6" xfId="16684"/>
    <cellStyle name="메모 4 2 6 3 6 2" xfId="16685"/>
    <cellStyle name="메모 4 2 6 3 6 3" xfId="16686"/>
    <cellStyle name="메모 4 2 6 3 6 4" xfId="16687"/>
    <cellStyle name="메모 4 2 6 3 7" xfId="16688"/>
    <cellStyle name="메모 4 2 6 3 7 2" xfId="16689"/>
    <cellStyle name="메모 4 2 6 3 7 3" xfId="16690"/>
    <cellStyle name="메모 4 2 6 3 7 4" xfId="16691"/>
    <cellStyle name="메모 4 2 6 3 8" xfId="16692"/>
    <cellStyle name="메모 4 2 6 3 8 2" xfId="16693"/>
    <cellStyle name="메모 4 2 6 3 8 3" xfId="16694"/>
    <cellStyle name="메모 4 2 6 3 8 4" xfId="16695"/>
    <cellStyle name="메모 4 2 6 3 9" xfId="16696"/>
    <cellStyle name="메모 4 2 6 3 9 2" xfId="16697"/>
    <cellStyle name="메모 4 2 6 3 9 3" xfId="16698"/>
    <cellStyle name="메모 4 2 6 3 9 4" xfId="16699"/>
    <cellStyle name="메모 4 2 6 4" xfId="16700"/>
    <cellStyle name="메모 4 2 6 4 2" xfId="16701"/>
    <cellStyle name="메모 4 2 6 4 3" xfId="16702"/>
    <cellStyle name="메모 4 2 6 4 4" xfId="16703"/>
    <cellStyle name="메모 4 2 6 5" xfId="16704"/>
    <cellStyle name="메모 4 2 6 5 2" xfId="16705"/>
    <cellStyle name="메모 4 2 6 5 3" xfId="16706"/>
    <cellStyle name="메모 4 2 6 5 4" xfId="16707"/>
    <cellStyle name="메모 4 2 6 6" xfId="16708"/>
    <cellStyle name="메모 4 2 6 6 2" xfId="16709"/>
    <cellStyle name="메모 4 2 6 6 3" xfId="16710"/>
    <cellStyle name="메모 4 2 6 6 4" xfId="16711"/>
    <cellStyle name="메모 4 2 6 7" xfId="16712"/>
    <cellStyle name="메모 4 2 6 7 2" xfId="16713"/>
    <cellStyle name="메모 4 2 6 7 3" xfId="16714"/>
    <cellStyle name="메모 4 2 6 7 4" xfId="16715"/>
    <cellStyle name="메모 4 2 6 8" xfId="16716"/>
    <cellStyle name="메모 4 2 6 8 2" xfId="16717"/>
    <cellStyle name="메모 4 2 6 8 3" xfId="16718"/>
    <cellStyle name="메모 4 2 6 8 4" xfId="16719"/>
    <cellStyle name="메모 4 2 6 9" xfId="16720"/>
    <cellStyle name="메모 4 2 7" xfId="16721"/>
    <cellStyle name="메모 4 2 7 2" xfId="16722"/>
    <cellStyle name="메모 4 2 7 3" xfId="16723"/>
    <cellStyle name="메모 4 2 7 4" xfId="16724"/>
    <cellStyle name="메모 4 2 8" xfId="16725"/>
    <cellStyle name="메모 4 3" xfId="16726"/>
    <cellStyle name="메모 4 3 2" xfId="16727"/>
    <cellStyle name="메모 4 3 2 2" xfId="16728"/>
    <cellStyle name="메모 4 3 2 2 10" xfId="16729"/>
    <cellStyle name="메모 4 3 2 2 11" xfId="16730"/>
    <cellStyle name="메모 4 3 2 2 12" xfId="16731"/>
    <cellStyle name="메모 4 3 2 2 2" xfId="16732"/>
    <cellStyle name="메모 4 3 2 2 2 2" xfId="16733"/>
    <cellStyle name="메모 4 3 2 2 2 3" xfId="16734"/>
    <cellStyle name="메모 4 3 2 2 2 4" xfId="16735"/>
    <cellStyle name="메모 4 3 2 2 3" xfId="16736"/>
    <cellStyle name="메모 4 3 2 2 3 2" xfId="16737"/>
    <cellStyle name="메모 4 3 2 2 3 3" xfId="16738"/>
    <cellStyle name="메모 4 3 2 2 3 4" xfId="16739"/>
    <cellStyle name="메모 4 3 2 2 4" xfId="16740"/>
    <cellStyle name="메모 4 3 2 2 4 2" xfId="16741"/>
    <cellStyle name="메모 4 3 2 2 4 3" xfId="16742"/>
    <cellStyle name="메모 4 3 2 2 4 4" xfId="16743"/>
    <cellStyle name="메모 4 3 2 2 5" xfId="16744"/>
    <cellStyle name="메모 4 3 2 2 5 2" xfId="16745"/>
    <cellStyle name="메모 4 3 2 2 5 3" xfId="16746"/>
    <cellStyle name="메모 4 3 2 2 5 4" xfId="16747"/>
    <cellStyle name="메모 4 3 2 2 6" xfId="16748"/>
    <cellStyle name="메모 4 3 2 2 6 2" xfId="16749"/>
    <cellStyle name="메모 4 3 2 2 6 3" xfId="16750"/>
    <cellStyle name="메모 4 3 2 2 6 4" xfId="16751"/>
    <cellStyle name="메모 4 3 2 2 7" xfId="16752"/>
    <cellStyle name="메모 4 3 2 2 7 2" xfId="16753"/>
    <cellStyle name="메모 4 3 2 2 7 3" xfId="16754"/>
    <cellStyle name="메모 4 3 2 2 7 4" xfId="16755"/>
    <cellStyle name="메모 4 3 2 2 8" xfId="16756"/>
    <cellStyle name="메모 4 3 2 2 8 2" xfId="16757"/>
    <cellStyle name="메모 4 3 2 2 8 3" xfId="16758"/>
    <cellStyle name="메모 4 3 2 2 8 4" xfId="16759"/>
    <cellStyle name="메모 4 3 2 2 9" xfId="16760"/>
    <cellStyle name="메모 4 3 2 2 9 2" xfId="16761"/>
    <cellStyle name="메모 4 3 2 2 9 3" xfId="16762"/>
    <cellStyle name="메모 4 3 2 2 9 4" xfId="16763"/>
    <cellStyle name="메모 4 3 2 3" xfId="16764"/>
    <cellStyle name="메모 4 3 2 3 10" xfId="16765"/>
    <cellStyle name="메모 4 3 2 3 10 2" xfId="16766"/>
    <cellStyle name="메모 4 3 2 3 10 3" xfId="16767"/>
    <cellStyle name="메모 4 3 2 3 10 4" xfId="16768"/>
    <cellStyle name="메모 4 3 2 3 11" xfId="16769"/>
    <cellStyle name="메모 4 3 2 3 12" xfId="16770"/>
    <cellStyle name="메모 4 3 2 3 13" xfId="16771"/>
    <cellStyle name="메모 4 3 2 3 2" xfId="16772"/>
    <cellStyle name="메모 4 3 2 3 2 2" xfId="16773"/>
    <cellStyle name="메모 4 3 2 3 2 3" xfId="16774"/>
    <cellStyle name="메모 4 3 2 3 2 4" xfId="16775"/>
    <cellStyle name="메모 4 3 2 3 3" xfId="16776"/>
    <cellStyle name="메모 4 3 2 3 3 2" xfId="16777"/>
    <cellStyle name="메모 4 3 2 3 3 3" xfId="16778"/>
    <cellStyle name="메모 4 3 2 3 3 4" xfId="16779"/>
    <cellStyle name="메모 4 3 2 3 4" xfId="16780"/>
    <cellStyle name="메모 4 3 2 3 4 2" xfId="16781"/>
    <cellStyle name="메모 4 3 2 3 4 3" xfId="16782"/>
    <cellStyle name="메모 4 3 2 3 4 4" xfId="16783"/>
    <cellStyle name="메모 4 3 2 3 5" xfId="16784"/>
    <cellStyle name="메모 4 3 2 3 5 2" xfId="16785"/>
    <cellStyle name="메모 4 3 2 3 5 3" xfId="16786"/>
    <cellStyle name="메모 4 3 2 3 5 4" xfId="16787"/>
    <cellStyle name="메모 4 3 2 3 6" xfId="16788"/>
    <cellStyle name="메모 4 3 2 3 6 2" xfId="16789"/>
    <cellStyle name="메모 4 3 2 3 6 3" xfId="16790"/>
    <cellStyle name="메모 4 3 2 3 6 4" xfId="16791"/>
    <cellStyle name="메모 4 3 2 3 7" xfId="16792"/>
    <cellStyle name="메모 4 3 2 3 7 2" xfId="16793"/>
    <cellStyle name="메모 4 3 2 3 7 3" xfId="16794"/>
    <cellStyle name="메모 4 3 2 3 7 4" xfId="16795"/>
    <cellStyle name="메모 4 3 2 3 8" xfId="16796"/>
    <cellStyle name="메모 4 3 2 3 8 2" xfId="16797"/>
    <cellStyle name="메모 4 3 2 3 8 3" xfId="16798"/>
    <cellStyle name="메모 4 3 2 3 8 4" xfId="16799"/>
    <cellStyle name="메모 4 3 2 3 9" xfId="16800"/>
    <cellStyle name="메모 4 3 2 3 9 2" xfId="16801"/>
    <cellStyle name="메모 4 3 2 3 9 3" xfId="16802"/>
    <cellStyle name="메모 4 3 2 3 9 4" xfId="16803"/>
    <cellStyle name="메모 4 3 2 4" xfId="16804"/>
    <cellStyle name="메모 4 3 2 4 2" xfId="16805"/>
    <cellStyle name="메모 4 3 2 4 3" xfId="16806"/>
    <cellStyle name="메모 4 3 2 4 4" xfId="16807"/>
    <cellStyle name="메모 4 3 2 5" xfId="16808"/>
    <cellStyle name="메모 4 3 2 5 2" xfId="16809"/>
    <cellStyle name="메모 4 3 2 5 3" xfId="16810"/>
    <cellStyle name="메모 4 3 2 5 4" xfId="16811"/>
    <cellStyle name="메모 4 3 2 6" xfId="16812"/>
    <cellStyle name="메모 4 3 2 6 2" xfId="16813"/>
    <cellStyle name="메모 4 3 2 6 3" xfId="16814"/>
    <cellStyle name="메모 4 3 2 6 4" xfId="16815"/>
    <cellStyle name="메모 4 3 2 7" xfId="16816"/>
    <cellStyle name="메모 4 3 2 8" xfId="16817"/>
    <cellStyle name="메모 4 3 3" xfId="16818"/>
    <cellStyle name="메모 4 3 3 2" xfId="16819"/>
    <cellStyle name="메모 4 3 3 2 10" xfId="16820"/>
    <cellStyle name="메모 4 3 3 2 11" xfId="16821"/>
    <cellStyle name="메모 4 3 3 2 12" xfId="16822"/>
    <cellStyle name="메모 4 3 3 2 2" xfId="16823"/>
    <cellStyle name="메모 4 3 3 2 2 2" xfId="16824"/>
    <cellStyle name="메모 4 3 3 2 2 3" xfId="16825"/>
    <cellStyle name="메모 4 3 3 2 2 4" xfId="16826"/>
    <cellStyle name="메모 4 3 3 2 3" xfId="16827"/>
    <cellStyle name="메모 4 3 3 2 3 2" xfId="16828"/>
    <cellStyle name="메모 4 3 3 2 3 3" xfId="16829"/>
    <cellStyle name="메모 4 3 3 2 3 4" xfId="16830"/>
    <cellStyle name="메모 4 3 3 2 4" xfId="16831"/>
    <cellStyle name="메모 4 3 3 2 4 2" xfId="16832"/>
    <cellStyle name="메모 4 3 3 2 4 3" xfId="16833"/>
    <cellStyle name="메모 4 3 3 2 4 4" xfId="16834"/>
    <cellStyle name="메모 4 3 3 2 5" xfId="16835"/>
    <cellStyle name="메모 4 3 3 2 5 2" xfId="16836"/>
    <cellStyle name="메모 4 3 3 2 5 3" xfId="16837"/>
    <cellStyle name="메모 4 3 3 2 5 4" xfId="16838"/>
    <cellStyle name="메모 4 3 3 2 6" xfId="16839"/>
    <cellStyle name="메모 4 3 3 2 6 2" xfId="16840"/>
    <cellStyle name="메모 4 3 3 2 6 3" xfId="16841"/>
    <cellStyle name="메모 4 3 3 2 6 4" xfId="16842"/>
    <cellStyle name="메모 4 3 3 2 7" xfId="16843"/>
    <cellStyle name="메모 4 3 3 2 7 2" xfId="16844"/>
    <cellStyle name="메모 4 3 3 2 7 3" xfId="16845"/>
    <cellStyle name="메모 4 3 3 2 7 4" xfId="16846"/>
    <cellStyle name="메모 4 3 3 2 8" xfId="16847"/>
    <cellStyle name="메모 4 3 3 2 8 2" xfId="16848"/>
    <cellStyle name="메모 4 3 3 2 8 3" xfId="16849"/>
    <cellStyle name="메모 4 3 3 2 8 4" xfId="16850"/>
    <cellStyle name="메모 4 3 3 2 9" xfId="16851"/>
    <cellStyle name="메모 4 3 3 2 9 2" xfId="16852"/>
    <cellStyle name="메모 4 3 3 2 9 3" xfId="16853"/>
    <cellStyle name="메모 4 3 3 2 9 4" xfId="16854"/>
    <cellStyle name="메모 4 3 3 3" xfId="16855"/>
    <cellStyle name="메모 4 3 3 3 10" xfId="16856"/>
    <cellStyle name="메모 4 3 3 3 10 2" xfId="16857"/>
    <cellStyle name="메모 4 3 3 3 10 3" xfId="16858"/>
    <cellStyle name="메모 4 3 3 3 10 4" xfId="16859"/>
    <cellStyle name="메모 4 3 3 3 11" xfId="16860"/>
    <cellStyle name="메모 4 3 3 3 12" xfId="16861"/>
    <cellStyle name="메모 4 3 3 3 13" xfId="16862"/>
    <cellStyle name="메모 4 3 3 3 2" xfId="16863"/>
    <cellStyle name="메모 4 3 3 3 2 2" xfId="16864"/>
    <cellStyle name="메모 4 3 3 3 2 3" xfId="16865"/>
    <cellStyle name="메모 4 3 3 3 2 4" xfId="16866"/>
    <cellStyle name="메모 4 3 3 3 3" xfId="16867"/>
    <cellStyle name="메모 4 3 3 3 3 2" xfId="16868"/>
    <cellStyle name="메모 4 3 3 3 3 3" xfId="16869"/>
    <cellStyle name="메모 4 3 3 3 3 4" xfId="16870"/>
    <cellStyle name="메모 4 3 3 3 4" xfId="16871"/>
    <cellStyle name="메모 4 3 3 3 4 2" xfId="16872"/>
    <cellStyle name="메모 4 3 3 3 4 3" xfId="16873"/>
    <cellStyle name="메모 4 3 3 3 4 4" xfId="16874"/>
    <cellStyle name="메모 4 3 3 3 5" xfId="16875"/>
    <cellStyle name="메모 4 3 3 3 5 2" xfId="16876"/>
    <cellStyle name="메모 4 3 3 3 5 3" xfId="16877"/>
    <cellStyle name="메모 4 3 3 3 5 4" xfId="16878"/>
    <cellStyle name="메모 4 3 3 3 6" xfId="16879"/>
    <cellStyle name="메모 4 3 3 3 6 2" xfId="16880"/>
    <cellStyle name="메모 4 3 3 3 6 3" xfId="16881"/>
    <cellStyle name="메모 4 3 3 3 6 4" xfId="16882"/>
    <cellStyle name="메모 4 3 3 3 7" xfId="16883"/>
    <cellStyle name="메모 4 3 3 3 7 2" xfId="16884"/>
    <cellStyle name="메모 4 3 3 3 7 3" xfId="16885"/>
    <cellStyle name="메모 4 3 3 3 7 4" xfId="16886"/>
    <cellStyle name="메모 4 3 3 3 8" xfId="16887"/>
    <cellStyle name="메모 4 3 3 3 8 2" xfId="16888"/>
    <cellStyle name="메모 4 3 3 3 8 3" xfId="16889"/>
    <cellStyle name="메모 4 3 3 3 8 4" xfId="16890"/>
    <cellStyle name="메모 4 3 3 3 9" xfId="16891"/>
    <cellStyle name="메모 4 3 3 3 9 2" xfId="16892"/>
    <cellStyle name="메모 4 3 3 3 9 3" xfId="16893"/>
    <cellStyle name="메모 4 3 3 3 9 4" xfId="16894"/>
    <cellStyle name="메모 4 3 3 4" xfId="16895"/>
    <cellStyle name="메모 4 3 3 4 2" xfId="16896"/>
    <cellStyle name="메모 4 3 3 4 3" xfId="16897"/>
    <cellStyle name="메모 4 3 3 4 4" xfId="16898"/>
    <cellStyle name="메모 4 3 3 5" xfId="16899"/>
    <cellStyle name="메모 4 3 3 5 2" xfId="16900"/>
    <cellStyle name="메모 4 3 3 5 3" xfId="16901"/>
    <cellStyle name="메모 4 3 3 5 4" xfId="16902"/>
    <cellStyle name="메모 4 3 3 6" xfId="16903"/>
    <cellStyle name="메모 4 3 3 6 2" xfId="16904"/>
    <cellStyle name="메모 4 3 3 6 3" xfId="16905"/>
    <cellStyle name="메모 4 3 3 6 4" xfId="16906"/>
    <cellStyle name="메모 4 3 3 7" xfId="16907"/>
    <cellStyle name="메모 4 3 3 8" xfId="16908"/>
    <cellStyle name="메모 4 3 4" xfId="16909"/>
    <cellStyle name="메모 4 3 4 2" xfId="16910"/>
    <cellStyle name="메모 4 3 4 2 10" xfId="16911"/>
    <cellStyle name="메모 4 3 4 2 11" xfId="16912"/>
    <cellStyle name="메모 4 3 4 2 12" xfId="16913"/>
    <cellStyle name="메모 4 3 4 2 2" xfId="16914"/>
    <cellStyle name="메모 4 3 4 2 2 2" xfId="16915"/>
    <cellStyle name="메모 4 3 4 2 2 3" xfId="16916"/>
    <cellStyle name="메모 4 3 4 2 2 4" xfId="16917"/>
    <cellStyle name="메모 4 3 4 2 3" xfId="16918"/>
    <cellStyle name="메모 4 3 4 2 3 2" xfId="16919"/>
    <cellStyle name="메모 4 3 4 2 3 3" xfId="16920"/>
    <cellStyle name="메모 4 3 4 2 3 4" xfId="16921"/>
    <cellStyle name="메모 4 3 4 2 4" xfId="16922"/>
    <cellStyle name="메모 4 3 4 2 4 2" xfId="16923"/>
    <cellStyle name="메모 4 3 4 2 4 3" xfId="16924"/>
    <cellStyle name="메모 4 3 4 2 4 4" xfId="16925"/>
    <cellStyle name="메모 4 3 4 2 5" xfId="16926"/>
    <cellStyle name="메모 4 3 4 2 5 2" xfId="16927"/>
    <cellStyle name="메모 4 3 4 2 5 3" xfId="16928"/>
    <cellStyle name="메모 4 3 4 2 5 4" xfId="16929"/>
    <cellStyle name="메모 4 3 4 2 6" xfId="16930"/>
    <cellStyle name="메모 4 3 4 2 6 2" xfId="16931"/>
    <cellStyle name="메모 4 3 4 2 6 3" xfId="16932"/>
    <cellStyle name="메모 4 3 4 2 6 4" xfId="16933"/>
    <cellStyle name="메모 4 3 4 2 7" xfId="16934"/>
    <cellStyle name="메모 4 3 4 2 7 2" xfId="16935"/>
    <cellStyle name="메모 4 3 4 2 7 3" xfId="16936"/>
    <cellStyle name="메모 4 3 4 2 7 4" xfId="16937"/>
    <cellStyle name="메모 4 3 4 2 8" xfId="16938"/>
    <cellStyle name="메모 4 3 4 2 8 2" xfId="16939"/>
    <cellStyle name="메모 4 3 4 2 8 3" xfId="16940"/>
    <cellStyle name="메모 4 3 4 2 8 4" xfId="16941"/>
    <cellStyle name="메모 4 3 4 2 9" xfId="16942"/>
    <cellStyle name="메모 4 3 4 2 9 2" xfId="16943"/>
    <cellStyle name="메모 4 3 4 2 9 3" xfId="16944"/>
    <cellStyle name="메모 4 3 4 2 9 4" xfId="16945"/>
    <cellStyle name="메모 4 3 4 3" xfId="16946"/>
    <cellStyle name="메모 4 3 4 3 10" xfId="16947"/>
    <cellStyle name="메모 4 3 4 3 10 2" xfId="16948"/>
    <cellStyle name="메모 4 3 4 3 10 3" xfId="16949"/>
    <cellStyle name="메모 4 3 4 3 10 4" xfId="16950"/>
    <cellStyle name="메모 4 3 4 3 11" xfId="16951"/>
    <cellStyle name="메모 4 3 4 3 12" xfId="16952"/>
    <cellStyle name="메모 4 3 4 3 13" xfId="16953"/>
    <cellStyle name="메모 4 3 4 3 2" xfId="16954"/>
    <cellStyle name="메모 4 3 4 3 2 2" xfId="16955"/>
    <cellStyle name="메모 4 3 4 3 2 3" xfId="16956"/>
    <cellStyle name="메모 4 3 4 3 2 4" xfId="16957"/>
    <cellStyle name="메모 4 3 4 3 3" xfId="16958"/>
    <cellStyle name="메모 4 3 4 3 3 2" xfId="16959"/>
    <cellStyle name="메모 4 3 4 3 3 3" xfId="16960"/>
    <cellStyle name="메모 4 3 4 3 3 4" xfId="16961"/>
    <cellStyle name="메모 4 3 4 3 4" xfId="16962"/>
    <cellStyle name="메모 4 3 4 3 4 2" xfId="16963"/>
    <cellStyle name="메모 4 3 4 3 4 3" xfId="16964"/>
    <cellStyle name="메모 4 3 4 3 4 4" xfId="16965"/>
    <cellStyle name="메모 4 3 4 3 5" xfId="16966"/>
    <cellStyle name="메모 4 3 4 3 5 2" xfId="16967"/>
    <cellStyle name="메모 4 3 4 3 5 3" xfId="16968"/>
    <cellStyle name="메모 4 3 4 3 5 4" xfId="16969"/>
    <cellStyle name="메모 4 3 4 3 6" xfId="16970"/>
    <cellStyle name="메모 4 3 4 3 6 2" xfId="16971"/>
    <cellStyle name="메모 4 3 4 3 6 3" xfId="16972"/>
    <cellStyle name="메모 4 3 4 3 6 4" xfId="16973"/>
    <cellStyle name="메모 4 3 4 3 7" xfId="16974"/>
    <cellStyle name="메모 4 3 4 3 7 2" xfId="16975"/>
    <cellStyle name="메모 4 3 4 3 7 3" xfId="16976"/>
    <cellStyle name="메모 4 3 4 3 7 4" xfId="16977"/>
    <cellStyle name="메모 4 3 4 3 8" xfId="16978"/>
    <cellStyle name="메모 4 3 4 3 8 2" xfId="16979"/>
    <cellStyle name="메모 4 3 4 3 8 3" xfId="16980"/>
    <cellStyle name="메모 4 3 4 3 8 4" xfId="16981"/>
    <cellStyle name="메모 4 3 4 3 9" xfId="16982"/>
    <cellStyle name="메모 4 3 4 3 9 2" xfId="16983"/>
    <cellStyle name="메모 4 3 4 3 9 3" xfId="16984"/>
    <cellStyle name="메모 4 3 4 3 9 4" xfId="16985"/>
    <cellStyle name="메모 4 3 4 4" xfId="16986"/>
    <cellStyle name="메모 4 3 4 4 2" xfId="16987"/>
    <cellStyle name="메모 4 3 4 4 3" xfId="16988"/>
    <cellStyle name="메모 4 3 4 4 4" xfId="16989"/>
    <cellStyle name="메모 4 3 4 5" xfId="16990"/>
    <cellStyle name="메모 4 3 4 5 2" xfId="16991"/>
    <cellStyle name="메모 4 3 4 5 3" xfId="16992"/>
    <cellStyle name="메모 4 3 4 5 4" xfId="16993"/>
    <cellStyle name="메모 4 3 4 6" xfId="16994"/>
    <cellStyle name="메모 4 3 4 6 2" xfId="16995"/>
    <cellStyle name="메모 4 3 4 6 3" xfId="16996"/>
    <cellStyle name="메모 4 3 4 6 4" xfId="16997"/>
    <cellStyle name="메모 4 3 4 7" xfId="16998"/>
    <cellStyle name="메모 4 3 4 7 2" xfId="16999"/>
    <cellStyle name="메모 4 3 4 7 3" xfId="17000"/>
    <cellStyle name="메모 4 3 4 7 4" xfId="17001"/>
    <cellStyle name="메모 4 3 4 8" xfId="17002"/>
    <cellStyle name="메모 4 3 4 9" xfId="17003"/>
    <cellStyle name="메모 4 3 5" xfId="17004"/>
    <cellStyle name="메모 4 3 5 10" xfId="17005"/>
    <cellStyle name="메모 4 3 5 11" xfId="17006"/>
    <cellStyle name="메모 4 3 5 2" xfId="17007"/>
    <cellStyle name="메모 4 3 5 2 10" xfId="17008"/>
    <cellStyle name="메모 4 3 5 2 10 2" xfId="17009"/>
    <cellStyle name="메모 4 3 5 2 10 3" xfId="17010"/>
    <cellStyle name="메모 4 3 5 2 10 4" xfId="17011"/>
    <cellStyle name="메모 4 3 5 2 11" xfId="17012"/>
    <cellStyle name="메모 4 3 5 2 12" xfId="17013"/>
    <cellStyle name="메모 4 3 5 2 13" xfId="17014"/>
    <cellStyle name="메모 4 3 5 2 2" xfId="17015"/>
    <cellStyle name="메모 4 3 5 2 2 2" xfId="17016"/>
    <cellStyle name="메모 4 3 5 2 2 3" xfId="17017"/>
    <cellStyle name="메모 4 3 5 2 2 4" xfId="17018"/>
    <cellStyle name="메모 4 3 5 2 3" xfId="17019"/>
    <cellStyle name="메모 4 3 5 2 3 2" xfId="17020"/>
    <cellStyle name="메모 4 3 5 2 3 3" xfId="17021"/>
    <cellStyle name="메모 4 3 5 2 3 4" xfId="17022"/>
    <cellStyle name="메모 4 3 5 2 4" xfId="17023"/>
    <cellStyle name="메모 4 3 5 2 4 2" xfId="17024"/>
    <cellStyle name="메모 4 3 5 2 4 3" xfId="17025"/>
    <cellStyle name="메모 4 3 5 2 4 4" xfId="17026"/>
    <cellStyle name="메모 4 3 5 2 5" xfId="17027"/>
    <cellStyle name="메모 4 3 5 2 5 2" xfId="17028"/>
    <cellStyle name="메모 4 3 5 2 5 3" xfId="17029"/>
    <cellStyle name="메모 4 3 5 2 5 4" xfId="17030"/>
    <cellStyle name="메모 4 3 5 2 6" xfId="17031"/>
    <cellStyle name="메모 4 3 5 2 6 2" xfId="17032"/>
    <cellStyle name="메모 4 3 5 2 6 3" xfId="17033"/>
    <cellStyle name="메모 4 3 5 2 6 4" xfId="17034"/>
    <cellStyle name="메모 4 3 5 2 7" xfId="17035"/>
    <cellStyle name="메모 4 3 5 2 7 2" xfId="17036"/>
    <cellStyle name="메모 4 3 5 2 7 3" xfId="17037"/>
    <cellStyle name="메모 4 3 5 2 7 4" xfId="17038"/>
    <cellStyle name="메모 4 3 5 2 8" xfId="17039"/>
    <cellStyle name="메모 4 3 5 2 8 2" xfId="17040"/>
    <cellStyle name="메모 4 3 5 2 8 3" xfId="17041"/>
    <cellStyle name="메모 4 3 5 2 8 4" xfId="17042"/>
    <cellStyle name="메모 4 3 5 2 9" xfId="17043"/>
    <cellStyle name="메모 4 3 5 2 9 2" xfId="17044"/>
    <cellStyle name="메모 4 3 5 2 9 3" xfId="17045"/>
    <cellStyle name="메모 4 3 5 2 9 4" xfId="17046"/>
    <cellStyle name="메모 4 3 5 3" xfId="17047"/>
    <cellStyle name="메모 4 3 5 3 10" xfId="17048"/>
    <cellStyle name="메모 4 3 5 3 10 2" xfId="17049"/>
    <cellStyle name="메모 4 3 5 3 10 3" xfId="17050"/>
    <cellStyle name="메모 4 3 5 3 10 4" xfId="17051"/>
    <cellStyle name="메모 4 3 5 3 11" xfId="17052"/>
    <cellStyle name="메모 4 3 5 3 12" xfId="17053"/>
    <cellStyle name="메모 4 3 5 3 13" xfId="17054"/>
    <cellStyle name="메모 4 3 5 3 2" xfId="17055"/>
    <cellStyle name="메모 4 3 5 3 2 2" xfId="17056"/>
    <cellStyle name="메모 4 3 5 3 2 3" xfId="17057"/>
    <cellStyle name="메모 4 3 5 3 2 4" xfId="17058"/>
    <cellStyle name="메모 4 3 5 3 3" xfId="17059"/>
    <cellStyle name="메모 4 3 5 3 3 2" xfId="17060"/>
    <cellStyle name="메모 4 3 5 3 3 3" xfId="17061"/>
    <cellStyle name="메모 4 3 5 3 3 4" xfId="17062"/>
    <cellStyle name="메모 4 3 5 3 4" xfId="17063"/>
    <cellStyle name="메모 4 3 5 3 4 2" xfId="17064"/>
    <cellStyle name="메모 4 3 5 3 4 3" xfId="17065"/>
    <cellStyle name="메모 4 3 5 3 4 4" xfId="17066"/>
    <cellStyle name="메모 4 3 5 3 5" xfId="17067"/>
    <cellStyle name="메모 4 3 5 3 5 2" xfId="17068"/>
    <cellStyle name="메모 4 3 5 3 5 3" xfId="17069"/>
    <cellStyle name="메모 4 3 5 3 5 4" xfId="17070"/>
    <cellStyle name="메모 4 3 5 3 6" xfId="17071"/>
    <cellStyle name="메모 4 3 5 3 6 2" xfId="17072"/>
    <cellStyle name="메모 4 3 5 3 6 3" xfId="17073"/>
    <cellStyle name="메모 4 3 5 3 6 4" xfId="17074"/>
    <cellStyle name="메모 4 3 5 3 7" xfId="17075"/>
    <cellStyle name="메모 4 3 5 3 7 2" xfId="17076"/>
    <cellStyle name="메모 4 3 5 3 7 3" xfId="17077"/>
    <cellStyle name="메모 4 3 5 3 7 4" xfId="17078"/>
    <cellStyle name="메모 4 3 5 3 8" xfId="17079"/>
    <cellStyle name="메모 4 3 5 3 8 2" xfId="17080"/>
    <cellStyle name="메모 4 3 5 3 8 3" xfId="17081"/>
    <cellStyle name="메모 4 3 5 3 8 4" xfId="17082"/>
    <cellStyle name="메모 4 3 5 3 9" xfId="17083"/>
    <cellStyle name="메모 4 3 5 3 9 2" xfId="17084"/>
    <cellStyle name="메모 4 3 5 3 9 3" xfId="17085"/>
    <cellStyle name="메모 4 3 5 3 9 4" xfId="17086"/>
    <cellStyle name="메모 4 3 5 4" xfId="17087"/>
    <cellStyle name="메모 4 3 5 4 2" xfId="17088"/>
    <cellStyle name="메모 4 3 5 4 3" xfId="17089"/>
    <cellStyle name="메모 4 3 5 4 4" xfId="17090"/>
    <cellStyle name="메모 4 3 5 5" xfId="17091"/>
    <cellStyle name="메모 4 3 5 5 2" xfId="17092"/>
    <cellStyle name="메모 4 3 5 5 3" xfId="17093"/>
    <cellStyle name="메모 4 3 5 5 4" xfId="17094"/>
    <cellStyle name="메모 4 3 5 6" xfId="17095"/>
    <cellStyle name="메모 4 3 5 6 2" xfId="17096"/>
    <cellStyle name="메모 4 3 5 6 3" xfId="17097"/>
    <cellStyle name="메모 4 3 5 6 4" xfId="17098"/>
    <cellStyle name="메모 4 3 5 7" xfId="17099"/>
    <cellStyle name="메모 4 3 5 7 2" xfId="17100"/>
    <cellStyle name="메모 4 3 5 7 3" xfId="17101"/>
    <cellStyle name="메모 4 3 5 7 4" xfId="17102"/>
    <cellStyle name="메모 4 3 5 8" xfId="17103"/>
    <cellStyle name="메모 4 3 5 8 2" xfId="17104"/>
    <cellStyle name="메모 4 3 5 8 3" xfId="17105"/>
    <cellStyle name="메모 4 3 5 8 4" xfId="17106"/>
    <cellStyle name="메모 4 3 5 9" xfId="17107"/>
    <cellStyle name="메모 4 3 6" xfId="17108"/>
    <cellStyle name="메모 4 3 6 2" xfId="17109"/>
    <cellStyle name="메모 4 3 6 3" xfId="17110"/>
    <cellStyle name="메모 4 3 6 4" xfId="17111"/>
    <cellStyle name="메모 4 3 7" xfId="17112"/>
    <cellStyle name="메모 4 3 7 2" xfId="17113"/>
    <cellStyle name="메모 4 3 7 3" xfId="17114"/>
    <cellStyle name="메모 4 3 7 4" xfId="17115"/>
    <cellStyle name="메모 4 3 8" xfId="17116"/>
    <cellStyle name="메모 4 3 9" xfId="17117"/>
    <cellStyle name="메모 4 4" xfId="17118"/>
    <cellStyle name="메모 4 4 10" xfId="17119"/>
    <cellStyle name="메모 4 4 10 2" xfId="17120"/>
    <cellStyle name="메모 4 4 10 3" xfId="17121"/>
    <cellStyle name="메모 4 4 10 4" xfId="17122"/>
    <cellStyle name="메모 4 4 11" xfId="17123"/>
    <cellStyle name="메모 4 4 12" xfId="17124"/>
    <cellStyle name="메모 4 4 13" xfId="17125"/>
    <cellStyle name="메모 4 4 2" xfId="17126"/>
    <cellStyle name="메모 4 4 2 10" xfId="17127"/>
    <cellStyle name="메모 4 4 2 11" xfId="17128"/>
    <cellStyle name="메모 4 4 2 12" xfId="17129"/>
    <cellStyle name="메모 4 4 2 2" xfId="17130"/>
    <cellStyle name="메모 4 4 2 2 2" xfId="17131"/>
    <cellStyle name="메모 4 4 2 2 3" xfId="17132"/>
    <cellStyle name="메모 4 4 2 2 4" xfId="17133"/>
    <cellStyle name="메모 4 4 2 3" xfId="17134"/>
    <cellStyle name="메모 4 4 2 3 2" xfId="17135"/>
    <cellStyle name="메모 4 4 2 3 3" xfId="17136"/>
    <cellStyle name="메모 4 4 2 3 4" xfId="17137"/>
    <cellStyle name="메모 4 4 2 4" xfId="17138"/>
    <cellStyle name="메모 4 4 2 4 2" xfId="17139"/>
    <cellStyle name="메모 4 4 2 4 3" xfId="17140"/>
    <cellStyle name="메모 4 4 2 4 4" xfId="17141"/>
    <cellStyle name="메모 4 4 2 5" xfId="17142"/>
    <cellStyle name="메모 4 4 2 5 2" xfId="17143"/>
    <cellStyle name="메모 4 4 2 5 3" xfId="17144"/>
    <cellStyle name="메모 4 4 2 5 4" xfId="17145"/>
    <cellStyle name="메모 4 4 2 6" xfId="17146"/>
    <cellStyle name="메모 4 4 2 6 2" xfId="17147"/>
    <cellStyle name="메모 4 4 2 6 3" xfId="17148"/>
    <cellStyle name="메모 4 4 2 6 4" xfId="17149"/>
    <cellStyle name="메모 4 4 2 7" xfId="17150"/>
    <cellStyle name="메모 4 4 2 7 2" xfId="17151"/>
    <cellStyle name="메모 4 4 2 7 3" xfId="17152"/>
    <cellStyle name="메모 4 4 2 7 4" xfId="17153"/>
    <cellStyle name="메모 4 4 2 8" xfId="17154"/>
    <cellStyle name="메모 4 4 2 8 2" xfId="17155"/>
    <cellStyle name="메모 4 4 2 8 3" xfId="17156"/>
    <cellStyle name="메모 4 4 2 8 4" xfId="17157"/>
    <cellStyle name="메모 4 4 2 9" xfId="17158"/>
    <cellStyle name="메모 4 4 2 9 2" xfId="17159"/>
    <cellStyle name="메모 4 4 2 9 3" xfId="17160"/>
    <cellStyle name="메모 4 4 2 9 4" xfId="17161"/>
    <cellStyle name="메모 4 4 3" xfId="17162"/>
    <cellStyle name="메모 4 4 3 10" xfId="17163"/>
    <cellStyle name="메모 4 4 3 10 2" xfId="17164"/>
    <cellStyle name="메모 4 4 3 10 3" xfId="17165"/>
    <cellStyle name="메모 4 4 3 10 4" xfId="17166"/>
    <cellStyle name="메모 4 4 3 11" xfId="17167"/>
    <cellStyle name="메모 4 4 3 12" xfId="17168"/>
    <cellStyle name="메모 4 4 3 13" xfId="17169"/>
    <cellStyle name="메모 4 4 3 2" xfId="17170"/>
    <cellStyle name="메모 4 4 3 2 2" xfId="17171"/>
    <cellStyle name="메모 4 4 3 2 3" xfId="17172"/>
    <cellStyle name="메모 4 4 3 2 4" xfId="17173"/>
    <cellStyle name="메모 4 4 3 3" xfId="17174"/>
    <cellStyle name="메모 4 4 3 3 2" xfId="17175"/>
    <cellStyle name="메모 4 4 3 3 3" xfId="17176"/>
    <cellStyle name="메모 4 4 3 3 4" xfId="17177"/>
    <cellStyle name="메모 4 4 3 4" xfId="17178"/>
    <cellStyle name="메모 4 4 3 4 2" xfId="17179"/>
    <cellStyle name="메모 4 4 3 4 3" xfId="17180"/>
    <cellStyle name="메모 4 4 3 4 4" xfId="17181"/>
    <cellStyle name="메모 4 4 3 5" xfId="17182"/>
    <cellStyle name="메모 4 4 3 5 2" xfId="17183"/>
    <cellStyle name="메모 4 4 3 5 3" xfId="17184"/>
    <cellStyle name="메모 4 4 3 5 4" xfId="17185"/>
    <cellStyle name="메모 4 4 3 6" xfId="17186"/>
    <cellStyle name="메모 4 4 3 6 2" xfId="17187"/>
    <cellStyle name="메모 4 4 3 6 3" xfId="17188"/>
    <cellStyle name="메모 4 4 3 6 4" xfId="17189"/>
    <cellStyle name="메모 4 4 3 7" xfId="17190"/>
    <cellStyle name="메모 4 4 3 7 2" xfId="17191"/>
    <cellStyle name="메모 4 4 3 7 3" xfId="17192"/>
    <cellStyle name="메모 4 4 3 7 4" xfId="17193"/>
    <cellStyle name="메모 4 4 3 8" xfId="17194"/>
    <cellStyle name="메모 4 4 3 8 2" xfId="17195"/>
    <cellStyle name="메모 4 4 3 8 3" xfId="17196"/>
    <cellStyle name="메모 4 4 3 8 4" xfId="17197"/>
    <cellStyle name="메모 4 4 3 9" xfId="17198"/>
    <cellStyle name="메모 4 4 3 9 2" xfId="17199"/>
    <cellStyle name="메모 4 4 3 9 3" xfId="17200"/>
    <cellStyle name="메모 4 4 3 9 4" xfId="17201"/>
    <cellStyle name="메모 4 4 4" xfId="17202"/>
    <cellStyle name="메모 4 4 4 2" xfId="17203"/>
    <cellStyle name="메모 4 4 4 3" xfId="17204"/>
    <cellStyle name="메모 4 4 4 4" xfId="17205"/>
    <cellStyle name="메모 4 4 5" xfId="17206"/>
    <cellStyle name="메모 4 4 5 2" xfId="17207"/>
    <cellStyle name="메모 4 4 5 3" xfId="17208"/>
    <cellStyle name="메모 4 4 5 4" xfId="17209"/>
    <cellStyle name="메모 4 4 6" xfId="17210"/>
    <cellStyle name="메모 4 4 6 2" xfId="17211"/>
    <cellStyle name="메모 4 4 6 3" xfId="17212"/>
    <cellStyle name="메모 4 4 6 4" xfId="17213"/>
    <cellStyle name="메모 4 4 7" xfId="17214"/>
    <cellStyle name="메모 4 4 7 2" xfId="17215"/>
    <cellStyle name="메모 4 4 7 3" xfId="17216"/>
    <cellStyle name="메모 4 4 7 4" xfId="17217"/>
    <cellStyle name="메모 4 4 8" xfId="17218"/>
    <cellStyle name="메모 4 4 8 2" xfId="17219"/>
    <cellStyle name="메모 4 4 8 3" xfId="17220"/>
    <cellStyle name="메모 4 4 8 4" xfId="17221"/>
    <cellStyle name="메모 4 4 9" xfId="17222"/>
    <cellStyle name="메모 4 4 9 2" xfId="17223"/>
    <cellStyle name="메모 4 4 9 3" xfId="17224"/>
    <cellStyle name="메모 4 4 9 4" xfId="17225"/>
    <cellStyle name="메모 4 5" xfId="17226"/>
    <cellStyle name="메모 4 5 2" xfId="17227"/>
    <cellStyle name="메모 4 5 2 10" xfId="17228"/>
    <cellStyle name="메모 4 5 2 11" xfId="17229"/>
    <cellStyle name="메모 4 5 2 12" xfId="17230"/>
    <cellStyle name="메모 4 5 2 2" xfId="17231"/>
    <cellStyle name="메모 4 5 2 2 2" xfId="17232"/>
    <cellStyle name="메모 4 5 2 2 3" xfId="17233"/>
    <cellStyle name="메모 4 5 2 2 4" xfId="17234"/>
    <cellStyle name="메모 4 5 2 3" xfId="17235"/>
    <cellStyle name="메모 4 5 2 3 2" xfId="17236"/>
    <cellStyle name="메모 4 5 2 3 3" xfId="17237"/>
    <cellStyle name="메모 4 5 2 3 4" xfId="17238"/>
    <cellStyle name="메모 4 5 2 4" xfId="17239"/>
    <cellStyle name="메모 4 5 2 4 2" xfId="17240"/>
    <cellStyle name="메모 4 5 2 4 3" xfId="17241"/>
    <cellStyle name="메모 4 5 2 4 4" xfId="17242"/>
    <cellStyle name="메모 4 5 2 5" xfId="17243"/>
    <cellStyle name="메모 4 5 2 5 2" xfId="17244"/>
    <cellStyle name="메모 4 5 2 5 3" xfId="17245"/>
    <cellStyle name="메모 4 5 2 5 4" xfId="17246"/>
    <cellStyle name="메모 4 5 2 6" xfId="17247"/>
    <cellStyle name="메모 4 5 2 6 2" xfId="17248"/>
    <cellStyle name="메모 4 5 2 6 3" xfId="17249"/>
    <cellStyle name="메모 4 5 2 6 4" xfId="17250"/>
    <cellStyle name="메모 4 5 2 7" xfId="17251"/>
    <cellStyle name="메모 4 5 2 7 2" xfId="17252"/>
    <cellStyle name="메모 4 5 2 7 3" xfId="17253"/>
    <cellStyle name="메모 4 5 2 7 4" xfId="17254"/>
    <cellStyle name="메모 4 5 2 8" xfId="17255"/>
    <cellStyle name="메모 4 5 2 8 2" xfId="17256"/>
    <cellStyle name="메모 4 5 2 8 3" xfId="17257"/>
    <cellStyle name="메모 4 5 2 8 4" xfId="17258"/>
    <cellStyle name="메모 4 5 2 9" xfId="17259"/>
    <cellStyle name="메모 4 5 2 9 2" xfId="17260"/>
    <cellStyle name="메모 4 5 2 9 3" xfId="17261"/>
    <cellStyle name="메모 4 5 2 9 4" xfId="17262"/>
    <cellStyle name="메모 4 5 3" xfId="17263"/>
    <cellStyle name="메모 4 5 3 10" xfId="17264"/>
    <cellStyle name="메모 4 5 3 10 2" xfId="17265"/>
    <cellStyle name="메모 4 5 3 10 3" xfId="17266"/>
    <cellStyle name="메모 4 5 3 10 4" xfId="17267"/>
    <cellStyle name="메모 4 5 3 11" xfId="17268"/>
    <cellStyle name="메모 4 5 3 12" xfId="17269"/>
    <cellStyle name="메모 4 5 3 13" xfId="17270"/>
    <cellStyle name="메모 4 5 3 2" xfId="17271"/>
    <cellStyle name="메모 4 5 3 2 2" xfId="17272"/>
    <cellStyle name="메모 4 5 3 2 3" xfId="17273"/>
    <cellStyle name="메모 4 5 3 2 4" xfId="17274"/>
    <cellStyle name="메모 4 5 3 3" xfId="17275"/>
    <cellStyle name="메모 4 5 3 3 2" xfId="17276"/>
    <cellStyle name="메모 4 5 3 3 3" xfId="17277"/>
    <cellStyle name="메모 4 5 3 3 4" xfId="17278"/>
    <cellStyle name="메모 4 5 3 4" xfId="17279"/>
    <cellStyle name="메모 4 5 3 4 2" xfId="17280"/>
    <cellStyle name="메모 4 5 3 4 3" xfId="17281"/>
    <cellStyle name="메모 4 5 3 4 4" xfId="17282"/>
    <cellStyle name="메모 4 5 3 5" xfId="17283"/>
    <cellStyle name="메모 4 5 3 5 2" xfId="17284"/>
    <cellStyle name="메모 4 5 3 5 3" xfId="17285"/>
    <cellStyle name="메모 4 5 3 5 4" xfId="17286"/>
    <cellStyle name="메모 4 5 3 6" xfId="17287"/>
    <cellStyle name="메모 4 5 3 6 2" xfId="17288"/>
    <cellStyle name="메모 4 5 3 6 3" xfId="17289"/>
    <cellStyle name="메모 4 5 3 6 4" xfId="17290"/>
    <cellStyle name="메모 4 5 3 7" xfId="17291"/>
    <cellStyle name="메모 4 5 3 7 2" xfId="17292"/>
    <cellStyle name="메모 4 5 3 7 3" xfId="17293"/>
    <cellStyle name="메모 4 5 3 7 4" xfId="17294"/>
    <cellStyle name="메모 4 5 3 8" xfId="17295"/>
    <cellStyle name="메모 4 5 3 8 2" xfId="17296"/>
    <cellStyle name="메모 4 5 3 8 3" xfId="17297"/>
    <cellStyle name="메모 4 5 3 8 4" xfId="17298"/>
    <cellStyle name="메모 4 5 3 9" xfId="17299"/>
    <cellStyle name="메모 4 5 3 9 2" xfId="17300"/>
    <cellStyle name="메모 4 5 3 9 3" xfId="17301"/>
    <cellStyle name="메모 4 5 3 9 4" xfId="17302"/>
    <cellStyle name="메모 4 5 4" xfId="17303"/>
    <cellStyle name="메모 4 5 4 2" xfId="17304"/>
    <cellStyle name="메모 4 5 4 3" xfId="17305"/>
    <cellStyle name="메모 4 5 4 4" xfId="17306"/>
    <cellStyle name="메모 4 5 5" xfId="17307"/>
    <cellStyle name="메모 4 5 5 2" xfId="17308"/>
    <cellStyle name="메모 4 5 5 3" xfId="17309"/>
    <cellStyle name="메모 4 5 5 4" xfId="17310"/>
    <cellStyle name="메모 4 5 6" xfId="17311"/>
    <cellStyle name="메모 4 5 6 2" xfId="17312"/>
    <cellStyle name="메모 4 5 6 3" xfId="17313"/>
    <cellStyle name="메모 4 5 6 4" xfId="17314"/>
    <cellStyle name="메모 4 5 7" xfId="17315"/>
    <cellStyle name="메모 4 5 8" xfId="17316"/>
    <cellStyle name="메모 4 6" xfId="17317"/>
    <cellStyle name="메모 4 6 2" xfId="17318"/>
    <cellStyle name="메모 4 6 2 10" xfId="17319"/>
    <cellStyle name="메모 4 6 2 11" xfId="17320"/>
    <cellStyle name="메모 4 6 2 12" xfId="17321"/>
    <cellStyle name="메모 4 6 2 2" xfId="17322"/>
    <cellStyle name="메모 4 6 2 2 2" xfId="17323"/>
    <cellStyle name="메모 4 6 2 2 3" xfId="17324"/>
    <cellStyle name="메모 4 6 2 2 4" xfId="17325"/>
    <cellStyle name="메모 4 6 2 3" xfId="17326"/>
    <cellStyle name="메모 4 6 2 3 2" xfId="17327"/>
    <cellStyle name="메모 4 6 2 3 3" xfId="17328"/>
    <cellStyle name="메모 4 6 2 3 4" xfId="17329"/>
    <cellStyle name="메모 4 6 2 4" xfId="17330"/>
    <cellStyle name="메모 4 6 2 4 2" xfId="17331"/>
    <cellStyle name="메모 4 6 2 4 3" xfId="17332"/>
    <cellStyle name="메모 4 6 2 4 4" xfId="17333"/>
    <cellStyle name="메모 4 6 2 5" xfId="17334"/>
    <cellStyle name="메모 4 6 2 5 2" xfId="17335"/>
    <cellStyle name="메모 4 6 2 5 3" xfId="17336"/>
    <cellStyle name="메모 4 6 2 5 4" xfId="17337"/>
    <cellStyle name="메모 4 6 2 6" xfId="17338"/>
    <cellStyle name="메모 4 6 2 6 2" xfId="17339"/>
    <cellStyle name="메모 4 6 2 6 3" xfId="17340"/>
    <cellStyle name="메모 4 6 2 6 4" xfId="17341"/>
    <cellStyle name="메모 4 6 2 7" xfId="17342"/>
    <cellStyle name="메모 4 6 2 7 2" xfId="17343"/>
    <cellStyle name="메모 4 6 2 7 3" xfId="17344"/>
    <cellStyle name="메모 4 6 2 7 4" xfId="17345"/>
    <cellStyle name="메모 4 6 2 8" xfId="17346"/>
    <cellStyle name="메모 4 6 2 8 2" xfId="17347"/>
    <cellStyle name="메모 4 6 2 8 3" xfId="17348"/>
    <cellStyle name="메모 4 6 2 8 4" xfId="17349"/>
    <cellStyle name="메모 4 6 2 9" xfId="17350"/>
    <cellStyle name="메모 4 6 2 9 2" xfId="17351"/>
    <cellStyle name="메모 4 6 2 9 3" xfId="17352"/>
    <cellStyle name="메모 4 6 2 9 4" xfId="17353"/>
    <cellStyle name="메모 4 6 3" xfId="17354"/>
    <cellStyle name="메모 4 6 3 10" xfId="17355"/>
    <cellStyle name="메모 4 6 3 10 2" xfId="17356"/>
    <cellStyle name="메모 4 6 3 10 3" xfId="17357"/>
    <cellStyle name="메모 4 6 3 10 4" xfId="17358"/>
    <cellStyle name="메모 4 6 3 11" xfId="17359"/>
    <cellStyle name="메모 4 6 3 12" xfId="17360"/>
    <cellStyle name="메모 4 6 3 13" xfId="17361"/>
    <cellStyle name="메모 4 6 3 2" xfId="17362"/>
    <cellStyle name="메모 4 6 3 2 2" xfId="17363"/>
    <cellStyle name="메모 4 6 3 2 3" xfId="17364"/>
    <cellStyle name="메모 4 6 3 2 4" xfId="17365"/>
    <cellStyle name="메모 4 6 3 3" xfId="17366"/>
    <cellStyle name="메모 4 6 3 3 2" xfId="17367"/>
    <cellStyle name="메모 4 6 3 3 3" xfId="17368"/>
    <cellStyle name="메모 4 6 3 3 4" xfId="17369"/>
    <cellStyle name="메모 4 6 3 4" xfId="17370"/>
    <cellStyle name="메모 4 6 3 4 2" xfId="17371"/>
    <cellStyle name="메모 4 6 3 4 3" xfId="17372"/>
    <cellStyle name="메모 4 6 3 4 4" xfId="17373"/>
    <cellStyle name="메모 4 6 3 5" xfId="17374"/>
    <cellStyle name="메모 4 6 3 5 2" xfId="17375"/>
    <cellStyle name="메모 4 6 3 5 3" xfId="17376"/>
    <cellStyle name="메모 4 6 3 5 4" xfId="17377"/>
    <cellStyle name="메모 4 6 3 6" xfId="17378"/>
    <cellStyle name="메모 4 6 3 6 2" xfId="17379"/>
    <cellStyle name="메모 4 6 3 6 3" xfId="17380"/>
    <cellStyle name="메모 4 6 3 6 4" xfId="17381"/>
    <cellStyle name="메모 4 6 3 7" xfId="17382"/>
    <cellStyle name="메모 4 6 3 7 2" xfId="17383"/>
    <cellStyle name="메모 4 6 3 7 3" xfId="17384"/>
    <cellStyle name="메모 4 6 3 7 4" xfId="17385"/>
    <cellStyle name="메모 4 6 3 8" xfId="17386"/>
    <cellStyle name="메모 4 6 3 8 2" xfId="17387"/>
    <cellStyle name="메모 4 6 3 8 3" xfId="17388"/>
    <cellStyle name="메모 4 6 3 8 4" xfId="17389"/>
    <cellStyle name="메모 4 6 3 9" xfId="17390"/>
    <cellStyle name="메모 4 6 3 9 2" xfId="17391"/>
    <cellStyle name="메모 4 6 3 9 3" xfId="17392"/>
    <cellStyle name="메모 4 6 3 9 4" xfId="17393"/>
    <cellStyle name="메모 4 6 4" xfId="17394"/>
    <cellStyle name="메모 4 6 4 2" xfId="17395"/>
    <cellStyle name="메모 4 6 4 3" xfId="17396"/>
    <cellStyle name="메모 4 6 4 4" xfId="17397"/>
    <cellStyle name="메모 4 6 5" xfId="17398"/>
    <cellStyle name="메모 4 6 5 2" xfId="17399"/>
    <cellStyle name="메모 4 6 5 3" xfId="17400"/>
    <cellStyle name="메모 4 6 5 4" xfId="17401"/>
    <cellStyle name="메모 4 6 6" xfId="17402"/>
    <cellStyle name="메모 4 6 6 2" xfId="17403"/>
    <cellStyle name="메모 4 6 6 3" xfId="17404"/>
    <cellStyle name="메모 4 6 6 4" xfId="17405"/>
    <cellStyle name="메모 4 6 7" xfId="17406"/>
    <cellStyle name="메모 4 6 7 2" xfId="17407"/>
    <cellStyle name="메모 4 6 7 3" xfId="17408"/>
    <cellStyle name="메모 4 6 7 4" xfId="17409"/>
    <cellStyle name="메모 4 6 8" xfId="17410"/>
    <cellStyle name="메모 4 6 9" xfId="17411"/>
    <cellStyle name="메모 4 7" xfId="17412"/>
    <cellStyle name="메모 4 7 10" xfId="17413"/>
    <cellStyle name="메모 4 7 11" xfId="17414"/>
    <cellStyle name="메모 4 7 2" xfId="17415"/>
    <cellStyle name="메모 4 7 2 10" xfId="17416"/>
    <cellStyle name="메모 4 7 2 10 2" xfId="17417"/>
    <cellStyle name="메모 4 7 2 10 3" xfId="17418"/>
    <cellStyle name="메모 4 7 2 10 4" xfId="17419"/>
    <cellStyle name="메모 4 7 2 11" xfId="17420"/>
    <cellStyle name="메모 4 7 2 12" xfId="17421"/>
    <cellStyle name="메모 4 7 2 13" xfId="17422"/>
    <cellStyle name="메모 4 7 2 2" xfId="17423"/>
    <cellStyle name="메모 4 7 2 2 2" xfId="17424"/>
    <cellStyle name="메모 4 7 2 2 3" xfId="17425"/>
    <cellStyle name="메모 4 7 2 2 4" xfId="17426"/>
    <cellStyle name="메모 4 7 2 3" xfId="17427"/>
    <cellStyle name="메모 4 7 2 3 2" xfId="17428"/>
    <cellStyle name="메모 4 7 2 3 3" xfId="17429"/>
    <cellStyle name="메모 4 7 2 3 4" xfId="17430"/>
    <cellStyle name="메모 4 7 2 4" xfId="17431"/>
    <cellStyle name="메모 4 7 2 4 2" xfId="17432"/>
    <cellStyle name="메모 4 7 2 4 3" xfId="17433"/>
    <cellStyle name="메모 4 7 2 4 4" xfId="17434"/>
    <cellStyle name="메모 4 7 2 5" xfId="17435"/>
    <cellStyle name="메모 4 7 2 5 2" xfId="17436"/>
    <cellStyle name="메모 4 7 2 5 3" xfId="17437"/>
    <cellStyle name="메모 4 7 2 5 4" xfId="17438"/>
    <cellStyle name="메모 4 7 2 6" xfId="17439"/>
    <cellStyle name="메모 4 7 2 6 2" xfId="17440"/>
    <cellStyle name="메모 4 7 2 6 3" xfId="17441"/>
    <cellStyle name="메모 4 7 2 6 4" xfId="17442"/>
    <cellStyle name="메모 4 7 2 7" xfId="17443"/>
    <cellStyle name="메모 4 7 2 7 2" xfId="17444"/>
    <cellStyle name="메모 4 7 2 7 3" xfId="17445"/>
    <cellStyle name="메모 4 7 2 7 4" xfId="17446"/>
    <cellStyle name="메모 4 7 2 8" xfId="17447"/>
    <cellStyle name="메모 4 7 2 8 2" xfId="17448"/>
    <cellStyle name="메모 4 7 2 8 3" xfId="17449"/>
    <cellStyle name="메모 4 7 2 8 4" xfId="17450"/>
    <cellStyle name="메모 4 7 2 9" xfId="17451"/>
    <cellStyle name="메모 4 7 2 9 2" xfId="17452"/>
    <cellStyle name="메모 4 7 2 9 3" xfId="17453"/>
    <cellStyle name="메모 4 7 2 9 4" xfId="17454"/>
    <cellStyle name="메모 4 7 3" xfId="17455"/>
    <cellStyle name="메모 4 7 3 10" xfId="17456"/>
    <cellStyle name="메모 4 7 3 10 2" xfId="17457"/>
    <cellStyle name="메모 4 7 3 10 3" xfId="17458"/>
    <cellStyle name="메모 4 7 3 10 4" xfId="17459"/>
    <cellStyle name="메모 4 7 3 11" xfId="17460"/>
    <cellStyle name="메모 4 7 3 12" xfId="17461"/>
    <cellStyle name="메모 4 7 3 13" xfId="17462"/>
    <cellStyle name="메모 4 7 3 2" xfId="17463"/>
    <cellStyle name="메모 4 7 3 2 2" xfId="17464"/>
    <cellStyle name="메모 4 7 3 2 3" xfId="17465"/>
    <cellStyle name="메모 4 7 3 2 4" xfId="17466"/>
    <cellStyle name="메모 4 7 3 3" xfId="17467"/>
    <cellStyle name="메모 4 7 3 3 2" xfId="17468"/>
    <cellStyle name="메모 4 7 3 3 3" xfId="17469"/>
    <cellStyle name="메모 4 7 3 3 4" xfId="17470"/>
    <cellStyle name="메모 4 7 3 4" xfId="17471"/>
    <cellStyle name="메모 4 7 3 4 2" xfId="17472"/>
    <cellStyle name="메모 4 7 3 4 3" xfId="17473"/>
    <cellStyle name="메모 4 7 3 4 4" xfId="17474"/>
    <cellStyle name="메모 4 7 3 5" xfId="17475"/>
    <cellStyle name="메모 4 7 3 5 2" xfId="17476"/>
    <cellStyle name="메모 4 7 3 5 3" xfId="17477"/>
    <cellStyle name="메모 4 7 3 5 4" xfId="17478"/>
    <cellStyle name="메모 4 7 3 6" xfId="17479"/>
    <cellStyle name="메모 4 7 3 6 2" xfId="17480"/>
    <cellStyle name="메모 4 7 3 6 3" xfId="17481"/>
    <cellStyle name="메모 4 7 3 6 4" xfId="17482"/>
    <cellStyle name="메모 4 7 3 7" xfId="17483"/>
    <cellStyle name="메모 4 7 3 7 2" xfId="17484"/>
    <cellStyle name="메모 4 7 3 7 3" xfId="17485"/>
    <cellStyle name="메모 4 7 3 7 4" xfId="17486"/>
    <cellStyle name="메모 4 7 3 8" xfId="17487"/>
    <cellStyle name="메모 4 7 3 8 2" xfId="17488"/>
    <cellStyle name="메모 4 7 3 8 3" xfId="17489"/>
    <cellStyle name="메모 4 7 3 8 4" xfId="17490"/>
    <cellStyle name="메모 4 7 3 9" xfId="17491"/>
    <cellStyle name="메모 4 7 3 9 2" xfId="17492"/>
    <cellStyle name="메모 4 7 3 9 3" xfId="17493"/>
    <cellStyle name="메모 4 7 3 9 4" xfId="17494"/>
    <cellStyle name="메모 4 7 4" xfId="17495"/>
    <cellStyle name="메모 4 7 4 2" xfId="17496"/>
    <cellStyle name="메모 4 7 4 3" xfId="17497"/>
    <cellStyle name="메모 4 7 4 4" xfId="17498"/>
    <cellStyle name="메모 4 7 5" xfId="17499"/>
    <cellStyle name="메모 4 7 5 2" xfId="17500"/>
    <cellStyle name="메모 4 7 5 3" xfId="17501"/>
    <cellStyle name="메모 4 7 5 4" xfId="17502"/>
    <cellStyle name="메모 4 7 6" xfId="17503"/>
    <cellStyle name="메모 4 7 6 2" xfId="17504"/>
    <cellStyle name="메모 4 7 6 3" xfId="17505"/>
    <cellStyle name="메모 4 7 6 4" xfId="17506"/>
    <cellStyle name="메모 4 7 7" xfId="17507"/>
    <cellStyle name="메모 4 7 7 2" xfId="17508"/>
    <cellStyle name="메모 4 7 7 3" xfId="17509"/>
    <cellStyle name="메모 4 7 7 4" xfId="17510"/>
    <cellStyle name="메모 4 7 8" xfId="17511"/>
    <cellStyle name="메모 4 7 8 2" xfId="17512"/>
    <cellStyle name="메모 4 7 8 3" xfId="17513"/>
    <cellStyle name="메모 4 7 8 4" xfId="17514"/>
    <cellStyle name="메모 4 7 9" xfId="17515"/>
    <cellStyle name="메모 4 8" xfId="17516"/>
    <cellStyle name="메모 4 8 2" xfId="17517"/>
    <cellStyle name="메모 4 8 3" xfId="17518"/>
    <cellStyle name="메모 4 8 4" xfId="17519"/>
    <cellStyle name="메모 4 9" xfId="17520"/>
    <cellStyle name="메모 5" xfId="17521"/>
    <cellStyle name="메모 5 2" xfId="17522"/>
    <cellStyle name="메모 5 2 2" xfId="17523"/>
    <cellStyle name="메모 5 2 2 2" xfId="17524"/>
    <cellStyle name="메모 5 2 2 2 10" xfId="17525"/>
    <cellStyle name="메모 5 2 2 2 11" xfId="17526"/>
    <cellStyle name="메모 5 2 2 2 12" xfId="17527"/>
    <cellStyle name="메모 5 2 2 2 2" xfId="17528"/>
    <cellStyle name="메모 5 2 2 2 2 2" xfId="17529"/>
    <cellStyle name="메모 5 2 2 2 2 3" xfId="17530"/>
    <cellStyle name="메모 5 2 2 2 2 4" xfId="17531"/>
    <cellStyle name="메모 5 2 2 2 3" xfId="17532"/>
    <cellStyle name="메모 5 2 2 2 3 2" xfId="17533"/>
    <cellStyle name="메모 5 2 2 2 3 3" xfId="17534"/>
    <cellStyle name="메모 5 2 2 2 3 4" xfId="17535"/>
    <cellStyle name="메모 5 2 2 2 4" xfId="17536"/>
    <cellStyle name="메모 5 2 2 2 4 2" xfId="17537"/>
    <cellStyle name="메모 5 2 2 2 4 3" xfId="17538"/>
    <cellStyle name="메모 5 2 2 2 4 4" xfId="17539"/>
    <cellStyle name="메모 5 2 2 2 5" xfId="17540"/>
    <cellStyle name="메모 5 2 2 2 5 2" xfId="17541"/>
    <cellStyle name="메모 5 2 2 2 5 3" xfId="17542"/>
    <cellStyle name="메모 5 2 2 2 5 4" xfId="17543"/>
    <cellStyle name="메모 5 2 2 2 6" xfId="17544"/>
    <cellStyle name="메모 5 2 2 2 6 2" xfId="17545"/>
    <cellStyle name="메모 5 2 2 2 6 3" xfId="17546"/>
    <cellStyle name="메모 5 2 2 2 6 4" xfId="17547"/>
    <cellStyle name="메모 5 2 2 2 7" xfId="17548"/>
    <cellStyle name="메모 5 2 2 2 7 2" xfId="17549"/>
    <cellStyle name="메모 5 2 2 2 7 3" xfId="17550"/>
    <cellStyle name="메모 5 2 2 2 7 4" xfId="17551"/>
    <cellStyle name="메모 5 2 2 2 8" xfId="17552"/>
    <cellStyle name="메모 5 2 2 2 8 2" xfId="17553"/>
    <cellStyle name="메모 5 2 2 2 8 3" xfId="17554"/>
    <cellStyle name="메모 5 2 2 2 8 4" xfId="17555"/>
    <cellStyle name="메모 5 2 2 2 9" xfId="17556"/>
    <cellStyle name="메모 5 2 2 2 9 2" xfId="17557"/>
    <cellStyle name="메모 5 2 2 2 9 3" xfId="17558"/>
    <cellStyle name="메모 5 2 2 2 9 4" xfId="17559"/>
    <cellStyle name="메모 5 2 2 3" xfId="17560"/>
    <cellStyle name="메모 5 2 2 3 10" xfId="17561"/>
    <cellStyle name="메모 5 2 2 3 10 2" xfId="17562"/>
    <cellStyle name="메모 5 2 2 3 10 3" xfId="17563"/>
    <cellStyle name="메모 5 2 2 3 10 4" xfId="17564"/>
    <cellStyle name="메모 5 2 2 3 11" xfId="17565"/>
    <cellStyle name="메모 5 2 2 3 12" xfId="17566"/>
    <cellStyle name="메모 5 2 2 3 13" xfId="17567"/>
    <cellStyle name="메모 5 2 2 3 2" xfId="17568"/>
    <cellStyle name="메모 5 2 2 3 2 2" xfId="17569"/>
    <cellStyle name="메모 5 2 2 3 2 3" xfId="17570"/>
    <cellStyle name="메모 5 2 2 3 2 4" xfId="17571"/>
    <cellStyle name="메모 5 2 2 3 3" xfId="17572"/>
    <cellStyle name="메모 5 2 2 3 3 2" xfId="17573"/>
    <cellStyle name="메모 5 2 2 3 3 3" xfId="17574"/>
    <cellStyle name="메모 5 2 2 3 3 4" xfId="17575"/>
    <cellStyle name="메모 5 2 2 3 4" xfId="17576"/>
    <cellStyle name="메모 5 2 2 3 4 2" xfId="17577"/>
    <cellStyle name="메모 5 2 2 3 4 3" xfId="17578"/>
    <cellStyle name="메모 5 2 2 3 4 4" xfId="17579"/>
    <cellStyle name="메모 5 2 2 3 5" xfId="17580"/>
    <cellStyle name="메모 5 2 2 3 5 2" xfId="17581"/>
    <cellStyle name="메모 5 2 2 3 5 3" xfId="17582"/>
    <cellStyle name="메모 5 2 2 3 5 4" xfId="17583"/>
    <cellStyle name="메모 5 2 2 3 6" xfId="17584"/>
    <cellStyle name="메모 5 2 2 3 6 2" xfId="17585"/>
    <cellStyle name="메모 5 2 2 3 6 3" xfId="17586"/>
    <cellStyle name="메모 5 2 2 3 6 4" xfId="17587"/>
    <cellStyle name="메모 5 2 2 3 7" xfId="17588"/>
    <cellStyle name="메모 5 2 2 3 7 2" xfId="17589"/>
    <cellStyle name="메모 5 2 2 3 7 3" xfId="17590"/>
    <cellStyle name="메모 5 2 2 3 7 4" xfId="17591"/>
    <cellStyle name="메모 5 2 2 3 8" xfId="17592"/>
    <cellStyle name="메모 5 2 2 3 8 2" xfId="17593"/>
    <cellStyle name="메모 5 2 2 3 8 3" xfId="17594"/>
    <cellStyle name="메모 5 2 2 3 8 4" xfId="17595"/>
    <cellStyle name="메모 5 2 2 3 9" xfId="17596"/>
    <cellStyle name="메모 5 2 2 3 9 2" xfId="17597"/>
    <cellStyle name="메모 5 2 2 3 9 3" xfId="17598"/>
    <cellStyle name="메모 5 2 2 3 9 4" xfId="17599"/>
    <cellStyle name="메모 5 2 2 4" xfId="17600"/>
    <cellStyle name="메모 5 2 2 4 2" xfId="17601"/>
    <cellStyle name="메모 5 2 2 4 3" xfId="17602"/>
    <cellStyle name="메모 5 2 2 4 4" xfId="17603"/>
    <cellStyle name="메모 5 2 2 5" xfId="17604"/>
    <cellStyle name="메모 5 2 2 5 2" xfId="17605"/>
    <cellStyle name="메모 5 2 2 5 3" xfId="17606"/>
    <cellStyle name="메모 5 2 2 5 4" xfId="17607"/>
    <cellStyle name="메모 5 2 2 6" xfId="17608"/>
    <cellStyle name="메모 5 2 2 6 2" xfId="17609"/>
    <cellStyle name="메모 5 2 2 6 3" xfId="17610"/>
    <cellStyle name="메모 5 2 2 6 4" xfId="17611"/>
    <cellStyle name="메모 5 2 2 7" xfId="17612"/>
    <cellStyle name="메모 5 2 2 8" xfId="17613"/>
    <cellStyle name="메모 5 2 3" xfId="17614"/>
    <cellStyle name="메모 5 2 3 2" xfId="17615"/>
    <cellStyle name="메모 5 2 3 2 10" xfId="17616"/>
    <cellStyle name="메모 5 2 3 2 11" xfId="17617"/>
    <cellStyle name="메모 5 2 3 2 12" xfId="17618"/>
    <cellStyle name="메모 5 2 3 2 2" xfId="17619"/>
    <cellStyle name="메모 5 2 3 2 2 2" xfId="17620"/>
    <cellStyle name="메모 5 2 3 2 2 3" xfId="17621"/>
    <cellStyle name="메모 5 2 3 2 2 4" xfId="17622"/>
    <cellStyle name="메모 5 2 3 2 3" xfId="17623"/>
    <cellStyle name="메모 5 2 3 2 3 2" xfId="17624"/>
    <cellStyle name="메모 5 2 3 2 3 3" xfId="17625"/>
    <cellStyle name="메모 5 2 3 2 3 4" xfId="17626"/>
    <cellStyle name="메모 5 2 3 2 4" xfId="17627"/>
    <cellStyle name="메모 5 2 3 2 4 2" xfId="17628"/>
    <cellStyle name="메모 5 2 3 2 4 3" xfId="17629"/>
    <cellStyle name="메모 5 2 3 2 4 4" xfId="17630"/>
    <cellStyle name="메모 5 2 3 2 5" xfId="17631"/>
    <cellStyle name="메모 5 2 3 2 5 2" xfId="17632"/>
    <cellStyle name="메모 5 2 3 2 5 3" xfId="17633"/>
    <cellStyle name="메모 5 2 3 2 5 4" xfId="17634"/>
    <cellStyle name="메모 5 2 3 2 6" xfId="17635"/>
    <cellStyle name="메모 5 2 3 2 6 2" xfId="17636"/>
    <cellStyle name="메모 5 2 3 2 6 3" xfId="17637"/>
    <cellStyle name="메모 5 2 3 2 6 4" xfId="17638"/>
    <cellStyle name="메모 5 2 3 2 7" xfId="17639"/>
    <cellStyle name="메모 5 2 3 2 7 2" xfId="17640"/>
    <cellStyle name="메모 5 2 3 2 7 3" xfId="17641"/>
    <cellStyle name="메모 5 2 3 2 7 4" xfId="17642"/>
    <cellStyle name="메모 5 2 3 2 8" xfId="17643"/>
    <cellStyle name="메모 5 2 3 2 8 2" xfId="17644"/>
    <cellStyle name="메모 5 2 3 2 8 3" xfId="17645"/>
    <cellStyle name="메모 5 2 3 2 8 4" xfId="17646"/>
    <cellStyle name="메모 5 2 3 2 9" xfId="17647"/>
    <cellStyle name="메모 5 2 3 2 9 2" xfId="17648"/>
    <cellStyle name="메모 5 2 3 2 9 3" xfId="17649"/>
    <cellStyle name="메모 5 2 3 2 9 4" xfId="17650"/>
    <cellStyle name="메모 5 2 3 3" xfId="17651"/>
    <cellStyle name="메모 5 2 3 3 10" xfId="17652"/>
    <cellStyle name="메모 5 2 3 3 10 2" xfId="17653"/>
    <cellStyle name="메모 5 2 3 3 10 3" xfId="17654"/>
    <cellStyle name="메모 5 2 3 3 10 4" xfId="17655"/>
    <cellStyle name="메모 5 2 3 3 11" xfId="17656"/>
    <cellStyle name="메모 5 2 3 3 12" xfId="17657"/>
    <cellStyle name="메모 5 2 3 3 13" xfId="17658"/>
    <cellStyle name="메모 5 2 3 3 2" xfId="17659"/>
    <cellStyle name="메모 5 2 3 3 2 2" xfId="17660"/>
    <cellStyle name="메모 5 2 3 3 2 3" xfId="17661"/>
    <cellStyle name="메모 5 2 3 3 2 4" xfId="17662"/>
    <cellStyle name="메모 5 2 3 3 3" xfId="17663"/>
    <cellStyle name="메모 5 2 3 3 3 2" xfId="17664"/>
    <cellStyle name="메모 5 2 3 3 3 3" xfId="17665"/>
    <cellStyle name="메모 5 2 3 3 3 4" xfId="17666"/>
    <cellStyle name="메모 5 2 3 3 4" xfId="17667"/>
    <cellStyle name="메모 5 2 3 3 4 2" xfId="17668"/>
    <cellStyle name="메모 5 2 3 3 4 3" xfId="17669"/>
    <cellStyle name="메모 5 2 3 3 4 4" xfId="17670"/>
    <cellStyle name="메모 5 2 3 3 5" xfId="17671"/>
    <cellStyle name="메모 5 2 3 3 5 2" xfId="17672"/>
    <cellStyle name="메모 5 2 3 3 5 3" xfId="17673"/>
    <cellStyle name="메모 5 2 3 3 5 4" xfId="17674"/>
    <cellStyle name="메모 5 2 3 3 6" xfId="17675"/>
    <cellStyle name="메모 5 2 3 3 6 2" xfId="17676"/>
    <cellStyle name="메모 5 2 3 3 6 3" xfId="17677"/>
    <cellStyle name="메모 5 2 3 3 6 4" xfId="17678"/>
    <cellStyle name="메모 5 2 3 3 7" xfId="17679"/>
    <cellStyle name="메모 5 2 3 3 7 2" xfId="17680"/>
    <cellStyle name="메모 5 2 3 3 7 3" xfId="17681"/>
    <cellStyle name="메모 5 2 3 3 7 4" xfId="17682"/>
    <cellStyle name="메모 5 2 3 3 8" xfId="17683"/>
    <cellStyle name="메모 5 2 3 3 8 2" xfId="17684"/>
    <cellStyle name="메모 5 2 3 3 8 3" xfId="17685"/>
    <cellStyle name="메모 5 2 3 3 8 4" xfId="17686"/>
    <cellStyle name="메모 5 2 3 3 9" xfId="17687"/>
    <cellStyle name="메모 5 2 3 3 9 2" xfId="17688"/>
    <cellStyle name="메모 5 2 3 3 9 3" xfId="17689"/>
    <cellStyle name="메모 5 2 3 3 9 4" xfId="17690"/>
    <cellStyle name="메모 5 2 3 4" xfId="17691"/>
    <cellStyle name="메모 5 2 3 4 2" xfId="17692"/>
    <cellStyle name="메모 5 2 3 4 3" xfId="17693"/>
    <cellStyle name="메모 5 2 3 4 4" xfId="17694"/>
    <cellStyle name="메모 5 2 3 5" xfId="17695"/>
    <cellStyle name="메모 5 2 3 5 2" xfId="17696"/>
    <cellStyle name="메모 5 2 3 5 3" xfId="17697"/>
    <cellStyle name="메모 5 2 3 5 4" xfId="17698"/>
    <cellStyle name="메모 5 2 3 6" xfId="17699"/>
    <cellStyle name="메모 5 2 3 6 2" xfId="17700"/>
    <cellStyle name="메모 5 2 3 6 3" xfId="17701"/>
    <cellStyle name="메모 5 2 3 6 4" xfId="17702"/>
    <cellStyle name="메모 5 2 3 7" xfId="17703"/>
    <cellStyle name="메모 5 2 3 8" xfId="17704"/>
    <cellStyle name="메모 5 2 4" xfId="17705"/>
    <cellStyle name="메모 5 2 4 2" xfId="17706"/>
    <cellStyle name="메모 5 2 4 2 10" xfId="17707"/>
    <cellStyle name="메모 5 2 4 2 11" xfId="17708"/>
    <cellStyle name="메모 5 2 4 2 12" xfId="17709"/>
    <cellStyle name="메모 5 2 4 2 2" xfId="17710"/>
    <cellStyle name="메모 5 2 4 2 2 2" xfId="17711"/>
    <cellStyle name="메모 5 2 4 2 2 3" xfId="17712"/>
    <cellStyle name="메모 5 2 4 2 2 4" xfId="17713"/>
    <cellStyle name="메모 5 2 4 2 3" xfId="17714"/>
    <cellStyle name="메모 5 2 4 2 3 2" xfId="17715"/>
    <cellStyle name="메모 5 2 4 2 3 3" xfId="17716"/>
    <cellStyle name="메모 5 2 4 2 3 4" xfId="17717"/>
    <cellStyle name="메모 5 2 4 2 4" xfId="17718"/>
    <cellStyle name="메모 5 2 4 2 4 2" xfId="17719"/>
    <cellStyle name="메모 5 2 4 2 4 3" xfId="17720"/>
    <cellStyle name="메모 5 2 4 2 4 4" xfId="17721"/>
    <cellStyle name="메모 5 2 4 2 5" xfId="17722"/>
    <cellStyle name="메모 5 2 4 2 5 2" xfId="17723"/>
    <cellStyle name="메모 5 2 4 2 5 3" xfId="17724"/>
    <cellStyle name="메모 5 2 4 2 5 4" xfId="17725"/>
    <cellStyle name="메모 5 2 4 2 6" xfId="17726"/>
    <cellStyle name="메모 5 2 4 2 6 2" xfId="17727"/>
    <cellStyle name="메모 5 2 4 2 6 3" xfId="17728"/>
    <cellStyle name="메모 5 2 4 2 6 4" xfId="17729"/>
    <cellStyle name="메모 5 2 4 2 7" xfId="17730"/>
    <cellStyle name="메모 5 2 4 2 7 2" xfId="17731"/>
    <cellStyle name="메모 5 2 4 2 7 3" xfId="17732"/>
    <cellStyle name="메모 5 2 4 2 7 4" xfId="17733"/>
    <cellStyle name="메모 5 2 4 2 8" xfId="17734"/>
    <cellStyle name="메모 5 2 4 2 8 2" xfId="17735"/>
    <cellStyle name="메모 5 2 4 2 8 3" xfId="17736"/>
    <cellStyle name="메모 5 2 4 2 8 4" xfId="17737"/>
    <cellStyle name="메모 5 2 4 2 9" xfId="17738"/>
    <cellStyle name="메모 5 2 4 2 9 2" xfId="17739"/>
    <cellStyle name="메모 5 2 4 2 9 3" xfId="17740"/>
    <cellStyle name="메모 5 2 4 2 9 4" xfId="17741"/>
    <cellStyle name="메모 5 2 4 3" xfId="17742"/>
    <cellStyle name="메모 5 2 4 3 10" xfId="17743"/>
    <cellStyle name="메모 5 2 4 3 10 2" xfId="17744"/>
    <cellStyle name="메모 5 2 4 3 10 3" xfId="17745"/>
    <cellStyle name="메모 5 2 4 3 10 4" xfId="17746"/>
    <cellStyle name="메모 5 2 4 3 11" xfId="17747"/>
    <cellStyle name="메모 5 2 4 3 12" xfId="17748"/>
    <cellStyle name="메모 5 2 4 3 13" xfId="17749"/>
    <cellStyle name="메모 5 2 4 3 2" xfId="17750"/>
    <cellStyle name="메모 5 2 4 3 2 2" xfId="17751"/>
    <cellStyle name="메모 5 2 4 3 2 3" xfId="17752"/>
    <cellStyle name="메모 5 2 4 3 2 4" xfId="17753"/>
    <cellStyle name="메모 5 2 4 3 3" xfId="17754"/>
    <cellStyle name="메모 5 2 4 3 3 2" xfId="17755"/>
    <cellStyle name="메모 5 2 4 3 3 3" xfId="17756"/>
    <cellStyle name="메모 5 2 4 3 3 4" xfId="17757"/>
    <cellStyle name="메모 5 2 4 3 4" xfId="17758"/>
    <cellStyle name="메모 5 2 4 3 4 2" xfId="17759"/>
    <cellStyle name="메모 5 2 4 3 4 3" xfId="17760"/>
    <cellStyle name="메모 5 2 4 3 4 4" xfId="17761"/>
    <cellStyle name="메모 5 2 4 3 5" xfId="17762"/>
    <cellStyle name="메모 5 2 4 3 5 2" xfId="17763"/>
    <cellStyle name="메모 5 2 4 3 5 3" xfId="17764"/>
    <cellStyle name="메모 5 2 4 3 5 4" xfId="17765"/>
    <cellStyle name="메모 5 2 4 3 6" xfId="17766"/>
    <cellStyle name="메모 5 2 4 3 6 2" xfId="17767"/>
    <cellStyle name="메모 5 2 4 3 6 3" xfId="17768"/>
    <cellStyle name="메모 5 2 4 3 6 4" xfId="17769"/>
    <cellStyle name="메모 5 2 4 3 7" xfId="17770"/>
    <cellStyle name="메모 5 2 4 3 7 2" xfId="17771"/>
    <cellStyle name="메모 5 2 4 3 7 3" xfId="17772"/>
    <cellStyle name="메모 5 2 4 3 7 4" xfId="17773"/>
    <cellStyle name="메모 5 2 4 3 8" xfId="17774"/>
    <cellStyle name="메모 5 2 4 3 8 2" xfId="17775"/>
    <cellStyle name="메모 5 2 4 3 8 3" xfId="17776"/>
    <cellStyle name="메모 5 2 4 3 8 4" xfId="17777"/>
    <cellStyle name="메모 5 2 4 3 9" xfId="17778"/>
    <cellStyle name="메모 5 2 4 3 9 2" xfId="17779"/>
    <cellStyle name="메모 5 2 4 3 9 3" xfId="17780"/>
    <cellStyle name="메모 5 2 4 3 9 4" xfId="17781"/>
    <cellStyle name="메모 5 2 4 4" xfId="17782"/>
    <cellStyle name="메모 5 2 4 4 2" xfId="17783"/>
    <cellStyle name="메모 5 2 4 4 3" xfId="17784"/>
    <cellStyle name="메모 5 2 4 4 4" xfId="17785"/>
    <cellStyle name="메모 5 2 4 5" xfId="17786"/>
    <cellStyle name="메모 5 2 4 5 2" xfId="17787"/>
    <cellStyle name="메모 5 2 4 5 3" xfId="17788"/>
    <cellStyle name="메모 5 2 4 5 4" xfId="17789"/>
    <cellStyle name="메모 5 2 4 6" xfId="17790"/>
    <cellStyle name="메모 5 2 4 6 2" xfId="17791"/>
    <cellStyle name="메모 5 2 4 6 3" xfId="17792"/>
    <cellStyle name="메모 5 2 4 6 4" xfId="17793"/>
    <cellStyle name="메모 5 2 4 7" xfId="17794"/>
    <cellStyle name="메모 5 2 4 7 2" xfId="17795"/>
    <cellStyle name="메모 5 2 4 7 3" xfId="17796"/>
    <cellStyle name="메모 5 2 4 7 4" xfId="17797"/>
    <cellStyle name="메모 5 2 4 8" xfId="17798"/>
    <cellStyle name="메모 5 2 4 9" xfId="17799"/>
    <cellStyle name="메모 5 2 5" xfId="17800"/>
    <cellStyle name="메모 5 2 5 10" xfId="17801"/>
    <cellStyle name="메모 5 2 5 11" xfId="17802"/>
    <cellStyle name="메모 5 2 5 2" xfId="17803"/>
    <cellStyle name="메모 5 2 5 2 10" xfId="17804"/>
    <cellStyle name="메모 5 2 5 2 10 2" xfId="17805"/>
    <cellStyle name="메모 5 2 5 2 10 3" xfId="17806"/>
    <cellStyle name="메모 5 2 5 2 10 4" xfId="17807"/>
    <cellStyle name="메모 5 2 5 2 11" xfId="17808"/>
    <cellStyle name="메모 5 2 5 2 12" xfId="17809"/>
    <cellStyle name="메모 5 2 5 2 13" xfId="17810"/>
    <cellStyle name="메모 5 2 5 2 2" xfId="17811"/>
    <cellStyle name="메모 5 2 5 2 2 2" xfId="17812"/>
    <cellStyle name="메모 5 2 5 2 2 3" xfId="17813"/>
    <cellStyle name="메모 5 2 5 2 2 4" xfId="17814"/>
    <cellStyle name="메모 5 2 5 2 3" xfId="17815"/>
    <cellStyle name="메모 5 2 5 2 3 2" xfId="17816"/>
    <cellStyle name="메모 5 2 5 2 3 3" xfId="17817"/>
    <cellStyle name="메모 5 2 5 2 3 4" xfId="17818"/>
    <cellStyle name="메모 5 2 5 2 4" xfId="17819"/>
    <cellStyle name="메모 5 2 5 2 4 2" xfId="17820"/>
    <cellStyle name="메모 5 2 5 2 4 3" xfId="17821"/>
    <cellStyle name="메모 5 2 5 2 4 4" xfId="17822"/>
    <cellStyle name="메모 5 2 5 2 5" xfId="17823"/>
    <cellStyle name="메모 5 2 5 2 5 2" xfId="17824"/>
    <cellStyle name="메모 5 2 5 2 5 3" xfId="17825"/>
    <cellStyle name="메모 5 2 5 2 5 4" xfId="17826"/>
    <cellStyle name="메모 5 2 5 2 6" xfId="17827"/>
    <cellStyle name="메모 5 2 5 2 6 2" xfId="17828"/>
    <cellStyle name="메모 5 2 5 2 6 3" xfId="17829"/>
    <cellStyle name="메모 5 2 5 2 6 4" xfId="17830"/>
    <cellStyle name="메모 5 2 5 2 7" xfId="17831"/>
    <cellStyle name="메모 5 2 5 2 7 2" xfId="17832"/>
    <cellStyle name="메모 5 2 5 2 7 3" xfId="17833"/>
    <cellStyle name="메모 5 2 5 2 7 4" xfId="17834"/>
    <cellStyle name="메모 5 2 5 2 8" xfId="17835"/>
    <cellStyle name="메모 5 2 5 2 8 2" xfId="17836"/>
    <cellStyle name="메모 5 2 5 2 8 3" xfId="17837"/>
    <cellStyle name="메모 5 2 5 2 8 4" xfId="17838"/>
    <cellStyle name="메모 5 2 5 2 9" xfId="17839"/>
    <cellStyle name="메모 5 2 5 2 9 2" xfId="17840"/>
    <cellStyle name="메모 5 2 5 2 9 3" xfId="17841"/>
    <cellStyle name="메모 5 2 5 2 9 4" xfId="17842"/>
    <cellStyle name="메모 5 2 5 3" xfId="17843"/>
    <cellStyle name="메모 5 2 5 3 10" xfId="17844"/>
    <cellStyle name="메모 5 2 5 3 10 2" xfId="17845"/>
    <cellStyle name="메모 5 2 5 3 10 3" xfId="17846"/>
    <cellStyle name="메모 5 2 5 3 10 4" xfId="17847"/>
    <cellStyle name="메모 5 2 5 3 11" xfId="17848"/>
    <cellStyle name="메모 5 2 5 3 12" xfId="17849"/>
    <cellStyle name="메모 5 2 5 3 13" xfId="17850"/>
    <cellStyle name="메모 5 2 5 3 2" xfId="17851"/>
    <cellStyle name="메모 5 2 5 3 2 2" xfId="17852"/>
    <cellStyle name="메모 5 2 5 3 2 3" xfId="17853"/>
    <cellStyle name="메모 5 2 5 3 2 4" xfId="17854"/>
    <cellStyle name="메모 5 2 5 3 3" xfId="17855"/>
    <cellStyle name="메모 5 2 5 3 3 2" xfId="17856"/>
    <cellStyle name="메모 5 2 5 3 3 3" xfId="17857"/>
    <cellStyle name="메모 5 2 5 3 3 4" xfId="17858"/>
    <cellStyle name="메모 5 2 5 3 4" xfId="17859"/>
    <cellStyle name="메모 5 2 5 3 4 2" xfId="17860"/>
    <cellStyle name="메모 5 2 5 3 4 3" xfId="17861"/>
    <cellStyle name="메모 5 2 5 3 4 4" xfId="17862"/>
    <cellStyle name="메모 5 2 5 3 5" xfId="17863"/>
    <cellStyle name="메모 5 2 5 3 5 2" xfId="17864"/>
    <cellStyle name="메모 5 2 5 3 5 3" xfId="17865"/>
    <cellStyle name="메모 5 2 5 3 5 4" xfId="17866"/>
    <cellStyle name="메모 5 2 5 3 6" xfId="17867"/>
    <cellStyle name="메모 5 2 5 3 6 2" xfId="17868"/>
    <cellStyle name="메모 5 2 5 3 6 3" xfId="17869"/>
    <cellStyle name="메모 5 2 5 3 6 4" xfId="17870"/>
    <cellStyle name="메모 5 2 5 3 7" xfId="17871"/>
    <cellStyle name="메모 5 2 5 3 7 2" xfId="17872"/>
    <cellStyle name="메모 5 2 5 3 7 3" xfId="17873"/>
    <cellStyle name="메모 5 2 5 3 7 4" xfId="17874"/>
    <cellStyle name="메모 5 2 5 3 8" xfId="17875"/>
    <cellStyle name="메모 5 2 5 3 8 2" xfId="17876"/>
    <cellStyle name="메모 5 2 5 3 8 3" xfId="17877"/>
    <cellStyle name="메모 5 2 5 3 8 4" xfId="17878"/>
    <cellStyle name="메모 5 2 5 3 9" xfId="17879"/>
    <cellStyle name="메모 5 2 5 3 9 2" xfId="17880"/>
    <cellStyle name="메모 5 2 5 3 9 3" xfId="17881"/>
    <cellStyle name="메모 5 2 5 3 9 4" xfId="17882"/>
    <cellStyle name="메모 5 2 5 4" xfId="17883"/>
    <cellStyle name="메모 5 2 5 4 2" xfId="17884"/>
    <cellStyle name="메모 5 2 5 4 3" xfId="17885"/>
    <cellStyle name="메모 5 2 5 4 4" xfId="17886"/>
    <cellStyle name="메모 5 2 5 5" xfId="17887"/>
    <cellStyle name="메모 5 2 5 5 2" xfId="17888"/>
    <cellStyle name="메모 5 2 5 5 3" xfId="17889"/>
    <cellStyle name="메모 5 2 5 5 4" xfId="17890"/>
    <cellStyle name="메모 5 2 5 6" xfId="17891"/>
    <cellStyle name="메모 5 2 5 6 2" xfId="17892"/>
    <cellStyle name="메모 5 2 5 6 3" xfId="17893"/>
    <cellStyle name="메모 5 2 5 6 4" xfId="17894"/>
    <cellStyle name="메모 5 2 5 7" xfId="17895"/>
    <cellStyle name="메모 5 2 5 7 2" xfId="17896"/>
    <cellStyle name="메모 5 2 5 7 3" xfId="17897"/>
    <cellStyle name="메모 5 2 5 7 4" xfId="17898"/>
    <cellStyle name="메모 5 2 5 8" xfId="17899"/>
    <cellStyle name="메모 5 2 5 8 2" xfId="17900"/>
    <cellStyle name="메모 5 2 5 8 3" xfId="17901"/>
    <cellStyle name="메모 5 2 5 8 4" xfId="17902"/>
    <cellStyle name="메모 5 2 5 9" xfId="17903"/>
    <cellStyle name="메모 5 2 6" xfId="17904"/>
    <cellStyle name="메모 5 2 6 2" xfId="17905"/>
    <cellStyle name="메모 5 2 6 3" xfId="17906"/>
    <cellStyle name="메모 5 2 6 4" xfId="17907"/>
    <cellStyle name="메모 5 2 7" xfId="17908"/>
    <cellStyle name="메모 5 2 7 2" xfId="17909"/>
    <cellStyle name="메모 5 2 7 3" xfId="17910"/>
    <cellStyle name="메모 5 2 7 4" xfId="17911"/>
    <cellStyle name="메모 5 2 8" xfId="17912"/>
    <cellStyle name="메모 5 2 9" xfId="17913"/>
    <cellStyle name="메모 5 3" xfId="17914"/>
    <cellStyle name="메모 5 3 10" xfId="17915"/>
    <cellStyle name="메모 5 3 10 2" xfId="17916"/>
    <cellStyle name="메모 5 3 10 3" xfId="17917"/>
    <cellStyle name="메모 5 3 10 4" xfId="17918"/>
    <cellStyle name="메모 5 3 11" xfId="17919"/>
    <cellStyle name="메모 5 3 12" xfId="17920"/>
    <cellStyle name="메모 5 3 13" xfId="17921"/>
    <cellStyle name="메모 5 3 2" xfId="17922"/>
    <cellStyle name="메모 5 3 2 10" xfId="17923"/>
    <cellStyle name="메모 5 3 2 11" xfId="17924"/>
    <cellStyle name="메모 5 3 2 12" xfId="17925"/>
    <cellStyle name="메모 5 3 2 2" xfId="17926"/>
    <cellStyle name="메모 5 3 2 2 2" xfId="17927"/>
    <cellStyle name="메모 5 3 2 2 3" xfId="17928"/>
    <cellStyle name="메모 5 3 2 2 4" xfId="17929"/>
    <cellStyle name="메모 5 3 2 3" xfId="17930"/>
    <cellStyle name="메모 5 3 2 3 2" xfId="17931"/>
    <cellStyle name="메모 5 3 2 3 3" xfId="17932"/>
    <cellStyle name="메모 5 3 2 3 4" xfId="17933"/>
    <cellStyle name="메모 5 3 2 4" xfId="17934"/>
    <cellStyle name="메모 5 3 2 4 2" xfId="17935"/>
    <cellStyle name="메모 5 3 2 4 3" xfId="17936"/>
    <cellStyle name="메모 5 3 2 4 4" xfId="17937"/>
    <cellStyle name="메모 5 3 2 5" xfId="17938"/>
    <cellStyle name="메모 5 3 2 5 2" xfId="17939"/>
    <cellStyle name="메모 5 3 2 5 3" xfId="17940"/>
    <cellStyle name="메모 5 3 2 5 4" xfId="17941"/>
    <cellStyle name="메모 5 3 2 6" xfId="17942"/>
    <cellStyle name="메모 5 3 2 6 2" xfId="17943"/>
    <cellStyle name="메모 5 3 2 6 3" xfId="17944"/>
    <cellStyle name="메모 5 3 2 6 4" xfId="17945"/>
    <cellStyle name="메모 5 3 2 7" xfId="17946"/>
    <cellStyle name="메모 5 3 2 7 2" xfId="17947"/>
    <cellStyle name="메모 5 3 2 7 3" xfId="17948"/>
    <cellStyle name="메모 5 3 2 7 4" xfId="17949"/>
    <cellStyle name="메모 5 3 2 8" xfId="17950"/>
    <cellStyle name="메모 5 3 2 8 2" xfId="17951"/>
    <cellStyle name="메모 5 3 2 8 3" xfId="17952"/>
    <cellStyle name="메모 5 3 2 8 4" xfId="17953"/>
    <cellStyle name="메모 5 3 2 9" xfId="17954"/>
    <cellStyle name="메모 5 3 2 9 2" xfId="17955"/>
    <cellStyle name="메모 5 3 2 9 3" xfId="17956"/>
    <cellStyle name="메모 5 3 2 9 4" xfId="17957"/>
    <cellStyle name="메모 5 3 3" xfId="17958"/>
    <cellStyle name="메모 5 3 3 10" xfId="17959"/>
    <cellStyle name="메모 5 3 3 10 2" xfId="17960"/>
    <cellStyle name="메모 5 3 3 10 3" xfId="17961"/>
    <cellStyle name="메모 5 3 3 10 4" xfId="17962"/>
    <cellStyle name="메모 5 3 3 11" xfId="17963"/>
    <cellStyle name="메모 5 3 3 12" xfId="17964"/>
    <cellStyle name="메모 5 3 3 13" xfId="17965"/>
    <cellStyle name="메모 5 3 3 2" xfId="17966"/>
    <cellStyle name="메모 5 3 3 2 2" xfId="17967"/>
    <cellStyle name="메모 5 3 3 2 3" xfId="17968"/>
    <cellStyle name="메모 5 3 3 2 4" xfId="17969"/>
    <cellStyle name="메모 5 3 3 3" xfId="17970"/>
    <cellStyle name="메모 5 3 3 3 2" xfId="17971"/>
    <cellStyle name="메모 5 3 3 3 3" xfId="17972"/>
    <cellStyle name="메모 5 3 3 3 4" xfId="17973"/>
    <cellStyle name="메모 5 3 3 4" xfId="17974"/>
    <cellStyle name="메모 5 3 3 4 2" xfId="17975"/>
    <cellStyle name="메모 5 3 3 4 3" xfId="17976"/>
    <cellStyle name="메모 5 3 3 4 4" xfId="17977"/>
    <cellStyle name="메모 5 3 3 5" xfId="17978"/>
    <cellStyle name="메모 5 3 3 5 2" xfId="17979"/>
    <cellStyle name="메모 5 3 3 5 3" xfId="17980"/>
    <cellStyle name="메모 5 3 3 5 4" xfId="17981"/>
    <cellStyle name="메모 5 3 3 6" xfId="17982"/>
    <cellStyle name="메모 5 3 3 6 2" xfId="17983"/>
    <cellStyle name="메모 5 3 3 6 3" xfId="17984"/>
    <cellStyle name="메모 5 3 3 6 4" xfId="17985"/>
    <cellStyle name="메모 5 3 3 7" xfId="17986"/>
    <cellStyle name="메모 5 3 3 7 2" xfId="17987"/>
    <cellStyle name="메모 5 3 3 7 3" xfId="17988"/>
    <cellStyle name="메모 5 3 3 7 4" xfId="17989"/>
    <cellStyle name="메모 5 3 3 8" xfId="17990"/>
    <cellStyle name="메모 5 3 3 8 2" xfId="17991"/>
    <cellStyle name="메모 5 3 3 8 3" xfId="17992"/>
    <cellStyle name="메모 5 3 3 8 4" xfId="17993"/>
    <cellStyle name="메모 5 3 3 9" xfId="17994"/>
    <cellStyle name="메모 5 3 3 9 2" xfId="17995"/>
    <cellStyle name="메모 5 3 3 9 3" xfId="17996"/>
    <cellStyle name="메모 5 3 3 9 4" xfId="17997"/>
    <cellStyle name="메모 5 3 4" xfId="17998"/>
    <cellStyle name="메모 5 3 4 2" xfId="17999"/>
    <cellStyle name="메모 5 3 4 3" xfId="18000"/>
    <cellStyle name="메모 5 3 4 4" xfId="18001"/>
    <cellStyle name="메모 5 3 5" xfId="18002"/>
    <cellStyle name="메모 5 3 5 2" xfId="18003"/>
    <cellStyle name="메모 5 3 5 3" xfId="18004"/>
    <cellStyle name="메모 5 3 5 4" xfId="18005"/>
    <cellStyle name="메모 5 3 6" xfId="18006"/>
    <cellStyle name="메모 5 3 6 2" xfId="18007"/>
    <cellStyle name="메모 5 3 6 3" xfId="18008"/>
    <cellStyle name="메모 5 3 6 4" xfId="18009"/>
    <cellStyle name="메모 5 3 7" xfId="18010"/>
    <cellStyle name="메모 5 3 7 2" xfId="18011"/>
    <cellStyle name="메모 5 3 7 3" xfId="18012"/>
    <cellStyle name="메모 5 3 7 4" xfId="18013"/>
    <cellStyle name="메모 5 3 8" xfId="18014"/>
    <cellStyle name="메모 5 3 8 2" xfId="18015"/>
    <cellStyle name="메모 5 3 8 3" xfId="18016"/>
    <cellStyle name="메모 5 3 8 4" xfId="18017"/>
    <cellStyle name="메모 5 3 9" xfId="18018"/>
    <cellStyle name="메모 5 3 9 2" xfId="18019"/>
    <cellStyle name="메모 5 3 9 3" xfId="18020"/>
    <cellStyle name="메모 5 3 9 4" xfId="18021"/>
    <cellStyle name="메모 5 4" xfId="18022"/>
    <cellStyle name="메모 5 4 2" xfId="18023"/>
    <cellStyle name="메모 5 4 2 10" xfId="18024"/>
    <cellStyle name="메모 5 4 2 11" xfId="18025"/>
    <cellStyle name="메모 5 4 2 12" xfId="18026"/>
    <cellStyle name="메모 5 4 2 2" xfId="18027"/>
    <cellStyle name="메모 5 4 2 2 2" xfId="18028"/>
    <cellStyle name="메모 5 4 2 2 3" xfId="18029"/>
    <cellStyle name="메모 5 4 2 2 4" xfId="18030"/>
    <cellStyle name="메모 5 4 2 3" xfId="18031"/>
    <cellStyle name="메모 5 4 2 3 2" xfId="18032"/>
    <cellStyle name="메모 5 4 2 3 3" xfId="18033"/>
    <cellStyle name="메모 5 4 2 3 4" xfId="18034"/>
    <cellStyle name="메모 5 4 2 4" xfId="18035"/>
    <cellStyle name="메모 5 4 2 4 2" xfId="18036"/>
    <cellStyle name="메모 5 4 2 4 3" xfId="18037"/>
    <cellStyle name="메모 5 4 2 4 4" xfId="18038"/>
    <cellStyle name="메모 5 4 2 5" xfId="18039"/>
    <cellStyle name="메모 5 4 2 5 2" xfId="18040"/>
    <cellStyle name="메모 5 4 2 5 3" xfId="18041"/>
    <cellStyle name="메모 5 4 2 5 4" xfId="18042"/>
    <cellStyle name="메모 5 4 2 6" xfId="18043"/>
    <cellStyle name="메모 5 4 2 6 2" xfId="18044"/>
    <cellStyle name="메모 5 4 2 6 3" xfId="18045"/>
    <cellStyle name="메모 5 4 2 6 4" xfId="18046"/>
    <cellStyle name="메모 5 4 2 7" xfId="18047"/>
    <cellStyle name="메모 5 4 2 7 2" xfId="18048"/>
    <cellStyle name="메모 5 4 2 7 3" xfId="18049"/>
    <cellStyle name="메모 5 4 2 7 4" xfId="18050"/>
    <cellStyle name="메모 5 4 2 8" xfId="18051"/>
    <cellStyle name="메모 5 4 2 8 2" xfId="18052"/>
    <cellStyle name="메모 5 4 2 8 3" xfId="18053"/>
    <cellStyle name="메모 5 4 2 8 4" xfId="18054"/>
    <cellStyle name="메모 5 4 2 9" xfId="18055"/>
    <cellStyle name="메모 5 4 2 9 2" xfId="18056"/>
    <cellStyle name="메모 5 4 2 9 3" xfId="18057"/>
    <cellStyle name="메모 5 4 2 9 4" xfId="18058"/>
    <cellStyle name="메모 5 4 3" xfId="18059"/>
    <cellStyle name="메모 5 4 3 10" xfId="18060"/>
    <cellStyle name="메모 5 4 3 10 2" xfId="18061"/>
    <cellStyle name="메모 5 4 3 10 3" xfId="18062"/>
    <cellStyle name="메모 5 4 3 10 4" xfId="18063"/>
    <cellStyle name="메모 5 4 3 11" xfId="18064"/>
    <cellStyle name="메모 5 4 3 12" xfId="18065"/>
    <cellStyle name="메모 5 4 3 13" xfId="18066"/>
    <cellStyle name="메모 5 4 3 2" xfId="18067"/>
    <cellStyle name="메모 5 4 3 2 2" xfId="18068"/>
    <cellStyle name="메모 5 4 3 2 3" xfId="18069"/>
    <cellStyle name="메모 5 4 3 2 4" xfId="18070"/>
    <cellStyle name="메모 5 4 3 3" xfId="18071"/>
    <cellStyle name="메모 5 4 3 3 2" xfId="18072"/>
    <cellStyle name="메모 5 4 3 3 3" xfId="18073"/>
    <cellStyle name="메모 5 4 3 3 4" xfId="18074"/>
    <cellStyle name="메모 5 4 3 4" xfId="18075"/>
    <cellStyle name="메모 5 4 3 4 2" xfId="18076"/>
    <cellStyle name="메모 5 4 3 4 3" xfId="18077"/>
    <cellStyle name="메모 5 4 3 4 4" xfId="18078"/>
    <cellStyle name="메모 5 4 3 5" xfId="18079"/>
    <cellStyle name="메모 5 4 3 5 2" xfId="18080"/>
    <cellStyle name="메모 5 4 3 5 3" xfId="18081"/>
    <cellStyle name="메모 5 4 3 5 4" xfId="18082"/>
    <cellStyle name="메모 5 4 3 6" xfId="18083"/>
    <cellStyle name="메모 5 4 3 6 2" xfId="18084"/>
    <cellStyle name="메모 5 4 3 6 3" xfId="18085"/>
    <cellStyle name="메모 5 4 3 6 4" xfId="18086"/>
    <cellStyle name="메모 5 4 3 7" xfId="18087"/>
    <cellStyle name="메모 5 4 3 7 2" xfId="18088"/>
    <cellStyle name="메모 5 4 3 7 3" xfId="18089"/>
    <cellStyle name="메모 5 4 3 7 4" xfId="18090"/>
    <cellStyle name="메모 5 4 3 8" xfId="18091"/>
    <cellStyle name="메모 5 4 3 8 2" xfId="18092"/>
    <cellStyle name="메모 5 4 3 8 3" xfId="18093"/>
    <cellStyle name="메모 5 4 3 8 4" xfId="18094"/>
    <cellStyle name="메모 5 4 3 9" xfId="18095"/>
    <cellStyle name="메모 5 4 3 9 2" xfId="18096"/>
    <cellStyle name="메모 5 4 3 9 3" xfId="18097"/>
    <cellStyle name="메모 5 4 3 9 4" xfId="18098"/>
    <cellStyle name="메모 5 4 4" xfId="18099"/>
    <cellStyle name="메모 5 4 4 2" xfId="18100"/>
    <cellStyle name="메모 5 4 4 3" xfId="18101"/>
    <cellStyle name="메모 5 4 4 4" xfId="18102"/>
    <cellStyle name="메모 5 4 5" xfId="18103"/>
    <cellStyle name="메모 5 4 5 2" xfId="18104"/>
    <cellStyle name="메모 5 4 5 3" xfId="18105"/>
    <cellStyle name="메모 5 4 5 4" xfId="18106"/>
    <cellStyle name="메모 5 4 6" xfId="18107"/>
    <cellStyle name="메모 5 4 6 2" xfId="18108"/>
    <cellStyle name="메모 5 4 6 3" xfId="18109"/>
    <cellStyle name="메모 5 4 6 4" xfId="18110"/>
    <cellStyle name="메모 5 4 7" xfId="18111"/>
    <cellStyle name="메모 5 4 8" xfId="18112"/>
    <cellStyle name="메모 5 5" xfId="18113"/>
    <cellStyle name="메모 5 5 2" xfId="18114"/>
    <cellStyle name="메모 5 5 2 10" xfId="18115"/>
    <cellStyle name="메모 5 5 2 11" xfId="18116"/>
    <cellStyle name="메모 5 5 2 12" xfId="18117"/>
    <cellStyle name="메모 5 5 2 2" xfId="18118"/>
    <cellStyle name="메모 5 5 2 2 2" xfId="18119"/>
    <cellStyle name="메모 5 5 2 2 3" xfId="18120"/>
    <cellStyle name="메모 5 5 2 2 4" xfId="18121"/>
    <cellStyle name="메모 5 5 2 3" xfId="18122"/>
    <cellStyle name="메모 5 5 2 3 2" xfId="18123"/>
    <cellStyle name="메모 5 5 2 3 3" xfId="18124"/>
    <cellStyle name="메모 5 5 2 3 4" xfId="18125"/>
    <cellStyle name="메모 5 5 2 4" xfId="18126"/>
    <cellStyle name="메모 5 5 2 4 2" xfId="18127"/>
    <cellStyle name="메모 5 5 2 4 3" xfId="18128"/>
    <cellStyle name="메모 5 5 2 4 4" xfId="18129"/>
    <cellStyle name="메모 5 5 2 5" xfId="18130"/>
    <cellStyle name="메모 5 5 2 5 2" xfId="18131"/>
    <cellStyle name="메모 5 5 2 5 3" xfId="18132"/>
    <cellStyle name="메모 5 5 2 5 4" xfId="18133"/>
    <cellStyle name="메모 5 5 2 6" xfId="18134"/>
    <cellStyle name="메모 5 5 2 6 2" xfId="18135"/>
    <cellStyle name="메모 5 5 2 6 3" xfId="18136"/>
    <cellStyle name="메모 5 5 2 6 4" xfId="18137"/>
    <cellStyle name="메모 5 5 2 7" xfId="18138"/>
    <cellStyle name="메모 5 5 2 7 2" xfId="18139"/>
    <cellStyle name="메모 5 5 2 7 3" xfId="18140"/>
    <cellStyle name="메모 5 5 2 7 4" xfId="18141"/>
    <cellStyle name="메모 5 5 2 8" xfId="18142"/>
    <cellStyle name="메모 5 5 2 8 2" xfId="18143"/>
    <cellStyle name="메모 5 5 2 8 3" xfId="18144"/>
    <cellStyle name="메모 5 5 2 8 4" xfId="18145"/>
    <cellStyle name="메모 5 5 2 9" xfId="18146"/>
    <cellStyle name="메모 5 5 2 9 2" xfId="18147"/>
    <cellStyle name="메모 5 5 2 9 3" xfId="18148"/>
    <cellStyle name="메모 5 5 2 9 4" xfId="18149"/>
    <cellStyle name="메모 5 5 3" xfId="18150"/>
    <cellStyle name="메모 5 5 3 10" xfId="18151"/>
    <cellStyle name="메모 5 5 3 10 2" xfId="18152"/>
    <cellStyle name="메모 5 5 3 10 3" xfId="18153"/>
    <cellStyle name="메모 5 5 3 10 4" xfId="18154"/>
    <cellStyle name="메모 5 5 3 11" xfId="18155"/>
    <cellStyle name="메모 5 5 3 12" xfId="18156"/>
    <cellStyle name="메모 5 5 3 13" xfId="18157"/>
    <cellStyle name="메모 5 5 3 2" xfId="18158"/>
    <cellStyle name="메모 5 5 3 2 2" xfId="18159"/>
    <cellStyle name="메모 5 5 3 2 3" xfId="18160"/>
    <cellStyle name="메모 5 5 3 2 4" xfId="18161"/>
    <cellStyle name="메모 5 5 3 3" xfId="18162"/>
    <cellStyle name="메모 5 5 3 3 2" xfId="18163"/>
    <cellStyle name="메모 5 5 3 3 3" xfId="18164"/>
    <cellStyle name="메모 5 5 3 3 4" xfId="18165"/>
    <cellStyle name="메모 5 5 3 4" xfId="18166"/>
    <cellStyle name="메모 5 5 3 4 2" xfId="18167"/>
    <cellStyle name="메모 5 5 3 4 3" xfId="18168"/>
    <cellStyle name="메모 5 5 3 4 4" xfId="18169"/>
    <cellStyle name="메모 5 5 3 5" xfId="18170"/>
    <cellStyle name="메모 5 5 3 5 2" xfId="18171"/>
    <cellStyle name="메모 5 5 3 5 3" xfId="18172"/>
    <cellStyle name="메모 5 5 3 5 4" xfId="18173"/>
    <cellStyle name="메모 5 5 3 6" xfId="18174"/>
    <cellStyle name="메모 5 5 3 6 2" xfId="18175"/>
    <cellStyle name="메모 5 5 3 6 3" xfId="18176"/>
    <cellStyle name="메모 5 5 3 6 4" xfId="18177"/>
    <cellStyle name="메모 5 5 3 7" xfId="18178"/>
    <cellStyle name="메모 5 5 3 7 2" xfId="18179"/>
    <cellStyle name="메모 5 5 3 7 3" xfId="18180"/>
    <cellStyle name="메모 5 5 3 7 4" xfId="18181"/>
    <cellStyle name="메모 5 5 3 8" xfId="18182"/>
    <cellStyle name="메모 5 5 3 8 2" xfId="18183"/>
    <cellStyle name="메모 5 5 3 8 3" xfId="18184"/>
    <cellStyle name="메모 5 5 3 8 4" xfId="18185"/>
    <cellStyle name="메모 5 5 3 9" xfId="18186"/>
    <cellStyle name="메모 5 5 3 9 2" xfId="18187"/>
    <cellStyle name="메모 5 5 3 9 3" xfId="18188"/>
    <cellStyle name="메모 5 5 3 9 4" xfId="18189"/>
    <cellStyle name="메모 5 5 4" xfId="18190"/>
    <cellStyle name="메모 5 5 4 2" xfId="18191"/>
    <cellStyle name="메모 5 5 4 3" xfId="18192"/>
    <cellStyle name="메모 5 5 4 4" xfId="18193"/>
    <cellStyle name="메모 5 5 5" xfId="18194"/>
    <cellStyle name="메모 5 5 5 2" xfId="18195"/>
    <cellStyle name="메모 5 5 5 3" xfId="18196"/>
    <cellStyle name="메모 5 5 5 4" xfId="18197"/>
    <cellStyle name="메모 5 5 6" xfId="18198"/>
    <cellStyle name="메모 5 5 6 2" xfId="18199"/>
    <cellStyle name="메모 5 5 6 3" xfId="18200"/>
    <cellStyle name="메모 5 5 6 4" xfId="18201"/>
    <cellStyle name="메모 5 5 7" xfId="18202"/>
    <cellStyle name="메모 5 5 7 2" xfId="18203"/>
    <cellStyle name="메모 5 5 7 3" xfId="18204"/>
    <cellStyle name="메모 5 5 7 4" xfId="18205"/>
    <cellStyle name="메모 5 5 8" xfId="18206"/>
    <cellStyle name="메모 5 5 9" xfId="18207"/>
    <cellStyle name="메모 5 6" xfId="18208"/>
    <cellStyle name="메모 5 6 10" xfId="18209"/>
    <cellStyle name="메모 5 6 11" xfId="18210"/>
    <cellStyle name="메모 5 6 2" xfId="18211"/>
    <cellStyle name="메모 5 6 2 10" xfId="18212"/>
    <cellStyle name="메모 5 6 2 10 2" xfId="18213"/>
    <cellStyle name="메모 5 6 2 10 3" xfId="18214"/>
    <cellStyle name="메모 5 6 2 10 4" xfId="18215"/>
    <cellStyle name="메모 5 6 2 11" xfId="18216"/>
    <cellStyle name="메모 5 6 2 12" xfId="18217"/>
    <cellStyle name="메모 5 6 2 13" xfId="18218"/>
    <cellStyle name="메모 5 6 2 2" xfId="18219"/>
    <cellStyle name="메모 5 6 2 2 2" xfId="18220"/>
    <cellStyle name="메모 5 6 2 2 3" xfId="18221"/>
    <cellStyle name="메모 5 6 2 2 4" xfId="18222"/>
    <cellStyle name="메모 5 6 2 3" xfId="18223"/>
    <cellStyle name="메모 5 6 2 3 2" xfId="18224"/>
    <cellStyle name="메모 5 6 2 3 3" xfId="18225"/>
    <cellStyle name="메모 5 6 2 3 4" xfId="18226"/>
    <cellStyle name="메모 5 6 2 4" xfId="18227"/>
    <cellStyle name="메모 5 6 2 4 2" xfId="18228"/>
    <cellStyle name="메모 5 6 2 4 3" xfId="18229"/>
    <cellStyle name="메모 5 6 2 4 4" xfId="18230"/>
    <cellStyle name="메모 5 6 2 5" xfId="18231"/>
    <cellStyle name="메모 5 6 2 5 2" xfId="18232"/>
    <cellStyle name="메모 5 6 2 5 3" xfId="18233"/>
    <cellStyle name="메모 5 6 2 5 4" xfId="18234"/>
    <cellStyle name="메모 5 6 2 6" xfId="18235"/>
    <cellStyle name="메모 5 6 2 6 2" xfId="18236"/>
    <cellStyle name="메모 5 6 2 6 3" xfId="18237"/>
    <cellStyle name="메모 5 6 2 6 4" xfId="18238"/>
    <cellStyle name="메모 5 6 2 7" xfId="18239"/>
    <cellStyle name="메모 5 6 2 7 2" xfId="18240"/>
    <cellStyle name="메모 5 6 2 7 3" xfId="18241"/>
    <cellStyle name="메모 5 6 2 7 4" xfId="18242"/>
    <cellStyle name="메모 5 6 2 8" xfId="18243"/>
    <cellStyle name="메모 5 6 2 8 2" xfId="18244"/>
    <cellStyle name="메모 5 6 2 8 3" xfId="18245"/>
    <cellStyle name="메모 5 6 2 8 4" xfId="18246"/>
    <cellStyle name="메모 5 6 2 9" xfId="18247"/>
    <cellStyle name="메모 5 6 2 9 2" xfId="18248"/>
    <cellStyle name="메모 5 6 2 9 3" xfId="18249"/>
    <cellStyle name="메모 5 6 2 9 4" xfId="18250"/>
    <cellStyle name="메모 5 6 3" xfId="18251"/>
    <cellStyle name="메모 5 6 3 10" xfId="18252"/>
    <cellStyle name="메모 5 6 3 10 2" xfId="18253"/>
    <cellStyle name="메모 5 6 3 10 3" xfId="18254"/>
    <cellStyle name="메모 5 6 3 10 4" xfId="18255"/>
    <cellStyle name="메모 5 6 3 11" xfId="18256"/>
    <cellStyle name="메모 5 6 3 12" xfId="18257"/>
    <cellStyle name="메모 5 6 3 13" xfId="18258"/>
    <cellStyle name="메모 5 6 3 2" xfId="18259"/>
    <cellStyle name="메모 5 6 3 2 2" xfId="18260"/>
    <cellStyle name="메모 5 6 3 2 3" xfId="18261"/>
    <cellStyle name="메모 5 6 3 2 4" xfId="18262"/>
    <cellStyle name="메모 5 6 3 3" xfId="18263"/>
    <cellStyle name="메모 5 6 3 3 2" xfId="18264"/>
    <cellStyle name="메모 5 6 3 3 3" xfId="18265"/>
    <cellStyle name="메모 5 6 3 3 4" xfId="18266"/>
    <cellStyle name="메모 5 6 3 4" xfId="18267"/>
    <cellStyle name="메모 5 6 3 4 2" xfId="18268"/>
    <cellStyle name="메모 5 6 3 4 3" xfId="18269"/>
    <cellStyle name="메모 5 6 3 4 4" xfId="18270"/>
    <cellStyle name="메모 5 6 3 5" xfId="18271"/>
    <cellStyle name="메모 5 6 3 5 2" xfId="18272"/>
    <cellStyle name="메모 5 6 3 5 3" xfId="18273"/>
    <cellStyle name="메모 5 6 3 5 4" xfId="18274"/>
    <cellStyle name="메모 5 6 3 6" xfId="18275"/>
    <cellStyle name="메모 5 6 3 6 2" xfId="18276"/>
    <cellStyle name="메모 5 6 3 6 3" xfId="18277"/>
    <cellStyle name="메모 5 6 3 6 4" xfId="18278"/>
    <cellStyle name="메모 5 6 3 7" xfId="18279"/>
    <cellStyle name="메모 5 6 3 7 2" xfId="18280"/>
    <cellStyle name="메모 5 6 3 7 3" xfId="18281"/>
    <cellStyle name="메모 5 6 3 7 4" xfId="18282"/>
    <cellStyle name="메모 5 6 3 8" xfId="18283"/>
    <cellStyle name="메모 5 6 3 8 2" xfId="18284"/>
    <cellStyle name="메모 5 6 3 8 3" xfId="18285"/>
    <cellStyle name="메모 5 6 3 8 4" xfId="18286"/>
    <cellStyle name="메모 5 6 3 9" xfId="18287"/>
    <cellStyle name="메모 5 6 3 9 2" xfId="18288"/>
    <cellStyle name="메모 5 6 3 9 3" xfId="18289"/>
    <cellStyle name="메모 5 6 3 9 4" xfId="18290"/>
    <cellStyle name="메모 5 6 4" xfId="18291"/>
    <cellStyle name="메모 5 6 4 2" xfId="18292"/>
    <cellStyle name="메모 5 6 4 3" xfId="18293"/>
    <cellStyle name="메모 5 6 4 4" xfId="18294"/>
    <cellStyle name="메모 5 6 5" xfId="18295"/>
    <cellStyle name="메모 5 6 5 2" xfId="18296"/>
    <cellStyle name="메모 5 6 5 3" xfId="18297"/>
    <cellStyle name="메모 5 6 5 4" xfId="18298"/>
    <cellStyle name="메모 5 6 6" xfId="18299"/>
    <cellStyle name="메모 5 6 6 2" xfId="18300"/>
    <cellStyle name="메모 5 6 6 3" xfId="18301"/>
    <cellStyle name="메모 5 6 6 4" xfId="18302"/>
    <cellStyle name="메모 5 6 7" xfId="18303"/>
    <cellStyle name="메모 5 6 7 2" xfId="18304"/>
    <cellStyle name="메모 5 6 7 3" xfId="18305"/>
    <cellStyle name="메모 5 6 7 4" xfId="18306"/>
    <cellStyle name="메모 5 6 8" xfId="18307"/>
    <cellStyle name="메모 5 6 8 2" xfId="18308"/>
    <cellStyle name="메모 5 6 8 3" xfId="18309"/>
    <cellStyle name="메모 5 6 8 4" xfId="18310"/>
    <cellStyle name="메모 5 6 9" xfId="18311"/>
    <cellStyle name="메모 5 7" xfId="18312"/>
    <cellStyle name="메모 5 7 2" xfId="18313"/>
    <cellStyle name="메모 5 7 3" xfId="18314"/>
    <cellStyle name="메모 5 7 4" xfId="18315"/>
    <cellStyle name="메모 5 8" xfId="18316"/>
    <cellStyle name="메모 6" xfId="18317"/>
    <cellStyle name="메모 6 2" xfId="18318"/>
    <cellStyle name="메모 6 2 10" xfId="18319"/>
    <cellStyle name="메모 6 2 10 2" xfId="18320"/>
    <cellStyle name="메모 6 2 10 3" xfId="18321"/>
    <cellStyle name="메모 6 2 10 4" xfId="18322"/>
    <cellStyle name="메모 6 2 11" xfId="18323"/>
    <cellStyle name="메모 6 2 12" xfId="18324"/>
    <cellStyle name="메모 6 2 13" xfId="18325"/>
    <cellStyle name="메모 6 2 2" xfId="18326"/>
    <cellStyle name="메모 6 2 2 10" xfId="18327"/>
    <cellStyle name="메모 6 2 2 11" xfId="18328"/>
    <cellStyle name="메모 6 2 2 12" xfId="18329"/>
    <cellStyle name="메모 6 2 2 2" xfId="18330"/>
    <cellStyle name="메모 6 2 2 2 2" xfId="18331"/>
    <cellStyle name="메모 6 2 2 2 3" xfId="18332"/>
    <cellStyle name="메모 6 2 2 2 4" xfId="18333"/>
    <cellStyle name="메모 6 2 2 3" xfId="18334"/>
    <cellStyle name="메모 6 2 2 3 2" xfId="18335"/>
    <cellStyle name="메모 6 2 2 3 3" xfId="18336"/>
    <cellStyle name="메모 6 2 2 3 4" xfId="18337"/>
    <cellStyle name="메모 6 2 2 4" xfId="18338"/>
    <cellStyle name="메모 6 2 2 4 2" xfId="18339"/>
    <cellStyle name="메모 6 2 2 4 3" xfId="18340"/>
    <cellStyle name="메모 6 2 2 4 4" xfId="18341"/>
    <cellStyle name="메모 6 2 2 5" xfId="18342"/>
    <cellStyle name="메모 6 2 2 5 2" xfId="18343"/>
    <cellStyle name="메모 6 2 2 5 3" xfId="18344"/>
    <cellStyle name="메모 6 2 2 5 4" xfId="18345"/>
    <cellStyle name="메모 6 2 2 6" xfId="18346"/>
    <cellStyle name="메모 6 2 2 6 2" xfId="18347"/>
    <cellStyle name="메모 6 2 2 6 3" xfId="18348"/>
    <cellStyle name="메모 6 2 2 6 4" xfId="18349"/>
    <cellStyle name="메모 6 2 2 7" xfId="18350"/>
    <cellStyle name="메모 6 2 2 7 2" xfId="18351"/>
    <cellStyle name="메모 6 2 2 7 3" xfId="18352"/>
    <cellStyle name="메모 6 2 2 7 4" xfId="18353"/>
    <cellStyle name="메모 6 2 2 8" xfId="18354"/>
    <cellStyle name="메모 6 2 2 8 2" xfId="18355"/>
    <cellStyle name="메모 6 2 2 8 3" xfId="18356"/>
    <cellStyle name="메모 6 2 2 8 4" xfId="18357"/>
    <cellStyle name="메모 6 2 2 9" xfId="18358"/>
    <cellStyle name="메모 6 2 2 9 2" xfId="18359"/>
    <cellStyle name="메모 6 2 2 9 3" xfId="18360"/>
    <cellStyle name="메모 6 2 2 9 4" xfId="18361"/>
    <cellStyle name="메모 6 2 3" xfId="18362"/>
    <cellStyle name="메모 6 2 3 10" xfId="18363"/>
    <cellStyle name="메모 6 2 3 10 2" xfId="18364"/>
    <cellStyle name="메모 6 2 3 10 3" xfId="18365"/>
    <cellStyle name="메모 6 2 3 10 4" xfId="18366"/>
    <cellStyle name="메모 6 2 3 11" xfId="18367"/>
    <cellStyle name="메모 6 2 3 12" xfId="18368"/>
    <cellStyle name="메모 6 2 3 13" xfId="18369"/>
    <cellStyle name="메모 6 2 3 2" xfId="18370"/>
    <cellStyle name="메모 6 2 3 2 2" xfId="18371"/>
    <cellStyle name="메모 6 2 3 2 3" xfId="18372"/>
    <cellStyle name="메모 6 2 3 2 4" xfId="18373"/>
    <cellStyle name="메모 6 2 3 3" xfId="18374"/>
    <cellStyle name="메모 6 2 3 3 2" xfId="18375"/>
    <cellStyle name="메모 6 2 3 3 3" xfId="18376"/>
    <cellStyle name="메모 6 2 3 3 4" xfId="18377"/>
    <cellStyle name="메모 6 2 3 4" xfId="18378"/>
    <cellStyle name="메모 6 2 3 4 2" xfId="18379"/>
    <cellStyle name="메모 6 2 3 4 3" xfId="18380"/>
    <cellStyle name="메모 6 2 3 4 4" xfId="18381"/>
    <cellStyle name="메모 6 2 3 5" xfId="18382"/>
    <cellStyle name="메모 6 2 3 5 2" xfId="18383"/>
    <cellStyle name="메모 6 2 3 5 3" xfId="18384"/>
    <cellStyle name="메모 6 2 3 5 4" xfId="18385"/>
    <cellStyle name="메모 6 2 3 6" xfId="18386"/>
    <cellStyle name="메모 6 2 3 6 2" xfId="18387"/>
    <cellStyle name="메모 6 2 3 6 3" xfId="18388"/>
    <cellStyle name="메모 6 2 3 6 4" xfId="18389"/>
    <cellStyle name="메모 6 2 3 7" xfId="18390"/>
    <cellStyle name="메모 6 2 3 7 2" xfId="18391"/>
    <cellStyle name="메모 6 2 3 7 3" xfId="18392"/>
    <cellStyle name="메모 6 2 3 7 4" xfId="18393"/>
    <cellStyle name="메모 6 2 3 8" xfId="18394"/>
    <cellStyle name="메모 6 2 3 8 2" xfId="18395"/>
    <cellStyle name="메모 6 2 3 8 3" xfId="18396"/>
    <cellStyle name="메모 6 2 3 8 4" xfId="18397"/>
    <cellStyle name="메모 6 2 3 9" xfId="18398"/>
    <cellStyle name="메모 6 2 3 9 2" xfId="18399"/>
    <cellStyle name="메모 6 2 3 9 3" xfId="18400"/>
    <cellStyle name="메모 6 2 3 9 4" xfId="18401"/>
    <cellStyle name="메모 6 2 4" xfId="18402"/>
    <cellStyle name="메모 6 2 4 2" xfId="18403"/>
    <cellStyle name="메모 6 2 4 3" xfId="18404"/>
    <cellStyle name="메모 6 2 4 4" xfId="18405"/>
    <cellStyle name="메모 6 2 5" xfId="18406"/>
    <cellStyle name="메모 6 2 5 2" xfId="18407"/>
    <cellStyle name="메모 6 2 5 3" xfId="18408"/>
    <cellStyle name="메모 6 2 5 4" xfId="18409"/>
    <cellStyle name="메모 6 2 6" xfId="18410"/>
    <cellStyle name="메모 6 2 6 2" xfId="18411"/>
    <cellStyle name="메모 6 2 6 3" xfId="18412"/>
    <cellStyle name="메모 6 2 6 4" xfId="18413"/>
    <cellStyle name="메모 6 2 7" xfId="18414"/>
    <cellStyle name="메모 6 2 7 2" xfId="18415"/>
    <cellStyle name="메모 6 2 7 3" xfId="18416"/>
    <cellStyle name="메모 6 2 7 4" xfId="18417"/>
    <cellStyle name="메모 6 2 8" xfId="18418"/>
    <cellStyle name="메모 6 2 8 2" xfId="18419"/>
    <cellStyle name="메모 6 2 8 3" xfId="18420"/>
    <cellStyle name="메모 6 2 8 4" xfId="18421"/>
    <cellStyle name="메모 6 2 9" xfId="18422"/>
    <cellStyle name="메모 6 2 9 2" xfId="18423"/>
    <cellStyle name="메모 6 2 9 3" xfId="18424"/>
    <cellStyle name="메모 6 2 9 4" xfId="18425"/>
    <cellStyle name="메모 6 3" xfId="18426"/>
    <cellStyle name="메모 6 3 2" xfId="18427"/>
    <cellStyle name="메모 6 3 2 10" xfId="18428"/>
    <cellStyle name="메모 6 3 2 11" xfId="18429"/>
    <cellStyle name="메모 6 3 2 12" xfId="18430"/>
    <cellStyle name="메모 6 3 2 2" xfId="18431"/>
    <cellStyle name="메모 6 3 2 2 2" xfId="18432"/>
    <cellStyle name="메모 6 3 2 2 3" xfId="18433"/>
    <cellStyle name="메모 6 3 2 2 4" xfId="18434"/>
    <cellStyle name="메모 6 3 2 3" xfId="18435"/>
    <cellStyle name="메모 6 3 2 3 2" xfId="18436"/>
    <cellStyle name="메모 6 3 2 3 3" xfId="18437"/>
    <cellStyle name="메모 6 3 2 3 4" xfId="18438"/>
    <cellStyle name="메모 6 3 2 4" xfId="18439"/>
    <cellStyle name="메모 6 3 2 4 2" xfId="18440"/>
    <cellStyle name="메모 6 3 2 4 3" xfId="18441"/>
    <cellStyle name="메모 6 3 2 4 4" xfId="18442"/>
    <cellStyle name="메모 6 3 2 5" xfId="18443"/>
    <cellStyle name="메모 6 3 2 5 2" xfId="18444"/>
    <cellStyle name="메모 6 3 2 5 3" xfId="18445"/>
    <cellStyle name="메모 6 3 2 5 4" xfId="18446"/>
    <cellStyle name="메모 6 3 2 6" xfId="18447"/>
    <cellStyle name="메모 6 3 2 6 2" xfId="18448"/>
    <cellStyle name="메모 6 3 2 6 3" xfId="18449"/>
    <cellStyle name="메모 6 3 2 6 4" xfId="18450"/>
    <cellStyle name="메모 6 3 2 7" xfId="18451"/>
    <cellStyle name="메모 6 3 2 7 2" xfId="18452"/>
    <cellStyle name="메모 6 3 2 7 3" xfId="18453"/>
    <cellStyle name="메모 6 3 2 7 4" xfId="18454"/>
    <cellStyle name="메모 6 3 2 8" xfId="18455"/>
    <cellStyle name="메모 6 3 2 8 2" xfId="18456"/>
    <cellStyle name="메모 6 3 2 8 3" xfId="18457"/>
    <cellStyle name="메모 6 3 2 8 4" xfId="18458"/>
    <cellStyle name="메모 6 3 2 9" xfId="18459"/>
    <cellStyle name="메모 6 3 2 9 2" xfId="18460"/>
    <cellStyle name="메모 6 3 2 9 3" xfId="18461"/>
    <cellStyle name="메모 6 3 2 9 4" xfId="18462"/>
    <cellStyle name="메모 6 3 3" xfId="18463"/>
    <cellStyle name="메모 6 3 3 10" xfId="18464"/>
    <cellStyle name="메모 6 3 3 10 2" xfId="18465"/>
    <cellStyle name="메모 6 3 3 10 3" xfId="18466"/>
    <cellStyle name="메모 6 3 3 10 4" xfId="18467"/>
    <cellStyle name="메모 6 3 3 11" xfId="18468"/>
    <cellStyle name="메모 6 3 3 12" xfId="18469"/>
    <cellStyle name="메모 6 3 3 13" xfId="18470"/>
    <cellStyle name="메모 6 3 3 2" xfId="18471"/>
    <cellStyle name="메모 6 3 3 2 2" xfId="18472"/>
    <cellStyle name="메모 6 3 3 2 3" xfId="18473"/>
    <cellStyle name="메모 6 3 3 2 4" xfId="18474"/>
    <cellStyle name="메모 6 3 3 3" xfId="18475"/>
    <cellStyle name="메모 6 3 3 3 2" xfId="18476"/>
    <cellStyle name="메모 6 3 3 3 3" xfId="18477"/>
    <cellStyle name="메모 6 3 3 3 4" xfId="18478"/>
    <cellStyle name="메모 6 3 3 4" xfId="18479"/>
    <cellStyle name="메모 6 3 3 4 2" xfId="18480"/>
    <cellStyle name="메모 6 3 3 4 3" xfId="18481"/>
    <cellStyle name="메모 6 3 3 4 4" xfId="18482"/>
    <cellStyle name="메모 6 3 3 5" xfId="18483"/>
    <cellStyle name="메모 6 3 3 5 2" xfId="18484"/>
    <cellStyle name="메모 6 3 3 5 3" xfId="18485"/>
    <cellStyle name="메모 6 3 3 5 4" xfId="18486"/>
    <cellStyle name="메모 6 3 3 6" xfId="18487"/>
    <cellStyle name="메모 6 3 3 6 2" xfId="18488"/>
    <cellStyle name="메모 6 3 3 6 3" xfId="18489"/>
    <cellStyle name="메모 6 3 3 6 4" xfId="18490"/>
    <cellStyle name="메모 6 3 3 7" xfId="18491"/>
    <cellStyle name="메모 6 3 3 7 2" xfId="18492"/>
    <cellStyle name="메모 6 3 3 7 3" xfId="18493"/>
    <cellStyle name="메모 6 3 3 7 4" xfId="18494"/>
    <cellStyle name="메모 6 3 3 8" xfId="18495"/>
    <cellStyle name="메모 6 3 3 8 2" xfId="18496"/>
    <cellStyle name="메모 6 3 3 8 3" xfId="18497"/>
    <cellStyle name="메모 6 3 3 8 4" xfId="18498"/>
    <cellStyle name="메모 6 3 3 9" xfId="18499"/>
    <cellStyle name="메모 6 3 3 9 2" xfId="18500"/>
    <cellStyle name="메모 6 3 3 9 3" xfId="18501"/>
    <cellStyle name="메모 6 3 3 9 4" xfId="18502"/>
    <cellStyle name="메모 6 3 4" xfId="18503"/>
    <cellStyle name="메모 6 3 4 2" xfId="18504"/>
    <cellStyle name="메모 6 3 4 3" xfId="18505"/>
    <cellStyle name="메모 6 3 4 4" xfId="18506"/>
    <cellStyle name="메모 6 3 5" xfId="18507"/>
    <cellStyle name="메모 6 3 5 2" xfId="18508"/>
    <cellStyle name="메모 6 3 5 3" xfId="18509"/>
    <cellStyle name="메모 6 3 5 4" xfId="18510"/>
    <cellStyle name="메모 6 3 6" xfId="18511"/>
    <cellStyle name="메모 6 3 6 2" xfId="18512"/>
    <cellStyle name="메모 6 3 6 3" xfId="18513"/>
    <cellStyle name="메모 6 3 6 4" xfId="18514"/>
    <cellStyle name="메모 6 3 7" xfId="18515"/>
    <cellStyle name="메모 6 3 8" xfId="18516"/>
    <cellStyle name="메모 6 4" xfId="18517"/>
    <cellStyle name="메모 6 4 2" xfId="18518"/>
    <cellStyle name="메모 6 4 2 10" xfId="18519"/>
    <cellStyle name="메모 6 4 2 11" xfId="18520"/>
    <cellStyle name="메모 6 4 2 12" xfId="18521"/>
    <cellStyle name="메모 6 4 2 2" xfId="18522"/>
    <cellStyle name="메모 6 4 2 2 2" xfId="18523"/>
    <cellStyle name="메모 6 4 2 2 3" xfId="18524"/>
    <cellStyle name="메모 6 4 2 2 4" xfId="18525"/>
    <cellStyle name="메모 6 4 2 3" xfId="18526"/>
    <cellStyle name="메모 6 4 2 3 2" xfId="18527"/>
    <cellStyle name="메모 6 4 2 3 3" xfId="18528"/>
    <cellStyle name="메모 6 4 2 3 4" xfId="18529"/>
    <cellStyle name="메모 6 4 2 4" xfId="18530"/>
    <cellStyle name="메모 6 4 2 4 2" xfId="18531"/>
    <cellStyle name="메모 6 4 2 4 3" xfId="18532"/>
    <cellStyle name="메모 6 4 2 4 4" xfId="18533"/>
    <cellStyle name="메모 6 4 2 5" xfId="18534"/>
    <cellStyle name="메모 6 4 2 5 2" xfId="18535"/>
    <cellStyle name="메모 6 4 2 5 3" xfId="18536"/>
    <cellStyle name="메모 6 4 2 5 4" xfId="18537"/>
    <cellStyle name="메모 6 4 2 6" xfId="18538"/>
    <cellStyle name="메모 6 4 2 6 2" xfId="18539"/>
    <cellStyle name="메모 6 4 2 6 3" xfId="18540"/>
    <cellStyle name="메모 6 4 2 6 4" xfId="18541"/>
    <cellStyle name="메모 6 4 2 7" xfId="18542"/>
    <cellStyle name="메모 6 4 2 7 2" xfId="18543"/>
    <cellStyle name="메모 6 4 2 7 3" xfId="18544"/>
    <cellStyle name="메모 6 4 2 7 4" xfId="18545"/>
    <cellStyle name="메모 6 4 2 8" xfId="18546"/>
    <cellStyle name="메모 6 4 2 8 2" xfId="18547"/>
    <cellStyle name="메모 6 4 2 8 3" xfId="18548"/>
    <cellStyle name="메모 6 4 2 8 4" xfId="18549"/>
    <cellStyle name="메모 6 4 2 9" xfId="18550"/>
    <cellStyle name="메모 6 4 2 9 2" xfId="18551"/>
    <cellStyle name="메모 6 4 2 9 3" xfId="18552"/>
    <cellStyle name="메모 6 4 2 9 4" xfId="18553"/>
    <cellStyle name="메모 6 4 3" xfId="18554"/>
    <cellStyle name="메모 6 4 3 10" xfId="18555"/>
    <cellStyle name="메모 6 4 3 10 2" xfId="18556"/>
    <cellStyle name="메모 6 4 3 10 3" xfId="18557"/>
    <cellStyle name="메모 6 4 3 10 4" xfId="18558"/>
    <cellStyle name="메모 6 4 3 11" xfId="18559"/>
    <cellStyle name="메모 6 4 3 12" xfId="18560"/>
    <cellStyle name="메모 6 4 3 13" xfId="18561"/>
    <cellStyle name="메모 6 4 3 2" xfId="18562"/>
    <cellStyle name="메모 6 4 3 2 2" xfId="18563"/>
    <cellStyle name="메모 6 4 3 2 3" xfId="18564"/>
    <cellStyle name="메모 6 4 3 2 4" xfId="18565"/>
    <cellStyle name="메모 6 4 3 3" xfId="18566"/>
    <cellStyle name="메모 6 4 3 3 2" xfId="18567"/>
    <cellStyle name="메모 6 4 3 3 3" xfId="18568"/>
    <cellStyle name="메모 6 4 3 3 4" xfId="18569"/>
    <cellStyle name="메모 6 4 3 4" xfId="18570"/>
    <cellStyle name="메모 6 4 3 4 2" xfId="18571"/>
    <cellStyle name="메모 6 4 3 4 3" xfId="18572"/>
    <cellStyle name="메모 6 4 3 4 4" xfId="18573"/>
    <cellStyle name="메모 6 4 3 5" xfId="18574"/>
    <cellStyle name="메모 6 4 3 5 2" xfId="18575"/>
    <cellStyle name="메모 6 4 3 5 3" xfId="18576"/>
    <cellStyle name="메모 6 4 3 5 4" xfId="18577"/>
    <cellStyle name="메모 6 4 3 6" xfId="18578"/>
    <cellStyle name="메모 6 4 3 6 2" xfId="18579"/>
    <cellStyle name="메모 6 4 3 6 3" xfId="18580"/>
    <cellStyle name="메모 6 4 3 6 4" xfId="18581"/>
    <cellStyle name="메모 6 4 3 7" xfId="18582"/>
    <cellStyle name="메모 6 4 3 7 2" xfId="18583"/>
    <cellStyle name="메모 6 4 3 7 3" xfId="18584"/>
    <cellStyle name="메모 6 4 3 7 4" xfId="18585"/>
    <cellStyle name="메모 6 4 3 8" xfId="18586"/>
    <cellStyle name="메모 6 4 3 8 2" xfId="18587"/>
    <cellStyle name="메모 6 4 3 8 3" xfId="18588"/>
    <cellStyle name="메모 6 4 3 8 4" xfId="18589"/>
    <cellStyle name="메모 6 4 3 9" xfId="18590"/>
    <cellStyle name="메모 6 4 3 9 2" xfId="18591"/>
    <cellStyle name="메모 6 4 3 9 3" xfId="18592"/>
    <cellStyle name="메모 6 4 3 9 4" xfId="18593"/>
    <cellStyle name="메모 6 4 4" xfId="18594"/>
    <cellStyle name="메모 6 4 4 2" xfId="18595"/>
    <cellStyle name="메모 6 4 4 3" xfId="18596"/>
    <cellStyle name="메모 6 4 4 4" xfId="18597"/>
    <cellStyle name="메모 6 4 5" xfId="18598"/>
    <cellStyle name="메모 6 4 5 2" xfId="18599"/>
    <cellStyle name="메모 6 4 5 3" xfId="18600"/>
    <cellStyle name="메모 6 4 5 4" xfId="18601"/>
    <cellStyle name="메모 6 4 6" xfId="18602"/>
    <cellStyle name="메모 6 4 6 2" xfId="18603"/>
    <cellStyle name="메모 6 4 6 3" xfId="18604"/>
    <cellStyle name="메모 6 4 6 4" xfId="18605"/>
    <cellStyle name="메모 6 4 7" xfId="18606"/>
    <cellStyle name="메모 6 4 8" xfId="18607"/>
    <cellStyle name="메모 6 5" xfId="18608"/>
    <cellStyle name="메모 6 5 2" xfId="18609"/>
    <cellStyle name="메모 6 5 2 10" xfId="18610"/>
    <cellStyle name="메모 6 5 2 11" xfId="18611"/>
    <cellStyle name="메모 6 5 2 12" xfId="18612"/>
    <cellStyle name="메모 6 5 2 2" xfId="18613"/>
    <cellStyle name="메모 6 5 2 2 2" xfId="18614"/>
    <cellStyle name="메모 6 5 2 2 3" xfId="18615"/>
    <cellStyle name="메모 6 5 2 2 4" xfId="18616"/>
    <cellStyle name="메모 6 5 2 3" xfId="18617"/>
    <cellStyle name="메모 6 5 2 3 2" xfId="18618"/>
    <cellStyle name="메모 6 5 2 3 3" xfId="18619"/>
    <cellStyle name="메모 6 5 2 3 4" xfId="18620"/>
    <cellStyle name="메모 6 5 2 4" xfId="18621"/>
    <cellStyle name="메모 6 5 2 4 2" xfId="18622"/>
    <cellStyle name="메모 6 5 2 4 3" xfId="18623"/>
    <cellStyle name="메모 6 5 2 4 4" xfId="18624"/>
    <cellStyle name="메모 6 5 2 5" xfId="18625"/>
    <cellStyle name="메모 6 5 2 5 2" xfId="18626"/>
    <cellStyle name="메모 6 5 2 5 3" xfId="18627"/>
    <cellStyle name="메모 6 5 2 5 4" xfId="18628"/>
    <cellStyle name="메모 6 5 2 6" xfId="18629"/>
    <cellStyle name="메모 6 5 2 6 2" xfId="18630"/>
    <cellStyle name="메모 6 5 2 6 3" xfId="18631"/>
    <cellStyle name="메모 6 5 2 6 4" xfId="18632"/>
    <cellStyle name="메모 6 5 2 7" xfId="18633"/>
    <cellStyle name="메모 6 5 2 7 2" xfId="18634"/>
    <cellStyle name="메모 6 5 2 7 3" xfId="18635"/>
    <cellStyle name="메모 6 5 2 7 4" xfId="18636"/>
    <cellStyle name="메모 6 5 2 8" xfId="18637"/>
    <cellStyle name="메모 6 5 2 8 2" xfId="18638"/>
    <cellStyle name="메모 6 5 2 8 3" xfId="18639"/>
    <cellStyle name="메모 6 5 2 8 4" xfId="18640"/>
    <cellStyle name="메모 6 5 2 9" xfId="18641"/>
    <cellStyle name="메모 6 5 2 9 2" xfId="18642"/>
    <cellStyle name="메모 6 5 2 9 3" xfId="18643"/>
    <cellStyle name="메모 6 5 2 9 4" xfId="18644"/>
    <cellStyle name="메모 6 5 3" xfId="18645"/>
    <cellStyle name="메모 6 5 3 10" xfId="18646"/>
    <cellStyle name="메모 6 5 3 10 2" xfId="18647"/>
    <cellStyle name="메모 6 5 3 10 3" xfId="18648"/>
    <cellStyle name="메모 6 5 3 10 4" xfId="18649"/>
    <cellStyle name="메모 6 5 3 11" xfId="18650"/>
    <cellStyle name="메모 6 5 3 12" xfId="18651"/>
    <cellStyle name="메모 6 5 3 13" xfId="18652"/>
    <cellStyle name="메모 6 5 3 2" xfId="18653"/>
    <cellStyle name="메모 6 5 3 2 2" xfId="18654"/>
    <cellStyle name="메모 6 5 3 2 3" xfId="18655"/>
    <cellStyle name="메모 6 5 3 2 4" xfId="18656"/>
    <cellStyle name="메모 6 5 3 3" xfId="18657"/>
    <cellStyle name="메모 6 5 3 3 2" xfId="18658"/>
    <cellStyle name="메모 6 5 3 3 3" xfId="18659"/>
    <cellStyle name="메모 6 5 3 3 4" xfId="18660"/>
    <cellStyle name="메모 6 5 3 4" xfId="18661"/>
    <cellStyle name="메모 6 5 3 4 2" xfId="18662"/>
    <cellStyle name="메모 6 5 3 4 3" xfId="18663"/>
    <cellStyle name="메모 6 5 3 4 4" xfId="18664"/>
    <cellStyle name="메모 6 5 3 5" xfId="18665"/>
    <cellStyle name="메모 6 5 3 5 2" xfId="18666"/>
    <cellStyle name="메모 6 5 3 5 3" xfId="18667"/>
    <cellStyle name="메모 6 5 3 5 4" xfId="18668"/>
    <cellStyle name="메모 6 5 3 6" xfId="18669"/>
    <cellStyle name="메모 6 5 3 6 2" xfId="18670"/>
    <cellStyle name="메모 6 5 3 6 3" xfId="18671"/>
    <cellStyle name="메모 6 5 3 6 4" xfId="18672"/>
    <cellStyle name="메모 6 5 3 7" xfId="18673"/>
    <cellStyle name="메모 6 5 3 7 2" xfId="18674"/>
    <cellStyle name="메모 6 5 3 7 3" xfId="18675"/>
    <cellStyle name="메모 6 5 3 7 4" xfId="18676"/>
    <cellStyle name="메모 6 5 3 8" xfId="18677"/>
    <cellStyle name="메모 6 5 3 8 2" xfId="18678"/>
    <cellStyle name="메모 6 5 3 8 3" xfId="18679"/>
    <cellStyle name="메모 6 5 3 8 4" xfId="18680"/>
    <cellStyle name="메모 6 5 3 9" xfId="18681"/>
    <cellStyle name="메모 6 5 3 9 2" xfId="18682"/>
    <cellStyle name="메모 6 5 3 9 3" xfId="18683"/>
    <cellStyle name="메모 6 5 3 9 4" xfId="18684"/>
    <cellStyle name="메모 6 5 4" xfId="18685"/>
    <cellStyle name="메모 6 5 4 2" xfId="18686"/>
    <cellStyle name="메모 6 5 4 3" xfId="18687"/>
    <cellStyle name="메모 6 5 4 4" xfId="18688"/>
    <cellStyle name="메모 6 5 5" xfId="18689"/>
    <cellStyle name="메모 6 5 5 2" xfId="18690"/>
    <cellStyle name="메모 6 5 5 3" xfId="18691"/>
    <cellStyle name="메모 6 5 5 4" xfId="18692"/>
    <cellStyle name="메모 6 5 6" xfId="18693"/>
    <cellStyle name="메모 6 5 6 2" xfId="18694"/>
    <cellStyle name="메모 6 5 6 3" xfId="18695"/>
    <cellStyle name="메모 6 5 6 4" xfId="18696"/>
    <cellStyle name="메모 6 5 7" xfId="18697"/>
    <cellStyle name="메모 6 5 7 2" xfId="18698"/>
    <cellStyle name="메모 6 5 7 3" xfId="18699"/>
    <cellStyle name="메모 6 5 7 4" xfId="18700"/>
    <cellStyle name="메모 6 5 8" xfId="18701"/>
    <cellStyle name="메모 6 5 9" xfId="18702"/>
    <cellStyle name="메모 6 6" xfId="18703"/>
    <cellStyle name="메모 6 6 10" xfId="18704"/>
    <cellStyle name="메모 6 6 11" xfId="18705"/>
    <cellStyle name="메모 6 6 2" xfId="18706"/>
    <cellStyle name="메모 6 6 2 10" xfId="18707"/>
    <cellStyle name="메모 6 6 2 10 2" xfId="18708"/>
    <cellStyle name="메모 6 6 2 10 3" xfId="18709"/>
    <cellStyle name="메모 6 6 2 10 4" xfId="18710"/>
    <cellStyle name="메모 6 6 2 11" xfId="18711"/>
    <cellStyle name="메모 6 6 2 12" xfId="18712"/>
    <cellStyle name="메모 6 6 2 13" xfId="18713"/>
    <cellStyle name="메모 6 6 2 2" xfId="18714"/>
    <cellStyle name="메모 6 6 2 2 2" xfId="18715"/>
    <cellStyle name="메모 6 6 2 2 3" xfId="18716"/>
    <cellStyle name="메모 6 6 2 2 4" xfId="18717"/>
    <cellStyle name="메모 6 6 2 3" xfId="18718"/>
    <cellStyle name="메모 6 6 2 3 2" xfId="18719"/>
    <cellStyle name="메모 6 6 2 3 3" xfId="18720"/>
    <cellStyle name="메모 6 6 2 3 4" xfId="18721"/>
    <cellStyle name="메모 6 6 2 4" xfId="18722"/>
    <cellStyle name="메모 6 6 2 4 2" xfId="18723"/>
    <cellStyle name="메모 6 6 2 4 3" xfId="18724"/>
    <cellStyle name="메모 6 6 2 4 4" xfId="18725"/>
    <cellStyle name="메모 6 6 2 5" xfId="18726"/>
    <cellStyle name="메모 6 6 2 5 2" xfId="18727"/>
    <cellStyle name="메모 6 6 2 5 3" xfId="18728"/>
    <cellStyle name="메모 6 6 2 5 4" xfId="18729"/>
    <cellStyle name="메모 6 6 2 6" xfId="18730"/>
    <cellStyle name="메모 6 6 2 6 2" xfId="18731"/>
    <cellStyle name="메모 6 6 2 6 3" xfId="18732"/>
    <cellStyle name="메모 6 6 2 6 4" xfId="18733"/>
    <cellStyle name="메모 6 6 2 7" xfId="18734"/>
    <cellStyle name="메모 6 6 2 7 2" xfId="18735"/>
    <cellStyle name="메모 6 6 2 7 3" xfId="18736"/>
    <cellStyle name="메모 6 6 2 7 4" xfId="18737"/>
    <cellStyle name="메모 6 6 2 8" xfId="18738"/>
    <cellStyle name="메모 6 6 2 8 2" xfId="18739"/>
    <cellStyle name="메모 6 6 2 8 3" xfId="18740"/>
    <cellStyle name="메모 6 6 2 8 4" xfId="18741"/>
    <cellStyle name="메모 6 6 2 9" xfId="18742"/>
    <cellStyle name="메모 6 6 2 9 2" xfId="18743"/>
    <cellStyle name="메모 6 6 2 9 3" xfId="18744"/>
    <cellStyle name="메모 6 6 2 9 4" xfId="18745"/>
    <cellStyle name="메모 6 6 3" xfId="18746"/>
    <cellStyle name="메모 6 6 3 10" xfId="18747"/>
    <cellStyle name="메모 6 6 3 10 2" xfId="18748"/>
    <cellStyle name="메모 6 6 3 10 3" xfId="18749"/>
    <cellStyle name="메모 6 6 3 10 4" xfId="18750"/>
    <cellStyle name="메모 6 6 3 11" xfId="18751"/>
    <cellStyle name="메모 6 6 3 12" xfId="18752"/>
    <cellStyle name="메모 6 6 3 13" xfId="18753"/>
    <cellStyle name="메모 6 6 3 2" xfId="18754"/>
    <cellStyle name="메모 6 6 3 2 2" xfId="18755"/>
    <cellStyle name="메모 6 6 3 2 3" xfId="18756"/>
    <cellStyle name="메모 6 6 3 2 4" xfId="18757"/>
    <cellStyle name="메모 6 6 3 3" xfId="18758"/>
    <cellStyle name="메모 6 6 3 3 2" xfId="18759"/>
    <cellStyle name="메모 6 6 3 3 3" xfId="18760"/>
    <cellStyle name="메모 6 6 3 3 4" xfId="18761"/>
    <cellStyle name="메모 6 6 3 4" xfId="18762"/>
    <cellStyle name="메모 6 6 3 4 2" xfId="18763"/>
    <cellStyle name="메모 6 6 3 4 3" xfId="18764"/>
    <cellStyle name="메모 6 6 3 4 4" xfId="18765"/>
    <cellStyle name="메모 6 6 3 5" xfId="18766"/>
    <cellStyle name="메모 6 6 3 5 2" xfId="18767"/>
    <cellStyle name="메모 6 6 3 5 3" xfId="18768"/>
    <cellStyle name="메모 6 6 3 5 4" xfId="18769"/>
    <cellStyle name="메모 6 6 3 6" xfId="18770"/>
    <cellStyle name="메모 6 6 3 6 2" xfId="18771"/>
    <cellStyle name="메모 6 6 3 6 3" xfId="18772"/>
    <cellStyle name="메모 6 6 3 6 4" xfId="18773"/>
    <cellStyle name="메모 6 6 3 7" xfId="18774"/>
    <cellStyle name="메모 6 6 3 7 2" xfId="18775"/>
    <cellStyle name="메모 6 6 3 7 3" xfId="18776"/>
    <cellStyle name="메모 6 6 3 7 4" xfId="18777"/>
    <cellStyle name="메모 6 6 3 8" xfId="18778"/>
    <cellStyle name="메모 6 6 3 8 2" xfId="18779"/>
    <cellStyle name="메모 6 6 3 8 3" xfId="18780"/>
    <cellStyle name="메모 6 6 3 8 4" xfId="18781"/>
    <cellStyle name="메모 6 6 3 9" xfId="18782"/>
    <cellStyle name="메모 6 6 3 9 2" xfId="18783"/>
    <cellStyle name="메모 6 6 3 9 3" xfId="18784"/>
    <cellStyle name="메모 6 6 3 9 4" xfId="18785"/>
    <cellStyle name="메모 6 6 4" xfId="18786"/>
    <cellStyle name="메모 6 6 4 2" xfId="18787"/>
    <cellStyle name="메모 6 6 4 3" xfId="18788"/>
    <cellStyle name="메모 6 6 4 4" xfId="18789"/>
    <cellStyle name="메모 6 6 5" xfId="18790"/>
    <cellStyle name="메모 6 6 5 2" xfId="18791"/>
    <cellStyle name="메모 6 6 5 3" xfId="18792"/>
    <cellStyle name="메모 6 6 5 4" xfId="18793"/>
    <cellStyle name="메모 6 6 6" xfId="18794"/>
    <cellStyle name="메모 6 6 6 2" xfId="18795"/>
    <cellStyle name="메모 6 6 6 3" xfId="18796"/>
    <cellStyle name="메모 6 6 6 4" xfId="18797"/>
    <cellStyle name="메모 6 6 7" xfId="18798"/>
    <cellStyle name="메모 6 6 7 2" xfId="18799"/>
    <cellStyle name="메모 6 6 7 3" xfId="18800"/>
    <cellStyle name="메모 6 6 7 4" xfId="18801"/>
    <cellStyle name="메모 6 6 8" xfId="18802"/>
    <cellStyle name="메모 6 6 8 2" xfId="18803"/>
    <cellStyle name="메모 6 6 8 3" xfId="18804"/>
    <cellStyle name="메모 6 6 8 4" xfId="18805"/>
    <cellStyle name="메모 6 6 9" xfId="18806"/>
    <cellStyle name="메모 6 7" xfId="18807"/>
    <cellStyle name="메모 6 7 2" xfId="18808"/>
    <cellStyle name="메모 6 7 3" xfId="18809"/>
    <cellStyle name="메모 6 7 4" xfId="18810"/>
    <cellStyle name="메모 6 8" xfId="18811"/>
    <cellStyle name="메모 7" xfId="18812"/>
    <cellStyle name="메모 7 2" xfId="18813"/>
    <cellStyle name="메모 7 2 2" xfId="18814"/>
    <cellStyle name="메모 7 2 2 10" xfId="18815"/>
    <cellStyle name="메모 7 2 2 11" xfId="18816"/>
    <cellStyle name="메모 7 2 2 12" xfId="18817"/>
    <cellStyle name="메모 7 2 2 2" xfId="18818"/>
    <cellStyle name="메모 7 2 2 2 2" xfId="18819"/>
    <cellStyle name="메모 7 2 2 2 3" xfId="18820"/>
    <cellStyle name="메모 7 2 2 2 4" xfId="18821"/>
    <cellStyle name="메모 7 2 2 3" xfId="18822"/>
    <cellStyle name="메모 7 2 2 3 2" xfId="18823"/>
    <cellStyle name="메모 7 2 2 3 3" xfId="18824"/>
    <cellStyle name="메모 7 2 2 3 4" xfId="18825"/>
    <cellStyle name="메모 7 2 2 4" xfId="18826"/>
    <cellStyle name="메모 7 2 2 4 2" xfId="18827"/>
    <cellStyle name="메모 7 2 2 4 3" xfId="18828"/>
    <cellStyle name="메모 7 2 2 4 4" xfId="18829"/>
    <cellStyle name="메모 7 2 2 5" xfId="18830"/>
    <cellStyle name="메모 7 2 2 5 2" xfId="18831"/>
    <cellStyle name="메모 7 2 2 5 3" xfId="18832"/>
    <cellStyle name="메모 7 2 2 5 4" xfId="18833"/>
    <cellStyle name="메모 7 2 2 6" xfId="18834"/>
    <cellStyle name="메모 7 2 2 6 2" xfId="18835"/>
    <cellStyle name="메모 7 2 2 6 3" xfId="18836"/>
    <cellStyle name="메모 7 2 2 6 4" xfId="18837"/>
    <cellStyle name="메모 7 2 2 7" xfId="18838"/>
    <cellStyle name="메모 7 2 2 7 2" xfId="18839"/>
    <cellStyle name="메모 7 2 2 7 3" xfId="18840"/>
    <cellStyle name="메모 7 2 2 7 4" xfId="18841"/>
    <cellStyle name="메모 7 2 2 8" xfId="18842"/>
    <cellStyle name="메모 7 2 2 8 2" xfId="18843"/>
    <cellStyle name="메모 7 2 2 8 3" xfId="18844"/>
    <cellStyle name="메모 7 2 2 8 4" xfId="18845"/>
    <cellStyle name="메모 7 2 2 9" xfId="18846"/>
    <cellStyle name="메모 7 2 2 9 2" xfId="18847"/>
    <cellStyle name="메모 7 2 2 9 3" xfId="18848"/>
    <cellStyle name="메모 7 2 2 9 4" xfId="18849"/>
    <cellStyle name="메모 7 2 3" xfId="18850"/>
    <cellStyle name="메모 7 2 3 10" xfId="18851"/>
    <cellStyle name="메모 7 2 3 10 2" xfId="18852"/>
    <cellStyle name="메모 7 2 3 10 3" xfId="18853"/>
    <cellStyle name="메모 7 2 3 10 4" xfId="18854"/>
    <cellStyle name="메모 7 2 3 11" xfId="18855"/>
    <cellStyle name="메모 7 2 3 12" xfId="18856"/>
    <cellStyle name="메모 7 2 3 13" xfId="18857"/>
    <cellStyle name="메모 7 2 3 2" xfId="18858"/>
    <cellStyle name="메모 7 2 3 2 2" xfId="18859"/>
    <cellStyle name="메모 7 2 3 2 3" xfId="18860"/>
    <cellStyle name="메모 7 2 3 2 4" xfId="18861"/>
    <cellStyle name="메모 7 2 3 3" xfId="18862"/>
    <cellStyle name="메모 7 2 3 3 2" xfId="18863"/>
    <cellStyle name="메모 7 2 3 3 3" xfId="18864"/>
    <cellStyle name="메모 7 2 3 3 4" xfId="18865"/>
    <cellStyle name="메모 7 2 3 4" xfId="18866"/>
    <cellStyle name="메모 7 2 3 4 2" xfId="18867"/>
    <cellStyle name="메모 7 2 3 4 3" xfId="18868"/>
    <cellStyle name="메모 7 2 3 4 4" xfId="18869"/>
    <cellStyle name="메모 7 2 3 5" xfId="18870"/>
    <cellStyle name="메모 7 2 3 5 2" xfId="18871"/>
    <cellStyle name="메모 7 2 3 5 3" xfId="18872"/>
    <cellStyle name="메모 7 2 3 5 4" xfId="18873"/>
    <cellStyle name="메모 7 2 3 6" xfId="18874"/>
    <cellStyle name="메모 7 2 3 6 2" xfId="18875"/>
    <cellStyle name="메모 7 2 3 6 3" xfId="18876"/>
    <cellStyle name="메모 7 2 3 6 4" xfId="18877"/>
    <cellStyle name="메모 7 2 3 7" xfId="18878"/>
    <cellStyle name="메모 7 2 3 7 2" xfId="18879"/>
    <cellStyle name="메모 7 2 3 7 3" xfId="18880"/>
    <cellStyle name="메모 7 2 3 7 4" xfId="18881"/>
    <cellStyle name="메모 7 2 3 8" xfId="18882"/>
    <cellStyle name="메모 7 2 3 8 2" xfId="18883"/>
    <cellStyle name="메모 7 2 3 8 3" xfId="18884"/>
    <cellStyle name="메모 7 2 3 8 4" xfId="18885"/>
    <cellStyle name="메모 7 2 3 9" xfId="18886"/>
    <cellStyle name="메모 7 2 3 9 2" xfId="18887"/>
    <cellStyle name="메모 7 2 3 9 3" xfId="18888"/>
    <cellStyle name="메모 7 2 3 9 4" xfId="18889"/>
    <cellStyle name="메모 7 2 4" xfId="18890"/>
    <cellStyle name="메모 7 2 4 2" xfId="18891"/>
    <cellStyle name="메모 7 2 4 3" xfId="18892"/>
    <cellStyle name="메모 7 2 4 4" xfId="18893"/>
    <cellStyle name="메모 7 2 5" xfId="18894"/>
    <cellStyle name="메모 7 2 5 2" xfId="18895"/>
    <cellStyle name="메모 7 2 5 3" xfId="18896"/>
    <cellStyle name="메모 7 2 5 4" xfId="18897"/>
    <cellStyle name="메모 7 2 6" xfId="18898"/>
    <cellStyle name="메모 7 2 6 2" xfId="18899"/>
    <cellStyle name="메모 7 2 6 3" xfId="18900"/>
    <cellStyle name="메모 7 2 6 4" xfId="18901"/>
    <cellStyle name="메모 7 2 7" xfId="18902"/>
    <cellStyle name="메모 7 2 8" xfId="18903"/>
    <cellStyle name="메모 7 3" xfId="18904"/>
    <cellStyle name="메모 7 3 2" xfId="18905"/>
    <cellStyle name="메모 7 3 2 10" xfId="18906"/>
    <cellStyle name="메모 7 3 2 11" xfId="18907"/>
    <cellStyle name="메모 7 3 2 12" xfId="18908"/>
    <cellStyle name="메모 7 3 2 2" xfId="18909"/>
    <cellStyle name="메모 7 3 2 2 2" xfId="18910"/>
    <cellStyle name="메모 7 3 2 2 3" xfId="18911"/>
    <cellStyle name="메모 7 3 2 2 4" xfId="18912"/>
    <cellStyle name="메모 7 3 2 3" xfId="18913"/>
    <cellStyle name="메모 7 3 2 3 2" xfId="18914"/>
    <cellStyle name="메모 7 3 2 3 3" xfId="18915"/>
    <cellStyle name="메모 7 3 2 3 4" xfId="18916"/>
    <cellStyle name="메모 7 3 2 4" xfId="18917"/>
    <cellStyle name="메모 7 3 2 4 2" xfId="18918"/>
    <cellStyle name="메모 7 3 2 4 3" xfId="18919"/>
    <cellStyle name="메모 7 3 2 4 4" xfId="18920"/>
    <cellStyle name="메모 7 3 2 5" xfId="18921"/>
    <cellStyle name="메모 7 3 2 5 2" xfId="18922"/>
    <cellStyle name="메모 7 3 2 5 3" xfId="18923"/>
    <cellStyle name="메모 7 3 2 5 4" xfId="18924"/>
    <cellStyle name="메모 7 3 2 6" xfId="18925"/>
    <cellStyle name="메모 7 3 2 6 2" xfId="18926"/>
    <cellStyle name="메모 7 3 2 6 3" xfId="18927"/>
    <cellStyle name="메모 7 3 2 6 4" xfId="18928"/>
    <cellStyle name="메모 7 3 2 7" xfId="18929"/>
    <cellStyle name="메모 7 3 2 7 2" xfId="18930"/>
    <cellStyle name="메모 7 3 2 7 3" xfId="18931"/>
    <cellStyle name="메모 7 3 2 7 4" xfId="18932"/>
    <cellStyle name="메모 7 3 2 8" xfId="18933"/>
    <cellStyle name="메모 7 3 2 8 2" xfId="18934"/>
    <cellStyle name="메모 7 3 2 8 3" xfId="18935"/>
    <cellStyle name="메모 7 3 2 8 4" xfId="18936"/>
    <cellStyle name="메모 7 3 2 9" xfId="18937"/>
    <cellStyle name="메모 7 3 2 9 2" xfId="18938"/>
    <cellStyle name="메모 7 3 2 9 3" xfId="18939"/>
    <cellStyle name="메모 7 3 2 9 4" xfId="18940"/>
    <cellStyle name="메모 7 3 3" xfId="18941"/>
    <cellStyle name="메모 7 3 3 10" xfId="18942"/>
    <cellStyle name="메모 7 3 3 10 2" xfId="18943"/>
    <cellStyle name="메모 7 3 3 10 3" xfId="18944"/>
    <cellStyle name="메모 7 3 3 10 4" xfId="18945"/>
    <cellStyle name="메모 7 3 3 11" xfId="18946"/>
    <cellStyle name="메모 7 3 3 12" xfId="18947"/>
    <cellStyle name="메모 7 3 3 13" xfId="18948"/>
    <cellStyle name="메모 7 3 3 2" xfId="18949"/>
    <cellStyle name="메모 7 3 3 2 2" xfId="18950"/>
    <cellStyle name="메모 7 3 3 2 3" xfId="18951"/>
    <cellStyle name="메모 7 3 3 2 4" xfId="18952"/>
    <cellStyle name="메모 7 3 3 3" xfId="18953"/>
    <cellStyle name="메모 7 3 3 3 2" xfId="18954"/>
    <cellStyle name="메모 7 3 3 3 3" xfId="18955"/>
    <cellStyle name="메모 7 3 3 3 4" xfId="18956"/>
    <cellStyle name="메모 7 3 3 4" xfId="18957"/>
    <cellStyle name="메모 7 3 3 4 2" xfId="18958"/>
    <cellStyle name="메모 7 3 3 4 3" xfId="18959"/>
    <cellStyle name="메모 7 3 3 4 4" xfId="18960"/>
    <cellStyle name="메모 7 3 3 5" xfId="18961"/>
    <cellStyle name="메모 7 3 3 5 2" xfId="18962"/>
    <cellStyle name="메모 7 3 3 5 3" xfId="18963"/>
    <cellStyle name="메모 7 3 3 5 4" xfId="18964"/>
    <cellStyle name="메모 7 3 3 6" xfId="18965"/>
    <cellStyle name="메모 7 3 3 6 2" xfId="18966"/>
    <cellStyle name="메모 7 3 3 6 3" xfId="18967"/>
    <cellStyle name="메모 7 3 3 6 4" xfId="18968"/>
    <cellStyle name="메모 7 3 3 7" xfId="18969"/>
    <cellStyle name="메모 7 3 3 7 2" xfId="18970"/>
    <cellStyle name="메모 7 3 3 7 3" xfId="18971"/>
    <cellStyle name="메모 7 3 3 7 4" xfId="18972"/>
    <cellStyle name="메모 7 3 3 8" xfId="18973"/>
    <cellStyle name="메모 7 3 3 8 2" xfId="18974"/>
    <cellStyle name="메모 7 3 3 8 3" xfId="18975"/>
    <cellStyle name="메모 7 3 3 8 4" xfId="18976"/>
    <cellStyle name="메모 7 3 3 9" xfId="18977"/>
    <cellStyle name="메모 7 3 3 9 2" xfId="18978"/>
    <cellStyle name="메모 7 3 3 9 3" xfId="18979"/>
    <cellStyle name="메모 7 3 3 9 4" xfId="18980"/>
    <cellStyle name="메모 7 3 4" xfId="18981"/>
    <cellStyle name="메모 7 3 4 2" xfId="18982"/>
    <cellStyle name="메모 7 3 4 3" xfId="18983"/>
    <cellStyle name="메모 7 3 4 4" xfId="18984"/>
    <cellStyle name="메모 7 3 5" xfId="18985"/>
    <cellStyle name="메모 7 3 5 2" xfId="18986"/>
    <cellStyle name="메모 7 3 5 3" xfId="18987"/>
    <cellStyle name="메모 7 3 5 4" xfId="18988"/>
    <cellStyle name="메모 7 3 6" xfId="18989"/>
    <cellStyle name="메모 7 3 6 2" xfId="18990"/>
    <cellStyle name="메모 7 3 6 3" xfId="18991"/>
    <cellStyle name="메모 7 3 6 4" xfId="18992"/>
    <cellStyle name="메모 7 3 7" xfId="18993"/>
    <cellStyle name="메모 7 3 8" xfId="18994"/>
    <cellStyle name="메모 7 4" xfId="18995"/>
    <cellStyle name="메모 7 4 2" xfId="18996"/>
    <cellStyle name="메모 7 4 2 10" xfId="18997"/>
    <cellStyle name="메모 7 4 2 11" xfId="18998"/>
    <cellStyle name="메모 7 4 2 12" xfId="18999"/>
    <cellStyle name="메모 7 4 2 2" xfId="19000"/>
    <cellStyle name="메모 7 4 2 2 2" xfId="19001"/>
    <cellStyle name="메모 7 4 2 2 3" xfId="19002"/>
    <cellStyle name="메모 7 4 2 2 4" xfId="19003"/>
    <cellStyle name="메모 7 4 2 3" xfId="19004"/>
    <cellStyle name="메모 7 4 2 3 2" xfId="19005"/>
    <cellStyle name="메모 7 4 2 3 3" xfId="19006"/>
    <cellStyle name="메모 7 4 2 3 4" xfId="19007"/>
    <cellStyle name="메모 7 4 2 4" xfId="19008"/>
    <cellStyle name="메모 7 4 2 4 2" xfId="19009"/>
    <cellStyle name="메모 7 4 2 4 3" xfId="19010"/>
    <cellStyle name="메모 7 4 2 4 4" xfId="19011"/>
    <cellStyle name="메모 7 4 2 5" xfId="19012"/>
    <cellStyle name="메모 7 4 2 5 2" xfId="19013"/>
    <cellStyle name="메모 7 4 2 5 3" xfId="19014"/>
    <cellStyle name="메모 7 4 2 5 4" xfId="19015"/>
    <cellStyle name="메모 7 4 2 6" xfId="19016"/>
    <cellStyle name="메모 7 4 2 6 2" xfId="19017"/>
    <cellStyle name="메모 7 4 2 6 3" xfId="19018"/>
    <cellStyle name="메모 7 4 2 6 4" xfId="19019"/>
    <cellStyle name="메모 7 4 2 7" xfId="19020"/>
    <cellStyle name="메모 7 4 2 7 2" xfId="19021"/>
    <cellStyle name="메모 7 4 2 7 3" xfId="19022"/>
    <cellStyle name="메모 7 4 2 7 4" xfId="19023"/>
    <cellStyle name="메모 7 4 2 8" xfId="19024"/>
    <cellStyle name="메모 7 4 2 8 2" xfId="19025"/>
    <cellStyle name="메모 7 4 2 8 3" xfId="19026"/>
    <cellStyle name="메모 7 4 2 8 4" xfId="19027"/>
    <cellStyle name="메모 7 4 2 9" xfId="19028"/>
    <cellStyle name="메모 7 4 2 9 2" xfId="19029"/>
    <cellStyle name="메모 7 4 2 9 3" xfId="19030"/>
    <cellStyle name="메모 7 4 2 9 4" xfId="19031"/>
    <cellStyle name="메모 7 4 3" xfId="19032"/>
    <cellStyle name="메모 7 4 3 10" xfId="19033"/>
    <cellStyle name="메모 7 4 3 10 2" xfId="19034"/>
    <cellStyle name="메모 7 4 3 10 3" xfId="19035"/>
    <cellStyle name="메모 7 4 3 10 4" xfId="19036"/>
    <cellStyle name="메모 7 4 3 11" xfId="19037"/>
    <cellStyle name="메모 7 4 3 12" xfId="19038"/>
    <cellStyle name="메모 7 4 3 13" xfId="19039"/>
    <cellStyle name="메모 7 4 3 2" xfId="19040"/>
    <cellStyle name="메모 7 4 3 2 2" xfId="19041"/>
    <cellStyle name="메모 7 4 3 2 3" xfId="19042"/>
    <cellStyle name="메모 7 4 3 2 4" xfId="19043"/>
    <cellStyle name="메모 7 4 3 3" xfId="19044"/>
    <cellStyle name="메모 7 4 3 3 2" xfId="19045"/>
    <cellStyle name="메모 7 4 3 3 3" xfId="19046"/>
    <cellStyle name="메모 7 4 3 3 4" xfId="19047"/>
    <cellStyle name="메모 7 4 3 4" xfId="19048"/>
    <cellStyle name="메모 7 4 3 4 2" xfId="19049"/>
    <cellStyle name="메모 7 4 3 4 3" xfId="19050"/>
    <cellStyle name="메모 7 4 3 4 4" xfId="19051"/>
    <cellStyle name="메모 7 4 3 5" xfId="19052"/>
    <cellStyle name="메모 7 4 3 5 2" xfId="19053"/>
    <cellStyle name="메모 7 4 3 5 3" xfId="19054"/>
    <cellStyle name="메모 7 4 3 5 4" xfId="19055"/>
    <cellStyle name="메모 7 4 3 6" xfId="19056"/>
    <cellStyle name="메모 7 4 3 6 2" xfId="19057"/>
    <cellStyle name="메모 7 4 3 6 3" xfId="19058"/>
    <cellStyle name="메모 7 4 3 6 4" xfId="19059"/>
    <cellStyle name="메모 7 4 3 7" xfId="19060"/>
    <cellStyle name="메모 7 4 3 7 2" xfId="19061"/>
    <cellStyle name="메모 7 4 3 7 3" xfId="19062"/>
    <cellStyle name="메모 7 4 3 7 4" xfId="19063"/>
    <cellStyle name="메모 7 4 3 8" xfId="19064"/>
    <cellStyle name="메모 7 4 3 8 2" xfId="19065"/>
    <cellStyle name="메모 7 4 3 8 3" xfId="19066"/>
    <cellStyle name="메모 7 4 3 8 4" xfId="19067"/>
    <cellStyle name="메모 7 4 3 9" xfId="19068"/>
    <cellStyle name="메모 7 4 3 9 2" xfId="19069"/>
    <cellStyle name="메모 7 4 3 9 3" xfId="19070"/>
    <cellStyle name="메모 7 4 3 9 4" xfId="19071"/>
    <cellStyle name="메모 7 4 4" xfId="19072"/>
    <cellStyle name="메모 7 4 4 2" xfId="19073"/>
    <cellStyle name="메모 7 4 4 3" xfId="19074"/>
    <cellStyle name="메모 7 4 4 4" xfId="19075"/>
    <cellStyle name="메모 7 4 5" xfId="19076"/>
    <cellStyle name="메모 7 4 5 2" xfId="19077"/>
    <cellStyle name="메모 7 4 5 3" xfId="19078"/>
    <cellStyle name="메모 7 4 5 4" xfId="19079"/>
    <cellStyle name="메모 7 4 6" xfId="19080"/>
    <cellStyle name="메모 7 4 6 2" xfId="19081"/>
    <cellStyle name="메모 7 4 6 3" xfId="19082"/>
    <cellStyle name="메모 7 4 6 4" xfId="19083"/>
    <cellStyle name="메모 7 4 7" xfId="19084"/>
    <cellStyle name="메모 7 4 7 2" xfId="19085"/>
    <cellStyle name="메모 7 4 7 3" xfId="19086"/>
    <cellStyle name="메모 7 4 7 4" xfId="19087"/>
    <cellStyle name="메모 7 4 8" xfId="19088"/>
    <cellStyle name="메모 7 4 9" xfId="19089"/>
    <cellStyle name="메모 7 5" xfId="19090"/>
    <cellStyle name="메모 7 5 10" xfId="19091"/>
    <cellStyle name="메모 7 5 11" xfId="19092"/>
    <cellStyle name="메모 7 5 2" xfId="19093"/>
    <cellStyle name="메모 7 5 2 10" xfId="19094"/>
    <cellStyle name="메모 7 5 2 10 2" xfId="19095"/>
    <cellStyle name="메모 7 5 2 10 3" xfId="19096"/>
    <cellStyle name="메모 7 5 2 10 4" xfId="19097"/>
    <cellStyle name="메모 7 5 2 11" xfId="19098"/>
    <cellStyle name="메모 7 5 2 12" xfId="19099"/>
    <cellStyle name="메모 7 5 2 13" xfId="19100"/>
    <cellStyle name="메모 7 5 2 2" xfId="19101"/>
    <cellStyle name="메모 7 5 2 2 2" xfId="19102"/>
    <cellStyle name="메모 7 5 2 2 3" xfId="19103"/>
    <cellStyle name="메모 7 5 2 2 4" xfId="19104"/>
    <cellStyle name="메모 7 5 2 3" xfId="19105"/>
    <cellStyle name="메모 7 5 2 3 2" xfId="19106"/>
    <cellStyle name="메모 7 5 2 3 3" xfId="19107"/>
    <cellStyle name="메모 7 5 2 3 4" xfId="19108"/>
    <cellStyle name="메모 7 5 2 4" xfId="19109"/>
    <cellStyle name="메모 7 5 2 4 2" xfId="19110"/>
    <cellStyle name="메모 7 5 2 4 3" xfId="19111"/>
    <cellStyle name="메모 7 5 2 4 4" xfId="19112"/>
    <cellStyle name="메모 7 5 2 5" xfId="19113"/>
    <cellStyle name="메모 7 5 2 5 2" xfId="19114"/>
    <cellStyle name="메모 7 5 2 5 3" xfId="19115"/>
    <cellStyle name="메모 7 5 2 5 4" xfId="19116"/>
    <cellStyle name="메모 7 5 2 6" xfId="19117"/>
    <cellStyle name="메모 7 5 2 6 2" xfId="19118"/>
    <cellStyle name="메모 7 5 2 6 3" xfId="19119"/>
    <cellStyle name="메모 7 5 2 6 4" xfId="19120"/>
    <cellStyle name="메모 7 5 2 7" xfId="19121"/>
    <cellStyle name="메모 7 5 2 7 2" xfId="19122"/>
    <cellStyle name="메모 7 5 2 7 3" xfId="19123"/>
    <cellStyle name="메모 7 5 2 7 4" xfId="19124"/>
    <cellStyle name="메모 7 5 2 8" xfId="19125"/>
    <cellStyle name="메모 7 5 2 8 2" xfId="19126"/>
    <cellStyle name="메모 7 5 2 8 3" xfId="19127"/>
    <cellStyle name="메모 7 5 2 8 4" xfId="19128"/>
    <cellStyle name="메모 7 5 2 9" xfId="19129"/>
    <cellStyle name="메모 7 5 2 9 2" xfId="19130"/>
    <cellStyle name="메모 7 5 2 9 3" xfId="19131"/>
    <cellStyle name="메모 7 5 2 9 4" xfId="19132"/>
    <cellStyle name="메모 7 5 3" xfId="19133"/>
    <cellStyle name="메모 7 5 3 10" xfId="19134"/>
    <cellStyle name="메모 7 5 3 10 2" xfId="19135"/>
    <cellStyle name="메모 7 5 3 10 3" xfId="19136"/>
    <cellStyle name="메모 7 5 3 10 4" xfId="19137"/>
    <cellStyle name="메모 7 5 3 11" xfId="19138"/>
    <cellStyle name="메모 7 5 3 12" xfId="19139"/>
    <cellStyle name="메모 7 5 3 13" xfId="19140"/>
    <cellStyle name="메모 7 5 3 2" xfId="19141"/>
    <cellStyle name="메모 7 5 3 2 2" xfId="19142"/>
    <cellStyle name="메모 7 5 3 2 3" xfId="19143"/>
    <cellStyle name="메모 7 5 3 2 4" xfId="19144"/>
    <cellStyle name="메모 7 5 3 3" xfId="19145"/>
    <cellStyle name="메모 7 5 3 3 2" xfId="19146"/>
    <cellStyle name="메모 7 5 3 3 3" xfId="19147"/>
    <cellStyle name="메모 7 5 3 3 4" xfId="19148"/>
    <cellStyle name="메모 7 5 3 4" xfId="19149"/>
    <cellStyle name="메모 7 5 3 4 2" xfId="19150"/>
    <cellStyle name="메모 7 5 3 4 3" xfId="19151"/>
    <cellStyle name="메모 7 5 3 4 4" xfId="19152"/>
    <cellStyle name="메모 7 5 3 5" xfId="19153"/>
    <cellStyle name="메모 7 5 3 5 2" xfId="19154"/>
    <cellStyle name="메모 7 5 3 5 3" xfId="19155"/>
    <cellStyle name="메모 7 5 3 5 4" xfId="19156"/>
    <cellStyle name="메모 7 5 3 6" xfId="19157"/>
    <cellStyle name="메모 7 5 3 6 2" xfId="19158"/>
    <cellStyle name="메모 7 5 3 6 3" xfId="19159"/>
    <cellStyle name="메모 7 5 3 6 4" xfId="19160"/>
    <cellStyle name="메모 7 5 3 7" xfId="19161"/>
    <cellStyle name="메모 7 5 3 7 2" xfId="19162"/>
    <cellStyle name="메모 7 5 3 7 3" xfId="19163"/>
    <cellStyle name="메모 7 5 3 7 4" xfId="19164"/>
    <cellStyle name="메모 7 5 3 8" xfId="19165"/>
    <cellStyle name="메모 7 5 3 8 2" xfId="19166"/>
    <cellStyle name="메모 7 5 3 8 3" xfId="19167"/>
    <cellStyle name="메모 7 5 3 8 4" xfId="19168"/>
    <cellStyle name="메모 7 5 3 9" xfId="19169"/>
    <cellStyle name="메모 7 5 3 9 2" xfId="19170"/>
    <cellStyle name="메모 7 5 3 9 3" xfId="19171"/>
    <cellStyle name="메모 7 5 3 9 4" xfId="19172"/>
    <cellStyle name="메모 7 5 4" xfId="19173"/>
    <cellStyle name="메모 7 5 4 2" xfId="19174"/>
    <cellStyle name="메모 7 5 4 3" xfId="19175"/>
    <cellStyle name="메모 7 5 4 4" xfId="19176"/>
    <cellStyle name="메모 7 5 5" xfId="19177"/>
    <cellStyle name="메모 7 5 5 2" xfId="19178"/>
    <cellStyle name="메모 7 5 5 3" xfId="19179"/>
    <cellStyle name="메모 7 5 5 4" xfId="19180"/>
    <cellStyle name="메모 7 5 6" xfId="19181"/>
    <cellStyle name="메모 7 5 6 2" xfId="19182"/>
    <cellStyle name="메모 7 5 6 3" xfId="19183"/>
    <cellStyle name="메모 7 5 6 4" xfId="19184"/>
    <cellStyle name="메모 7 5 7" xfId="19185"/>
    <cellStyle name="메모 7 5 7 2" xfId="19186"/>
    <cellStyle name="메모 7 5 7 3" xfId="19187"/>
    <cellStyle name="메모 7 5 7 4" xfId="19188"/>
    <cellStyle name="메모 7 5 8" xfId="19189"/>
    <cellStyle name="메모 7 5 8 2" xfId="19190"/>
    <cellStyle name="메모 7 5 8 3" xfId="19191"/>
    <cellStyle name="메모 7 5 8 4" xfId="19192"/>
    <cellStyle name="메모 7 5 9" xfId="19193"/>
    <cellStyle name="메모 7 6" xfId="19194"/>
    <cellStyle name="메모 7 6 2" xfId="19195"/>
    <cellStyle name="메모 7 6 3" xfId="19196"/>
    <cellStyle name="메모 7 6 4" xfId="19197"/>
    <cellStyle name="메모 7 7" xfId="19198"/>
    <cellStyle name="메모 7 7 2" xfId="19199"/>
    <cellStyle name="메모 7 7 3" xfId="19200"/>
    <cellStyle name="메모 7 7 4" xfId="19201"/>
    <cellStyle name="메모 7 8" xfId="19202"/>
    <cellStyle name="메모 7 9" xfId="19203"/>
    <cellStyle name="메시지" xfId="19204"/>
    <cellStyle name="메시지 2" xfId="19205"/>
    <cellStyle name="묮뎋 [0.00]_PRODUCT DETAIL Q1" xfId="19206"/>
    <cellStyle name="묮뎋_PRODUCT DETAIL Q1" xfId="19207"/>
    <cellStyle name="믅됞 [0.00]_NT Server " xfId="19208"/>
    <cellStyle name="믅됞_NT Server " xfId="19209"/>
    <cellStyle name="바이알" xfId="19210"/>
    <cellStyle name="바탕체" xfId="19211"/>
    <cellStyle name="백분율" xfId="8385" builtinId="5" customBuiltin="1"/>
    <cellStyle name="백분율 [0]" xfId="19212"/>
    <cellStyle name="백분율 [2]" xfId="19213"/>
    <cellStyle name="백분율 2" xfId="19214"/>
    <cellStyle name="백분율 2 10" xfId="19215"/>
    <cellStyle name="백분율 2 10 2" xfId="19216"/>
    <cellStyle name="백분율 2 11" xfId="19217"/>
    <cellStyle name="백분율 2 11 2" xfId="19218"/>
    <cellStyle name="백분율 2 12" xfId="19219"/>
    <cellStyle name="백분율 2 12 2" xfId="19220"/>
    <cellStyle name="백분율 2 13" xfId="19221"/>
    <cellStyle name="백분율 2 13 2" xfId="19222"/>
    <cellStyle name="백분율 2 14" xfId="19223"/>
    <cellStyle name="백분율 2 14 2" xfId="19224"/>
    <cellStyle name="백분율 2 15" xfId="19225"/>
    <cellStyle name="백분율 2 15 2" xfId="19226"/>
    <cellStyle name="백분율 2 16" xfId="19227"/>
    <cellStyle name="백분율 2 16 2" xfId="19228"/>
    <cellStyle name="백분율 2 17" xfId="19229"/>
    <cellStyle name="백분율 2 17 2" xfId="19230"/>
    <cellStyle name="백분율 2 18" xfId="19231"/>
    <cellStyle name="백분율 2 18 2" xfId="19232"/>
    <cellStyle name="백분율 2 19" xfId="19233"/>
    <cellStyle name="백분율 2 19 2" xfId="19234"/>
    <cellStyle name="백분율 2 2" xfId="19235"/>
    <cellStyle name="백분율 2 2 2" xfId="19236"/>
    <cellStyle name="백분율 2 20" xfId="19237"/>
    <cellStyle name="백분율 2 21" xfId="19238"/>
    <cellStyle name="백분율 2 3" xfId="19239"/>
    <cellStyle name="백분율 2 3 2" xfId="19240"/>
    <cellStyle name="백분율 2 4" xfId="19241"/>
    <cellStyle name="백분율 2 4 2" xfId="19242"/>
    <cellStyle name="백분율 2 5" xfId="19243"/>
    <cellStyle name="백분율 2 5 2" xfId="19244"/>
    <cellStyle name="백분율 2 6" xfId="19245"/>
    <cellStyle name="백분율 2 6 2" xfId="19246"/>
    <cellStyle name="백분율 2 7" xfId="19247"/>
    <cellStyle name="백분율 2 7 2" xfId="19248"/>
    <cellStyle name="백분율 2 8" xfId="19249"/>
    <cellStyle name="백분율 2 8 2" xfId="19250"/>
    <cellStyle name="백분율 2 9" xfId="19251"/>
    <cellStyle name="백분율 2 9 2" xfId="19252"/>
    <cellStyle name="백분율 3" xfId="19253"/>
    <cellStyle name="백분율 3 2" xfId="19254"/>
    <cellStyle name="백분율 3 3" xfId="19255"/>
    <cellStyle name="백분율 4" xfId="19256"/>
    <cellStyle name="백분율 4 2" xfId="19257"/>
    <cellStyle name="백분율 5" xfId="19258"/>
    <cellStyle name="백분율 5 2" xfId="19259"/>
    <cellStyle name="백분율 6" xfId="19260"/>
    <cellStyle name="백분율 7" xfId="19261"/>
    <cellStyle name="백분율 8" xfId="19262"/>
    <cellStyle name="보통" xfId="6678" builtinId="28" customBuiltin="1"/>
    <cellStyle name="보통 2" xfId="19263"/>
    <cellStyle name="보통 3" xfId="19264"/>
    <cellStyle name="보통 4" xfId="19265"/>
    <cellStyle name="㠸준" xfId="19266"/>
    <cellStyle name="뷭?" xfId="19267"/>
    <cellStyle name="새귑[0]_롤痰삠悧 " xfId="19268"/>
    <cellStyle name="새귑_롤痰삠悧 " xfId="19269"/>
    <cellStyle name="선택영역의 가운데로" xfId="19270"/>
    <cellStyle name="선택영역의 가운데로 2" xfId="19271"/>
    <cellStyle name="선택영역의 가운데로 2 2" xfId="19272"/>
    <cellStyle name="선택영역의 가운데로 2 2 10" xfId="19273"/>
    <cellStyle name="선택영역의 가운데로 2 2 2" xfId="19274"/>
    <cellStyle name="선택영역의 가운데로 2 2 2 2" xfId="19275"/>
    <cellStyle name="선택영역의 가운데로 2 2 2 3" xfId="19276"/>
    <cellStyle name="선택영역의 가운데로 2 2 2 4" xfId="19277"/>
    <cellStyle name="선택영역의 가운데로 2 2 3" xfId="19278"/>
    <cellStyle name="선택영역의 가운데로 2 2 3 2" xfId="19279"/>
    <cellStyle name="선택영역의 가운데로 2 2 3 3" xfId="19280"/>
    <cellStyle name="선택영역의 가운데로 2 2 3 4" xfId="19281"/>
    <cellStyle name="선택영역의 가운데로 2 2 4" xfId="19282"/>
    <cellStyle name="선택영역의 가운데로 2 2 4 2" xfId="19283"/>
    <cellStyle name="선택영역의 가운데로 2 2 4 3" xfId="19284"/>
    <cellStyle name="선택영역의 가운데로 2 2 4 4" xfId="19285"/>
    <cellStyle name="선택영역의 가운데로 2 2 5" xfId="19286"/>
    <cellStyle name="선택영역의 가운데로 2 2 5 2" xfId="19287"/>
    <cellStyle name="선택영역의 가운데로 2 2 5 3" xfId="19288"/>
    <cellStyle name="선택영역의 가운데로 2 2 5 4" xfId="19289"/>
    <cellStyle name="선택영역의 가운데로 2 2 6" xfId="19290"/>
    <cellStyle name="선택영역의 가운데로 2 2 6 2" xfId="19291"/>
    <cellStyle name="선택영역의 가운데로 2 2 6 3" xfId="19292"/>
    <cellStyle name="선택영역의 가운데로 2 2 6 4" xfId="19293"/>
    <cellStyle name="선택영역의 가운데로 2 2 7" xfId="19294"/>
    <cellStyle name="선택영역의 가운데로 2 2 7 2" xfId="19295"/>
    <cellStyle name="선택영역의 가운데로 2 2 7 3" xfId="19296"/>
    <cellStyle name="선택영역의 가운데로 2 2 7 4" xfId="19297"/>
    <cellStyle name="선택영역의 가운데로 2 2 8" xfId="19298"/>
    <cellStyle name="선택영역의 가운데로 2 2 8 2" xfId="19299"/>
    <cellStyle name="선택영역의 가운데로 2 2 8 3" xfId="19300"/>
    <cellStyle name="선택영역의 가운데로 2 2 8 4" xfId="19301"/>
    <cellStyle name="선택영역의 가운데로 2 2 9" xfId="19302"/>
    <cellStyle name="선택영역의 가운데로 2 3" xfId="19303"/>
    <cellStyle name="선택영역의 가운데로 2 4" xfId="19304"/>
    <cellStyle name="선택영역의 가운데로 2 4 2" xfId="19305"/>
    <cellStyle name="선택영역의 가운데로 2 4 3" xfId="19306"/>
    <cellStyle name="선택영역의 가운데로 2 4 4" xfId="19307"/>
    <cellStyle name="선택영역의 가운데로 2 5" xfId="19308"/>
    <cellStyle name="선택영역의 가운데로 2 5 2" xfId="19309"/>
    <cellStyle name="선택영역의 가운데로 2 5 3" xfId="19310"/>
    <cellStyle name="선택영역의 가운데로 2 5 4" xfId="19311"/>
    <cellStyle name="선택영역의 가운데로 3" xfId="19312"/>
    <cellStyle name="선택영역의 가운데로 3 10" xfId="19313"/>
    <cellStyle name="선택영역의 가운데로 3 11" xfId="19314"/>
    <cellStyle name="선택영역의 가운데로 3 12" xfId="19315"/>
    <cellStyle name="선택영역의 가운데로 3 2" xfId="19316"/>
    <cellStyle name="선택영역의 가운데로 3 2 10" xfId="19317"/>
    <cellStyle name="선택영역의 가운데로 3 2 11" xfId="19318"/>
    <cellStyle name="선택영역의 가운데로 3 2 12" xfId="19319"/>
    <cellStyle name="선택영역의 가운데로 3 2 2" xfId="19320"/>
    <cellStyle name="선택영역의 가운데로 3 2 2 2" xfId="19321"/>
    <cellStyle name="선택영역의 가운데로 3 2 2 3" xfId="19322"/>
    <cellStyle name="선택영역의 가운데로 3 2 2 4" xfId="19323"/>
    <cellStyle name="선택영역의 가운데로 3 2 3" xfId="19324"/>
    <cellStyle name="선택영역의 가운데로 3 2 3 2" xfId="19325"/>
    <cellStyle name="선택영역의 가운데로 3 2 3 3" xfId="19326"/>
    <cellStyle name="선택영역의 가운데로 3 2 3 4" xfId="19327"/>
    <cellStyle name="선택영역의 가운데로 3 2 4" xfId="19328"/>
    <cellStyle name="선택영역의 가운데로 3 2 4 2" xfId="19329"/>
    <cellStyle name="선택영역의 가운데로 3 2 4 3" xfId="19330"/>
    <cellStyle name="선택영역의 가운데로 3 2 4 4" xfId="19331"/>
    <cellStyle name="선택영역의 가운데로 3 2 5" xfId="19332"/>
    <cellStyle name="선택영역의 가운데로 3 2 5 2" xfId="19333"/>
    <cellStyle name="선택영역의 가운데로 3 2 5 3" xfId="19334"/>
    <cellStyle name="선택영역의 가운데로 3 2 5 4" xfId="19335"/>
    <cellStyle name="선택영역의 가운데로 3 2 6" xfId="19336"/>
    <cellStyle name="선택영역의 가운데로 3 2 6 2" xfId="19337"/>
    <cellStyle name="선택영역의 가운데로 3 2 6 3" xfId="19338"/>
    <cellStyle name="선택영역의 가운데로 3 2 6 4" xfId="19339"/>
    <cellStyle name="선택영역의 가운데로 3 2 7" xfId="19340"/>
    <cellStyle name="선택영역의 가운데로 3 2 7 2" xfId="19341"/>
    <cellStyle name="선택영역의 가운데로 3 2 7 3" xfId="19342"/>
    <cellStyle name="선택영역의 가운데로 3 2 7 4" xfId="19343"/>
    <cellStyle name="선택영역의 가운데로 3 2 8" xfId="19344"/>
    <cellStyle name="선택영역의 가운데로 3 2 8 2" xfId="19345"/>
    <cellStyle name="선택영역의 가운데로 3 2 8 3" xfId="19346"/>
    <cellStyle name="선택영역의 가운데로 3 2 8 4" xfId="19347"/>
    <cellStyle name="선택영역의 가운데로 3 2 9" xfId="19348"/>
    <cellStyle name="선택영역의 가운데로 3 2 9 2" xfId="19349"/>
    <cellStyle name="선택영역의 가운데로 3 2 9 3" xfId="19350"/>
    <cellStyle name="선택영역의 가운데로 3 2 9 4" xfId="19351"/>
    <cellStyle name="선택영역의 가운데로 3 3" xfId="19352"/>
    <cellStyle name="선택영역의 가운데로 3 3 10" xfId="19353"/>
    <cellStyle name="선택영역의 가운데로 3 3 10 2" xfId="19354"/>
    <cellStyle name="선택영역의 가운데로 3 3 10 3" xfId="19355"/>
    <cellStyle name="선택영역의 가운데로 3 3 10 4" xfId="19356"/>
    <cellStyle name="선택영역의 가운데로 3 3 11" xfId="19357"/>
    <cellStyle name="선택영역의 가운데로 3 3 12" xfId="19358"/>
    <cellStyle name="선택영역의 가운데로 3 3 13" xfId="19359"/>
    <cellStyle name="선택영역의 가운데로 3 3 2" xfId="19360"/>
    <cellStyle name="선택영역의 가운데로 3 3 2 2" xfId="19361"/>
    <cellStyle name="선택영역의 가운데로 3 3 2 3" xfId="19362"/>
    <cellStyle name="선택영역의 가운데로 3 3 2 4" xfId="19363"/>
    <cellStyle name="선택영역의 가운데로 3 3 3" xfId="19364"/>
    <cellStyle name="선택영역의 가운데로 3 3 3 2" xfId="19365"/>
    <cellStyle name="선택영역의 가운데로 3 3 3 3" xfId="19366"/>
    <cellStyle name="선택영역의 가운데로 3 3 3 4" xfId="19367"/>
    <cellStyle name="선택영역의 가운데로 3 3 4" xfId="19368"/>
    <cellStyle name="선택영역의 가운데로 3 3 4 2" xfId="19369"/>
    <cellStyle name="선택영역의 가운데로 3 3 4 3" xfId="19370"/>
    <cellStyle name="선택영역의 가운데로 3 3 4 4" xfId="19371"/>
    <cellStyle name="선택영역의 가운데로 3 3 5" xfId="19372"/>
    <cellStyle name="선택영역의 가운데로 3 3 5 2" xfId="19373"/>
    <cellStyle name="선택영역의 가운데로 3 3 5 3" xfId="19374"/>
    <cellStyle name="선택영역의 가운데로 3 3 5 4" xfId="19375"/>
    <cellStyle name="선택영역의 가운데로 3 3 6" xfId="19376"/>
    <cellStyle name="선택영역의 가운데로 3 3 6 2" xfId="19377"/>
    <cellStyle name="선택영역의 가운데로 3 3 6 3" xfId="19378"/>
    <cellStyle name="선택영역의 가운데로 3 3 6 4" xfId="19379"/>
    <cellStyle name="선택영역의 가운데로 3 3 7" xfId="19380"/>
    <cellStyle name="선택영역의 가운데로 3 3 7 2" xfId="19381"/>
    <cellStyle name="선택영역의 가운데로 3 3 7 3" xfId="19382"/>
    <cellStyle name="선택영역의 가운데로 3 3 7 4" xfId="19383"/>
    <cellStyle name="선택영역의 가운데로 3 3 8" xfId="19384"/>
    <cellStyle name="선택영역의 가운데로 3 3 8 2" xfId="19385"/>
    <cellStyle name="선택영역의 가운데로 3 3 8 3" xfId="19386"/>
    <cellStyle name="선택영역의 가운데로 3 3 8 4" xfId="19387"/>
    <cellStyle name="선택영역의 가운데로 3 3 9" xfId="19388"/>
    <cellStyle name="선택영역의 가운데로 3 3 9 2" xfId="19389"/>
    <cellStyle name="선택영역의 가운데로 3 3 9 3" xfId="19390"/>
    <cellStyle name="선택영역의 가운데로 3 3 9 4" xfId="19391"/>
    <cellStyle name="선택영역의 가운데로 3 4" xfId="19392"/>
    <cellStyle name="선택영역의 가운데로 3 4 2" xfId="19393"/>
    <cellStyle name="선택영역의 가운데로 3 4 3" xfId="19394"/>
    <cellStyle name="선택영역의 가운데로 3 4 4" xfId="19395"/>
    <cellStyle name="선택영역의 가운데로 3 5" xfId="19396"/>
    <cellStyle name="선택영역의 가운데로 3 5 2" xfId="19397"/>
    <cellStyle name="선택영역의 가운데로 3 5 3" xfId="19398"/>
    <cellStyle name="선택영역의 가운데로 3 5 4" xfId="19399"/>
    <cellStyle name="선택영역의 가운데로 3 6" xfId="19400"/>
    <cellStyle name="선택영역의 가운데로 3 6 2" xfId="19401"/>
    <cellStyle name="선택영역의 가운데로 3 6 3" xfId="19402"/>
    <cellStyle name="선택영역의 가운데로 3 6 4" xfId="19403"/>
    <cellStyle name="선택영역의 가운데로 3 7" xfId="19404"/>
    <cellStyle name="선택영역의 가운데로 3 7 2" xfId="19405"/>
    <cellStyle name="선택영역의 가운데로 3 7 3" xfId="19406"/>
    <cellStyle name="선택영역의 가운데로 3 7 4" xfId="19407"/>
    <cellStyle name="선택영역의 가운데로 3 8" xfId="19408"/>
    <cellStyle name="선택영역의 가운데로 3 8 2" xfId="19409"/>
    <cellStyle name="선택영역의 가운데로 3 8 3" xfId="19410"/>
    <cellStyle name="선택영역의 가운데로 3 8 4" xfId="19411"/>
    <cellStyle name="선택영역의 가운데로 3 9" xfId="19412"/>
    <cellStyle name="선택영역의 가운데로 3 9 2" xfId="19413"/>
    <cellStyle name="선택영역의 가운데로 3 9 3" xfId="19414"/>
    <cellStyle name="선택영역의 가운데로 3 9 4" xfId="19415"/>
    <cellStyle name="선택영역의 가운데로 4" xfId="19416"/>
    <cellStyle name="선택영역의 가운데로 4 10" xfId="19417"/>
    <cellStyle name="선택영역의 가운데로 4 11" xfId="19418"/>
    <cellStyle name="선택영역의 가운데로 4 2" xfId="19419"/>
    <cellStyle name="선택영역의 가운데로 4 2 2" xfId="19420"/>
    <cellStyle name="선택영역의 가운데로 4 2 2 2" xfId="19421"/>
    <cellStyle name="선택영역의 가운데로 4 2 2 3" xfId="19422"/>
    <cellStyle name="선택영역의 가운데로 4 2 2 4" xfId="19423"/>
    <cellStyle name="선택영역의 가운데로 4 2 3" xfId="19424"/>
    <cellStyle name="선택영역의 가운데로 4 2 4" xfId="19425"/>
    <cellStyle name="선택영역의 가운데로 4 3" xfId="19426"/>
    <cellStyle name="선택영역의 가운데로 4 3 10" xfId="19427"/>
    <cellStyle name="선택영역의 가운데로 4 3 10 2" xfId="19428"/>
    <cellStyle name="선택영역의 가운데로 4 3 10 3" xfId="19429"/>
    <cellStyle name="선택영역의 가운데로 4 3 10 4" xfId="19430"/>
    <cellStyle name="선택영역의 가운데로 4 3 11" xfId="19431"/>
    <cellStyle name="선택영역의 가운데로 4 3 12" xfId="19432"/>
    <cellStyle name="선택영역의 가운데로 4 3 13" xfId="19433"/>
    <cellStyle name="선택영역의 가운데로 4 3 2" xfId="19434"/>
    <cellStyle name="선택영역의 가운데로 4 3 2 2" xfId="19435"/>
    <cellStyle name="선택영역의 가운데로 4 3 2 3" xfId="19436"/>
    <cellStyle name="선택영역의 가운데로 4 3 2 4" xfId="19437"/>
    <cellStyle name="선택영역의 가운데로 4 3 3" xfId="19438"/>
    <cellStyle name="선택영역의 가운데로 4 3 3 2" xfId="19439"/>
    <cellStyle name="선택영역의 가운데로 4 3 3 3" xfId="19440"/>
    <cellStyle name="선택영역의 가운데로 4 3 3 4" xfId="19441"/>
    <cellStyle name="선택영역의 가운데로 4 3 4" xfId="19442"/>
    <cellStyle name="선택영역의 가운데로 4 3 4 2" xfId="19443"/>
    <cellStyle name="선택영역의 가운데로 4 3 4 3" xfId="19444"/>
    <cellStyle name="선택영역의 가운데로 4 3 4 4" xfId="19445"/>
    <cellStyle name="선택영역의 가운데로 4 3 5" xfId="19446"/>
    <cellStyle name="선택영역의 가운데로 4 3 5 2" xfId="19447"/>
    <cellStyle name="선택영역의 가운데로 4 3 5 3" xfId="19448"/>
    <cellStyle name="선택영역의 가운데로 4 3 5 4" xfId="19449"/>
    <cellStyle name="선택영역의 가운데로 4 3 6" xfId="19450"/>
    <cellStyle name="선택영역의 가운데로 4 3 6 2" xfId="19451"/>
    <cellStyle name="선택영역의 가운데로 4 3 6 3" xfId="19452"/>
    <cellStyle name="선택영역의 가운데로 4 3 6 4" xfId="19453"/>
    <cellStyle name="선택영역의 가운데로 4 3 7" xfId="19454"/>
    <cellStyle name="선택영역의 가운데로 4 3 7 2" xfId="19455"/>
    <cellStyle name="선택영역의 가운데로 4 3 7 3" xfId="19456"/>
    <cellStyle name="선택영역의 가운데로 4 3 7 4" xfId="19457"/>
    <cellStyle name="선택영역의 가운데로 4 3 8" xfId="19458"/>
    <cellStyle name="선택영역의 가운데로 4 3 8 2" xfId="19459"/>
    <cellStyle name="선택영역의 가운데로 4 3 8 3" xfId="19460"/>
    <cellStyle name="선택영역의 가운데로 4 3 8 4" xfId="19461"/>
    <cellStyle name="선택영역의 가운데로 4 3 9" xfId="19462"/>
    <cellStyle name="선택영역의 가운데로 4 3 9 2" xfId="19463"/>
    <cellStyle name="선택영역의 가운데로 4 3 9 3" xfId="19464"/>
    <cellStyle name="선택영역의 가운데로 4 3 9 4" xfId="19465"/>
    <cellStyle name="선택영역의 가운데로 4 4" xfId="19466"/>
    <cellStyle name="선택영역의 가운데로 4 4 2" xfId="19467"/>
    <cellStyle name="선택영역의 가운데로 4 4 3" xfId="19468"/>
    <cellStyle name="선택영역의 가운데로 4 4 4" xfId="19469"/>
    <cellStyle name="선택영역의 가운데로 4 5" xfId="19470"/>
    <cellStyle name="선택영역의 가운데로 4 5 2" xfId="19471"/>
    <cellStyle name="선택영역의 가운데로 4 5 3" xfId="19472"/>
    <cellStyle name="선택영역의 가운데로 4 5 4" xfId="19473"/>
    <cellStyle name="선택영역의 가운데로 4 6" xfId="19474"/>
    <cellStyle name="선택영역의 가운데로 4 6 2" xfId="19475"/>
    <cellStyle name="선택영역의 가운데로 4 6 3" xfId="19476"/>
    <cellStyle name="선택영역의 가운데로 4 6 4" xfId="19477"/>
    <cellStyle name="선택영역의 가운데로 4 7" xfId="19478"/>
    <cellStyle name="선택영역의 가운데로 4 7 2" xfId="19479"/>
    <cellStyle name="선택영역의 가운데로 4 7 3" xfId="19480"/>
    <cellStyle name="선택영역의 가운데로 4 7 4" xfId="19481"/>
    <cellStyle name="선택영역의 가운데로 4 8" xfId="19482"/>
    <cellStyle name="선택영역의 가운데로 4 8 2" xfId="19483"/>
    <cellStyle name="선택영역의 가운데로 4 8 3" xfId="19484"/>
    <cellStyle name="선택영역의 가운데로 4 8 4" xfId="19485"/>
    <cellStyle name="선택영역의 가운데로 4 9" xfId="19486"/>
    <cellStyle name="선택영역의 가운데로 5" xfId="19487"/>
    <cellStyle name="선택영역의 가운데로 6" xfId="19488"/>
    <cellStyle name="선택영역의 가운데로 6 2" xfId="19489"/>
    <cellStyle name="선택영역의 가운데로 6 3" xfId="19490"/>
    <cellStyle name="선택영역의 가운데로 6 4" xfId="19491"/>
    <cellStyle name="선택영역의 가운데로 7" xfId="19492"/>
    <cellStyle name="설명 텍스트 2" xfId="19493"/>
    <cellStyle name="설명 텍스트 3" xfId="19494"/>
    <cellStyle name="설명 텍스트 4" xfId="19495"/>
    <cellStyle name="셀 확인" xfId="4681" builtinId="23" customBuiltin="1"/>
    <cellStyle name="셀 확인 2" xfId="19496"/>
    <cellStyle name="셀 확인 3" xfId="19497"/>
    <cellStyle name="셀 확인 4" xfId="19498"/>
    <cellStyle name="셀 확인 5" xfId="19499"/>
    <cellStyle name="셈迷?XLS!check_filesche|_x0005_" xfId="19500"/>
    <cellStyle name="소제목" xfId="19501"/>
    <cellStyle name="수량" xfId="19502"/>
    <cellStyle name="수양1" xfId="19503"/>
    <cellStyle name="수양2" xfId="19504"/>
    <cellStyle name="숫자" xfId="19505"/>
    <cellStyle name="숫자(R)" xfId="19506"/>
    <cellStyle name="쉼표" xfId="4686" builtinId="3" customBuiltin="1"/>
    <cellStyle name="쉼표 [0]" xfId="4689" builtinId="6" customBuiltin="1"/>
    <cellStyle name="쉼표 [0] 10" xfId="19507"/>
    <cellStyle name="쉼표 [0] 10 2" xfId="19508"/>
    <cellStyle name="쉼표 [0] 11" xfId="19509"/>
    <cellStyle name="쉼표 [0] 11 2" xfId="19510"/>
    <cellStyle name="쉼표 [0] 12" xfId="19511"/>
    <cellStyle name="쉼표 [0] 13" xfId="19512"/>
    <cellStyle name="쉼표 [0] 2" xfId="19513"/>
    <cellStyle name="쉼표 [0] 2 10" xfId="19514"/>
    <cellStyle name="쉼표 [0] 2 11" xfId="19515"/>
    <cellStyle name="쉼표 [0] 2 12" xfId="19516"/>
    <cellStyle name="쉼표 [0] 2 13" xfId="19517"/>
    <cellStyle name="쉼표 [0] 2 14" xfId="19518"/>
    <cellStyle name="쉼표 [0] 2 15" xfId="19519"/>
    <cellStyle name="쉼표 [0] 2 16" xfId="19520"/>
    <cellStyle name="쉼표 [0] 2 17" xfId="19521"/>
    <cellStyle name="쉼표 [0] 2 18" xfId="19522"/>
    <cellStyle name="쉼표 [0] 2 19" xfId="19523"/>
    <cellStyle name="쉼표 [0] 2 2" xfId="19524"/>
    <cellStyle name="쉼표 [0] 2 2 10" xfId="19525"/>
    <cellStyle name="쉼표 [0] 2 2 10 2" xfId="19526"/>
    <cellStyle name="쉼표 [0] 2 2 11" xfId="19527"/>
    <cellStyle name="쉼표 [0] 2 2 11 2" xfId="19528"/>
    <cellStyle name="쉼표 [0] 2 2 12" xfId="19529"/>
    <cellStyle name="쉼표 [0] 2 2 12 2" xfId="19530"/>
    <cellStyle name="쉼표 [0] 2 2 13" xfId="19531"/>
    <cellStyle name="쉼표 [0] 2 2 13 2" xfId="19532"/>
    <cellStyle name="쉼표 [0] 2 2 14" xfId="19533"/>
    <cellStyle name="쉼표 [0] 2 2 14 2" xfId="19534"/>
    <cellStyle name="쉼표 [0] 2 2 15" xfId="19535"/>
    <cellStyle name="쉼표 [0] 2 2 15 2" xfId="19536"/>
    <cellStyle name="쉼표 [0] 2 2 16" xfId="19537"/>
    <cellStyle name="쉼표 [0] 2 2 16 2" xfId="19538"/>
    <cellStyle name="쉼표 [0] 2 2 17" xfId="19539"/>
    <cellStyle name="쉼표 [0] 2 2 17 2" xfId="19540"/>
    <cellStyle name="쉼표 [0] 2 2 18" xfId="19541"/>
    <cellStyle name="쉼표 [0] 2 2 18 2" xfId="19542"/>
    <cellStyle name="쉼표 [0] 2 2 19" xfId="19543"/>
    <cellStyle name="쉼표 [0] 2 2 19 2" xfId="19544"/>
    <cellStyle name="쉼표 [0] 2 2 2" xfId="19545"/>
    <cellStyle name="쉼표 [0] 2 2 2 2" xfId="19546"/>
    <cellStyle name="쉼표 [0] 2 2 3" xfId="19547"/>
    <cellStyle name="쉼표 [0] 2 2 3 2" xfId="19548"/>
    <cellStyle name="쉼표 [0] 2 2 4" xfId="19549"/>
    <cellStyle name="쉼표 [0] 2 2 4 2" xfId="19550"/>
    <cellStyle name="쉼표 [0] 2 2 5" xfId="19551"/>
    <cellStyle name="쉼표 [0] 2 2 5 2" xfId="19552"/>
    <cellStyle name="쉼표 [0] 2 2 5 2 2" xfId="19553"/>
    <cellStyle name="쉼표 [0] 2 2 5 3" xfId="19554"/>
    <cellStyle name="쉼표 [0] 2 2 5 3 2" xfId="19555"/>
    <cellStyle name="쉼표 [0] 2 2 5 4" xfId="19556"/>
    <cellStyle name="쉼표 [0] 2 2 5 4 2" xfId="19557"/>
    <cellStyle name="쉼표 [0] 2 2 5 5" xfId="19558"/>
    <cellStyle name="쉼표 [0] 2 2 6" xfId="19559"/>
    <cellStyle name="쉼표 [0] 2 2 6 2" xfId="19560"/>
    <cellStyle name="쉼표 [0] 2 2 7" xfId="19561"/>
    <cellStyle name="쉼표 [0] 2 2 7 2" xfId="19562"/>
    <cellStyle name="쉼표 [0] 2 2 8" xfId="19563"/>
    <cellStyle name="쉼표 [0] 2 2 8 2" xfId="19564"/>
    <cellStyle name="쉼표 [0] 2 2 9" xfId="19565"/>
    <cellStyle name="쉼표 [0] 2 2 9 2" xfId="19566"/>
    <cellStyle name="쉼표 [0] 2 3" xfId="19567"/>
    <cellStyle name="쉼표 [0] 2 3 2" xfId="19568"/>
    <cellStyle name="쉼표 [0] 2 3 3" xfId="19569"/>
    <cellStyle name="쉼표 [0] 2 4" xfId="19570"/>
    <cellStyle name="쉼표 [0] 2 4 2" xfId="19571"/>
    <cellStyle name="쉼표 [0] 2 4 3" xfId="19572"/>
    <cellStyle name="쉼표 [0] 2 5" xfId="19573"/>
    <cellStyle name="쉼표 [0] 2 6" xfId="19574"/>
    <cellStyle name="쉼표 [0] 2 7" xfId="19575"/>
    <cellStyle name="쉼표 [0] 2 7 2" xfId="19576"/>
    <cellStyle name="쉼표 [0] 2 7 2 2" xfId="19577"/>
    <cellStyle name="쉼표 [0] 2 7 3" xfId="19578"/>
    <cellStyle name="쉼표 [0] 2 7 3 2" xfId="19579"/>
    <cellStyle name="쉼표 [0] 2 7 4" xfId="19580"/>
    <cellStyle name="쉼표 [0] 2 7 4 2" xfId="19581"/>
    <cellStyle name="쉼표 [0] 2 7 5" xfId="19582"/>
    <cellStyle name="쉼표 [0] 2 8" xfId="19583"/>
    <cellStyle name="쉼표 [0] 2 9" xfId="19584"/>
    <cellStyle name="쉼표 [0] 2_퇴계원-진접" xfId="19585"/>
    <cellStyle name="쉼표 [0] 3" xfId="19586"/>
    <cellStyle name="쉼표 [0] 3 2" xfId="19587"/>
    <cellStyle name="쉼표 [0] 3 2 2" xfId="19588"/>
    <cellStyle name="쉼표 [0] 3 3" xfId="19589"/>
    <cellStyle name="쉼표 [0] 3 4" xfId="19590"/>
    <cellStyle name="쉼표 [0] 4" xfId="19591"/>
    <cellStyle name="쉼표 [0] 4 2" xfId="19592"/>
    <cellStyle name="쉼표 [0] 4 3" xfId="19593"/>
    <cellStyle name="쉼표 [0] 5" xfId="19594"/>
    <cellStyle name="쉼표 [0] 5 2" xfId="19595"/>
    <cellStyle name="쉼표 [0] 5 3" xfId="19596"/>
    <cellStyle name="쉼표 [0] 6" xfId="19597"/>
    <cellStyle name="쉼표 [0] 6 2" xfId="19598"/>
    <cellStyle name="쉼표 [0] 7" xfId="19599"/>
    <cellStyle name="쉼표 [0] 8" xfId="19600"/>
    <cellStyle name="쉼표 [0] 9" xfId="19601"/>
    <cellStyle name="스타일 1" xfId="19602"/>
    <cellStyle name="스타일 1 2" xfId="19603"/>
    <cellStyle name="스타일 10" xfId="19604"/>
    <cellStyle name="스타일 100" xfId="19605"/>
    <cellStyle name="스타일 100 2" xfId="19606"/>
    <cellStyle name="스타일 100 3" xfId="19607"/>
    <cellStyle name="스타일 101" xfId="19608"/>
    <cellStyle name="스타일 101 2" xfId="19609"/>
    <cellStyle name="스타일 102" xfId="19610"/>
    <cellStyle name="스타일 102 2" xfId="19611"/>
    <cellStyle name="스타일 103" xfId="19612"/>
    <cellStyle name="스타일 103 2" xfId="19613"/>
    <cellStyle name="스타일 103 3" xfId="19614"/>
    <cellStyle name="스타일 104" xfId="19615"/>
    <cellStyle name="스타일 104 2" xfId="19616"/>
    <cellStyle name="스타일 104 3" xfId="19617"/>
    <cellStyle name="스타일 105" xfId="19618"/>
    <cellStyle name="스타일 105 2" xfId="19619"/>
    <cellStyle name="스타일 106" xfId="19620"/>
    <cellStyle name="스타일 106 2" xfId="19621"/>
    <cellStyle name="스타일 107" xfId="19622"/>
    <cellStyle name="스타일 107 2" xfId="19623"/>
    <cellStyle name="스타일 107 3" xfId="19624"/>
    <cellStyle name="스타일 108" xfId="19625"/>
    <cellStyle name="스타일 108 2" xfId="19626"/>
    <cellStyle name="스타일 108 3" xfId="19627"/>
    <cellStyle name="스타일 109" xfId="19628"/>
    <cellStyle name="스타일 109 2" xfId="19629"/>
    <cellStyle name="스타일 109 3" xfId="19630"/>
    <cellStyle name="스타일 11" xfId="19631"/>
    <cellStyle name="스타일 110" xfId="19632"/>
    <cellStyle name="스타일 110 2" xfId="19633"/>
    <cellStyle name="스타일 110 3" xfId="19634"/>
    <cellStyle name="스타일 111" xfId="19635"/>
    <cellStyle name="스타일 111 2" xfId="19636"/>
    <cellStyle name="스타일 111 3" xfId="19637"/>
    <cellStyle name="스타일 112" xfId="19638"/>
    <cellStyle name="스타일 112 2" xfId="19639"/>
    <cellStyle name="스타일 113" xfId="19640"/>
    <cellStyle name="스타일 113 2" xfId="19641"/>
    <cellStyle name="스타일 114" xfId="19642"/>
    <cellStyle name="스타일 115" xfId="19643"/>
    <cellStyle name="스타일 115 2" xfId="19644"/>
    <cellStyle name="스타일 116" xfId="19645"/>
    <cellStyle name="스타일 116 2" xfId="19646"/>
    <cellStyle name="스타일 117" xfId="19647"/>
    <cellStyle name="스타일 117 2" xfId="19648"/>
    <cellStyle name="스타일 118" xfId="19649"/>
    <cellStyle name="스타일 118 2" xfId="19650"/>
    <cellStyle name="스타일 119" xfId="19651"/>
    <cellStyle name="스타일 12" xfId="19652"/>
    <cellStyle name="스타일 120" xfId="19653"/>
    <cellStyle name="스타일 120 2" xfId="19654"/>
    <cellStyle name="스타일 121" xfId="19655"/>
    <cellStyle name="스타일 121 2" xfId="19656"/>
    <cellStyle name="스타일 122" xfId="19657"/>
    <cellStyle name="스타일 122 2" xfId="19658"/>
    <cellStyle name="스타일 123" xfId="19659"/>
    <cellStyle name="스타일 123 2" xfId="19660"/>
    <cellStyle name="스타일 124" xfId="19661"/>
    <cellStyle name="스타일 124 2" xfId="19662"/>
    <cellStyle name="스타일 125" xfId="19663"/>
    <cellStyle name="스타일 125 2" xfId="19664"/>
    <cellStyle name="스타일 126" xfId="19665"/>
    <cellStyle name="스타일 126 2" xfId="19666"/>
    <cellStyle name="스타일 127" xfId="19667"/>
    <cellStyle name="스타일 127 2" xfId="19668"/>
    <cellStyle name="스타일 128" xfId="19669"/>
    <cellStyle name="스타일 129" xfId="19670"/>
    <cellStyle name="스타일 129 2" xfId="19671"/>
    <cellStyle name="스타일 13" xfId="19672"/>
    <cellStyle name="스타일 130" xfId="19673"/>
    <cellStyle name="스타일 130 2" xfId="19674"/>
    <cellStyle name="스타일 131" xfId="19675"/>
    <cellStyle name="스타일 131 2" xfId="19676"/>
    <cellStyle name="스타일 132" xfId="19677"/>
    <cellStyle name="스타일 133" xfId="19678"/>
    <cellStyle name="스타일 133 2" xfId="19679"/>
    <cellStyle name="스타일 134" xfId="19680"/>
    <cellStyle name="스타일 134 2" xfId="19681"/>
    <cellStyle name="스타일 135" xfId="19682"/>
    <cellStyle name="스타일 135 2" xfId="19683"/>
    <cellStyle name="스타일 136" xfId="19684"/>
    <cellStyle name="스타일 136 2" xfId="19685"/>
    <cellStyle name="스타일 137" xfId="19686"/>
    <cellStyle name="스타일 137 2" xfId="19687"/>
    <cellStyle name="스타일 138" xfId="19688"/>
    <cellStyle name="스타일 139" xfId="19689"/>
    <cellStyle name="스타일 14" xfId="19690"/>
    <cellStyle name="스타일 140" xfId="19691"/>
    <cellStyle name="스타일 141" xfId="19692"/>
    <cellStyle name="스타일 142" xfId="19693"/>
    <cellStyle name="스타일 143" xfId="19694"/>
    <cellStyle name="스타일 144" xfId="19695"/>
    <cellStyle name="스타일 145" xfId="19696"/>
    <cellStyle name="스타일 146" xfId="19697"/>
    <cellStyle name="스타일 147" xfId="19698"/>
    <cellStyle name="스타일 148" xfId="19699"/>
    <cellStyle name="스타일 149" xfId="19700"/>
    <cellStyle name="스타일 15" xfId="19701"/>
    <cellStyle name="스타일 150" xfId="19702"/>
    <cellStyle name="스타일 151" xfId="19703"/>
    <cellStyle name="스타일 152" xfId="19704"/>
    <cellStyle name="스타일 153" xfId="19705"/>
    <cellStyle name="스타일 154" xfId="19706"/>
    <cellStyle name="스타일 155" xfId="19707"/>
    <cellStyle name="스타일 156" xfId="19708"/>
    <cellStyle name="스타일 157" xfId="19709"/>
    <cellStyle name="스타일 158" xfId="19710"/>
    <cellStyle name="스타일 159" xfId="19711"/>
    <cellStyle name="스타일 16" xfId="19712"/>
    <cellStyle name="스타일 160" xfId="19713"/>
    <cellStyle name="스타일 161" xfId="19714"/>
    <cellStyle name="스타일 162" xfId="19715"/>
    <cellStyle name="스타일 163" xfId="19716"/>
    <cellStyle name="스타일 164" xfId="19717"/>
    <cellStyle name="스타일 165" xfId="19718"/>
    <cellStyle name="스타일 166" xfId="19719"/>
    <cellStyle name="스타일 167" xfId="19720"/>
    <cellStyle name="스타일 168" xfId="19721"/>
    <cellStyle name="스타일 169" xfId="19722"/>
    <cellStyle name="스타일 17" xfId="19723"/>
    <cellStyle name="스타일 170" xfId="19724"/>
    <cellStyle name="스타일 171" xfId="19725"/>
    <cellStyle name="스타일 172" xfId="19726"/>
    <cellStyle name="스타일 173" xfId="19727"/>
    <cellStyle name="스타일 174" xfId="19728"/>
    <cellStyle name="스타일 175" xfId="19729"/>
    <cellStyle name="스타일 176" xfId="19730"/>
    <cellStyle name="스타일 177" xfId="19731"/>
    <cellStyle name="스타일 178" xfId="19732"/>
    <cellStyle name="스타일 179" xfId="19733"/>
    <cellStyle name="스타일 18" xfId="19734"/>
    <cellStyle name="스타일 180" xfId="19735"/>
    <cellStyle name="스타일 181" xfId="19736"/>
    <cellStyle name="스타일 182" xfId="19737"/>
    <cellStyle name="스타일 183" xfId="19738"/>
    <cellStyle name="스타일 184" xfId="19739"/>
    <cellStyle name="스타일 185" xfId="19740"/>
    <cellStyle name="스타일 186" xfId="19741"/>
    <cellStyle name="스타일 187" xfId="19742"/>
    <cellStyle name="스타일 188" xfId="19743"/>
    <cellStyle name="스타일 189" xfId="19744"/>
    <cellStyle name="스타일 19" xfId="19745"/>
    <cellStyle name="스타일 190" xfId="19746"/>
    <cellStyle name="스타일 191" xfId="19747"/>
    <cellStyle name="스타일 192" xfId="19748"/>
    <cellStyle name="스타일 2" xfId="19749"/>
    <cellStyle name="스타일 20" xfId="19750"/>
    <cellStyle name="스타일 21" xfId="19751"/>
    <cellStyle name="스타일 22" xfId="19752"/>
    <cellStyle name="스타일 23" xfId="19753"/>
    <cellStyle name="스타일 24" xfId="19754"/>
    <cellStyle name="스타일 25" xfId="19755"/>
    <cellStyle name="스타일 26" xfId="19756"/>
    <cellStyle name="스타일 27" xfId="19757"/>
    <cellStyle name="스타일 28" xfId="19758"/>
    <cellStyle name="스타일 29" xfId="19759"/>
    <cellStyle name="스타일 3" xfId="19760"/>
    <cellStyle name="스타일 30" xfId="19761"/>
    <cellStyle name="스타일 31" xfId="19762"/>
    <cellStyle name="스타일 32" xfId="19763"/>
    <cellStyle name="스타일 32 2" xfId="19764"/>
    <cellStyle name="스타일 33" xfId="19765"/>
    <cellStyle name="스타일 34" xfId="19766"/>
    <cellStyle name="스타일 35" xfId="19767"/>
    <cellStyle name="스타일 36" xfId="19768"/>
    <cellStyle name="스타일 37" xfId="19769"/>
    <cellStyle name="스타일 38" xfId="19770"/>
    <cellStyle name="스타일 39" xfId="19771"/>
    <cellStyle name="스타일 4" xfId="19772"/>
    <cellStyle name="스타일 40" xfId="19773"/>
    <cellStyle name="스타일 41" xfId="19774"/>
    <cellStyle name="스타일 42" xfId="19775"/>
    <cellStyle name="스타일 43" xfId="19776"/>
    <cellStyle name="스타일 44" xfId="19777"/>
    <cellStyle name="스타일 45" xfId="19778"/>
    <cellStyle name="스타일 46" xfId="19779"/>
    <cellStyle name="스타일 47" xfId="19780"/>
    <cellStyle name="스타일 48" xfId="19781"/>
    <cellStyle name="스타일 49" xfId="19782"/>
    <cellStyle name="스타일 5" xfId="19783"/>
    <cellStyle name="스타일 50" xfId="19784"/>
    <cellStyle name="스타일 51" xfId="19785"/>
    <cellStyle name="스타일 52" xfId="19786"/>
    <cellStyle name="스타일 53" xfId="19787"/>
    <cellStyle name="스타일 54" xfId="19788"/>
    <cellStyle name="스타일 55" xfId="19789"/>
    <cellStyle name="스타일 56" xfId="19790"/>
    <cellStyle name="스타일 57" xfId="19791"/>
    <cellStyle name="스타일 58" xfId="19792"/>
    <cellStyle name="스타일 59" xfId="19793"/>
    <cellStyle name="스타일 6" xfId="19794"/>
    <cellStyle name="스타일 60" xfId="19795"/>
    <cellStyle name="스타일 61" xfId="19796"/>
    <cellStyle name="스타일 62" xfId="19797"/>
    <cellStyle name="스타일 63" xfId="19798"/>
    <cellStyle name="스타일 64" xfId="19799"/>
    <cellStyle name="스타일 65" xfId="19800"/>
    <cellStyle name="스타일 66" xfId="19801"/>
    <cellStyle name="스타일 67" xfId="19802"/>
    <cellStyle name="스타일 68" xfId="19803"/>
    <cellStyle name="스타일 69" xfId="19804"/>
    <cellStyle name="스타일 7" xfId="19805"/>
    <cellStyle name="스타일 70" xfId="19806"/>
    <cellStyle name="스타일 71" xfId="19807"/>
    <cellStyle name="스타일 72" xfId="19808"/>
    <cellStyle name="스타일 73" xfId="19809"/>
    <cellStyle name="스타일 74" xfId="19810"/>
    <cellStyle name="스타일 75" xfId="19811"/>
    <cellStyle name="스타일 76" xfId="19812"/>
    <cellStyle name="스타일 77" xfId="19813"/>
    <cellStyle name="스타일 78" xfId="19814"/>
    <cellStyle name="스타일 79" xfId="19815"/>
    <cellStyle name="스타일 8" xfId="19816"/>
    <cellStyle name="스타일 80" xfId="19817"/>
    <cellStyle name="스타일 81" xfId="19818"/>
    <cellStyle name="스타일 82" xfId="19819"/>
    <cellStyle name="스타일 83" xfId="19820"/>
    <cellStyle name="스타일 83 2" xfId="19821"/>
    <cellStyle name="스타일 83 3" xfId="19822"/>
    <cellStyle name="스타일 83 4" xfId="19823"/>
    <cellStyle name="스타일 84" xfId="19824"/>
    <cellStyle name="스타일 84 2" xfId="19825"/>
    <cellStyle name="스타일 84 3" xfId="19826"/>
    <cellStyle name="스타일 85" xfId="19827"/>
    <cellStyle name="스타일 85 2" xfId="19828"/>
    <cellStyle name="스타일 85 3" xfId="19829"/>
    <cellStyle name="스타일 86" xfId="19830"/>
    <cellStyle name="스타일 86 2" xfId="19831"/>
    <cellStyle name="스타일 86 3" xfId="19832"/>
    <cellStyle name="스타일 87" xfId="19833"/>
    <cellStyle name="스타일 87 2" xfId="19834"/>
    <cellStyle name="스타일 88" xfId="19835"/>
    <cellStyle name="스타일 88 2" xfId="19836"/>
    <cellStyle name="스타일 89" xfId="19837"/>
    <cellStyle name="스타일 89 2" xfId="19838"/>
    <cellStyle name="스타일 89 3" xfId="19839"/>
    <cellStyle name="스타일 9" xfId="19840"/>
    <cellStyle name="스타일 90" xfId="19841"/>
    <cellStyle name="스타일 90 2" xfId="19842"/>
    <cellStyle name="스타일 90 3" xfId="19843"/>
    <cellStyle name="스타일 91" xfId="19844"/>
    <cellStyle name="스타일 91 2" xfId="19845"/>
    <cellStyle name="스타일 91 3" xfId="19846"/>
    <cellStyle name="스타일 92" xfId="19847"/>
    <cellStyle name="스타일 92 2" xfId="19848"/>
    <cellStyle name="스타일 93" xfId="19849"/>
    <cellStyle name="스타일 93 2" xfId="19850"/>
    <cellStyle name="스타일 94" xfId="19851"/>
    <cellStyle name="스타일 94 2" xfId="19852"/>
    <cellStyle name="스타일 94 3" xfId="19853"/>
    <cellStyle name="스타일 95" xfId="19854"/>
    <cellStyle name="스타일 95 2" xfId="19855"/>
    <cellStyle name="스타일 95 3" xfId="19856"/>
    <cellStyle name="스타일 96" xfId="19857"/>
    <cellStyle name="스타일 96 2" xfId="19858"/>
    <cellStyle name="스타일 96 3" xfId="19859"/>
    <cellStyle name="스타일 97" xfId="19860"/>
    <cellStyle name="스타일 97 2" xfId="19861"/>
    <cellStyle name="스타일 97 3" xfId="19862"/>
    <cellStyle name="스타일 98" xfId="19863"/>
    <cellStyle name="스타일 98 2" xfId="19864"/>
    <cellStyle name="스타일 98 3" xfId="19865"/>
    <cellStyle name="스타일 99" xfId="19866"/>
    <cellStyle name="스타일 99 2" xfId="19867"/>
    <cellStyle name="스타일 99 3" xfId="19868"/>
    <cellStyle name="안건회계법인" xfId="19869"/>
    <cellStyle name="액제" xfId="19870"/>
    <cellStyle name="앰플" xfId="19871"/>
    <cellStyle name="연결된 셀" xfId="6651" builtinId="24" customBuiltin="1"/>
    <cellStyle name="연결된 셀 2" xfId="19872"/>
    <cellStyle name="연결된 셀 3" xfId="19873"/>
    <cellStyle name="연결된 셀 4" xfId="19874"/>
    <cellStyle name="연고" xfId="19875"/>
    <cellStyle name="열 DD)l鬐_x0014_TD thru NOR " xfId="19876"/>
    <cellStyle name="열어본 하이퍼링크" xfId="19877"/>
    <cellStyle name="外 貨  借 入" xfId="19878"/>
    <cellStyle name="요약" xfId="9127" builtinId="25" customBuiltin="1"/>
    <cellStyle name="요약 2" xfId="19879"/>
    <cellStyle name="요약 2 2" xfId="19880"/>
    <cellStyle name="요약 2 2 10" xfId="19881"/>
    <cellStyle name="요약 2 2 11" xfId="19882"/>
    <cellStyle name="요약 2 2 12" xfId="19883"/>
    <cellStyle name="요약 2 2 2" xfId="19884"/>
    <cellStyle name="요약 2 2 2 10" xfId="19885"/>
    <cellStyle name="요약 2 2 2 2" xfId="19886"/>
    <cellStyle name="요약 2 2 2 2 2" xfId="19887"/>
    <cellStyle name="요약 2 2 2 2 3" xfId="19888"/>
    <cellStyle name="요약 2 2 2 2 4" xfId="19889"/>
    <cellStyle name="요약 2 2 2 3" xfId="19890"/>
    <cellStyle name="요약 2 2 2 3 2" xfId="19891"/>
    <cellStyle name="요약 2 2 2 3 3" xfId="19892"/>
    <cellStyle name="요약 2 2 2 3 4" xfId="19893"/>
    <cellStyle name="요약 2 2 2 4" xfId="19894"/>
    <cellStyle name="요약 2 2 2 4 2" xfId="19895"/>
    <cellStyle name="요약 2 2 2 4 3" xfId="19896"/>
    <cellStyle name="요약 2 2 2 4 4" xfId="19897"/>
    <cellStyle name="요약 2 2 2 5" xfId="19898"/>
    <cellStyle name="요약 2 2 2 5 2" xfId="19899"/>
    <cellStyle name="요약 2 2 2 5 3" xfId="19900"/>
    <cellStyle name="요약 2 2 2 5 4" xfId="19901"/>
    <cellStyle name="요약 2 2 2 6" xfId="19902"/>
    <cellStyle name="요약 2 2 2 6 2" xfId="19903"/>
    <cellStyle name="요약 2 2 2 6 3" xfId="19904"/>
    <cellStyle name="요약 2 2 2 6 4" xfId="19905"/>
    <cellStyle name="요약 2 2 2 7" xfId="19906"/>
    <cellStyle name="요약 2 2 2 7 2" xfId="19907"/>
    <cellStyle name="요약 2 2 2 7 3" xfId="19908"/>
    <cellStyle name="요약 2 2 2 7 4" xfId="19909"/>
    <cellStyle name="요약 2 2 2 8" xfId="19910"/>
    <cellStyle name="요약 2 2 2 8 2" xfId="19911"/>
    <cellStyle name="요약 2 2 2 8 3" xfId="19912"/>
    <cellStyle name="요약 2 2 2 8 4" xfId="19913"/>
    <cellStyle name="요약 2 2 2 9" xfId="19914"/>
    <cellStyle name="요약 2 2 3" xfId="19915"/>
    <cellStyle name="요약 2 2 3 10" xfId="19916"/>
    <cellStyle name="요약 2 2 3 10 2" xfId="19917"/>
    <cellStyle name="요약 2 2 3 10 3" xfId="19918"/>
    <cellStyle name="요약 2 2 3 10 4" xfId="19919"/>
    <cellStyle name="요약 2 2 3 11" xfId="19920"/>
    <cellStyle name="요약 2 2 3 12" xfId="19921"/>
    <cellStyle name="요약 2 2 3 13" xfId="19922"/>
    <cellStyle name="요약 2 2 3 2" xfId="19923"/>
    <cellStyle name="요약 2 2 3 2 2" xfId="19924"/>
    <cellStyle name="요약 2 2 3 2 3" xfId="19925"/>
    <cellStyle name="요약 2 2 3 2 4" xfId="19926"/>
    <cellStyle name="요약 2 2 3 3" xfId="19927"/>
    <cellStyle name="요약 2 2 3 3 2" xfId="19928"/>
    <cellStyle name="요약 2 2 3 3 3" xfId="19929"/>
    <cellStyle name="요약 2 2 3 3 4" xfId="19930"/>
    <cellStyle name="요약 2 2 3 4" xfId="19931"/>
    <cellStyle name="요약 2 2 3 4 2" xfId="19932"/>
    <cellStyle name="요약 2 2 3 4 3" xfId="19933"/>
    <cellStyle name="요약 2 2 3 4 4" xfId="19934"/>
    <cellStyle name="요약 2 2 3 5" xfId="19935"/>
    <cellStyle name="요약 2 2 3 5 2" xfId="19936"/>
    <cellStyle name="요약 2 2 3 5 3" xfId="19937"/>
    <cellStyle name="요약 2 2 3 5 4" xfId="19938"/>
    <cellStyle name="요약 2 2 3 6" xfId="19939"/>
    <cellStyle name="요약 2 2 3 6 2" xfId="19940"/>
    <cellStyle name="요약 2 2 3 6 3" xfId="19941"/>
    <cellStyle name="요약 2 2 3 6 4" xfId="19942"/>
    <cellStyle name="요약 2 2 3 7" xfId="19943"/>
    <cellStyle name="요약 2 2 3 7 2" xfId="19944"/>
    <cellStyle name="요약 2 2 3 7 3" xfId="19945"/>
    <cellStyle name="요약 2 2 3 7 4" xfId="19946"/>
    <cellStyle name="요약 2 2 3 8" xfId="19947"/>
    <cellStyle name="요약 2 2 3 8 2" xfId="19948"/>
    <cellStyle name="요약 2 2 3 8 3" xfId="19949"/>
    <cellStyle name="요약 2 2 3 8 4" xfId="19950"/>
    <cellStyle name="요약 2 2 3 9" xfId="19951"/>
    <cellStyle name="요약 2 2 3 9 2" xfId="19952"/>
    <cellStyle name="요약 2 2 3 9 3" xfId="19953"/>
    <cellStyle name="요약 2 2 3 9 4" xfId="19954"/>
    <cellStyle name="요약 2 2 4" xfId="19955"/>
    <cellStyle name="요약 2 2 4 2" xfId="19956"/>
    <cellStyle name="요약 2 2 4 3" xfId="19957"/>
    <cellStyle name="요약 2 2 4 4" xfId="19958"/>
    <cellStyle name="요약 2 2 5" xfId="19959"/>
    <cellStyle name="요약 2 2 5 2" xfId="19960"/>
    <cellStyle name="요약 2 2 5 3" xfId="19961"/>
    <cellStyle name="요약 2 2 5 4" xfId="19962"/>
    <cellStyle name="요약 2 2 6" xfId="19963"/>
    <cellStyle name="요약 2 2 6 2" xfId="19964"/>
    <cellStyle name="요약 2 2 6 3" xfId="19965"/>
    <cellStyle name="요약 2 2 6 4" xfId="19966"/>
    <cellStyle name="요약 2 2 7" xfId="19967"/>
    <cellStyle name="요약 2 2 7 2" xfId="19968"/>
    <cellStyle name="요약 2 2 7 3" xfId="19969"/>
    <cellStyle name="요약 2 2 7 4" xfId="19970"/>
    <cellStyle name="요약 2 2 8" xfId="19971"/>
    <cellStyle name="요약 2 2 8 2" xfId="19972"/>
    <cellStyle name="요약 2 2 8 3" xfId="19973"/>
    <cellStyle name="요약 2 2 8 4" xfId="19974"/>
    <cellStyle name="요약 2 2 9" xfId="19975"/>
    <cellStyle name="요약 2 2 9 2" xfId="19976"/>
    <cellStyle name="요약 2 2 9 3" xfId="19977"/>
    <cellStyle name="요약 2 2 9 4" xfId="19978"/>
    <cellStyle name="요약 2 3" xfId="19979"/>
    <cellStyle name="요약 2 3 2" xfId="19980"/>
    <cellStyle name="요약 2 3 2 10" xfId="19981"/>
    <cellStyle name="요약 2 3 2 11" xfId="19982"/>
    <cellStyle name="요약 2 3 2 12" xfId="19983"/>
    <cellStyle name="요약 2 3 2 2" xfId="19984"/>
    <cellStyle name="요약 2 3 2 2 2" xfId="19985"/>
    <cellStyle name="요약 2 3 2 2 3" xfId="19986"/>
    <cellStyle name="요약 2 3 2 2 4" xfId="19987"/>
    <cellStyle name="요약 2 3 2 3" xfId="19988"/>
    <cellStyle name="요약 2 3 2 3 2" xfId="19989"/>
    <cellStyle name="요약 2 3 2 3 3" xfId="19990"/>
    <cellStyle name="요약 2 3 2 3 4" xfId="19991"/>
    <cellStyle name="요약 2 3 2 4" xfId="19992"/>
    <cellStyle name="요약 2 3 2 4 2" xfId="19993"/>
    <cellStyle name="요약 2 3 2 4 3" xfId="19994"/>
    <cellStyle name="요약 2 3 2 4 4" xfId="19995"/>
    <cellStyle name="요약 2 3 2 5" xfId="19996"/>
    <cellStyle name="요약 2 3 2 5 2" xfId="19997"/>
    <cellStyle name="요약 2 3 2 5 3" xfId="19998"/>
    <cellStyle name="요약 2 3 2 5 4" xfId="19999"/>
    <cellStyle name="요약 2 3 2 6" xfId="20000"/>
    <cellStyle name="요약 2 3 2 6 2" xfId="20001"/>
    <cellStyle name="요약 2 3 2 6 3" xfId="20002"/>
    <cellStyle name="요약 2 3 2 6 4" xfId="20003"/>
    <cellStyle name="요약 2 3 2 7" xfId="20004"/>
    <cellStyle name="요약 2 3 2 7 2" xfId="20005"/>
    <cellStyle name="요약 2 3 2 7 3" xfId="20006"/>
    <cellStyle name="요약 2 3 2 7 4" xfId="20007"/>
    <cellStyle name="요약 2 3 2 8" xfId="20008"/>
    <cellStyle name="요약 2 3 2 8 2" xfId="20009"/>
    <cellStyle name="요약 2 3 2 8 3" xfId="20010"/>
    <cellStyle name="요약 2 3 2 8 4" xfId="20011"/>
    <cellStyle name="요약 2 3 2 9" xfId="20012"/>
    <cellStyle name="요약 2 3 2 9 2" xfId="20013"/>
    <cellStyle name="요약 2 3 2 9 3" xfId="20014"/>
    <cellStyle name="요약 2 3 2 9 4" xfId="20015"/>
    <cellStyle name="요약 2 3 3" xfId="20016"/>
    <cellStyle name="요약 2 3 3 2" xfId="20017"/>
    <cellStyle name="요약 2 3 3 3" xfId="20018"/>
    <cellStyle name="요약 2 3 3 4" xfId="20019"/>
    <cellStyle name="요약 2 3 4" xfId="20020"/>
    <cellStyle name="요약 2 3 4 2" xfId="20021"/>
    <cellStyle name="요약 2 3 4 3" xfId="20022"/>
    <cellStyle name="요약 2 3 4 4" xfId="20023"/>
    <cellStyle name="요약 2 3 5" xfId="20024"/>
    <cellStyle name="요약 2 3 5 2" xfId="20025"/>
    <cellStyle name="요약 2 3 5 3" xfId="20026"/>
    <cellStyle name="요약 2 3 5 4" xfId="20027"/>
    <cellStyle name="요약 2 3 6" xfId="20028"/>
    <cellStyle name="요약 2 3 6 2" xfId="20029"/>
    <cellStyle name="요약 2 3 6 3" xfId="20030"/>
    <cellStyle name="요약 2 3 6 4" xfId="20031"/>
    <cellStyle name="요약 2 3 7" xfId="20032"/>
    <cellStyle name="요약 2 3 8" xfId="20033"/>
    <cellStyle name="요약 2 4" xfId="20034"/>
    <cellStyle name="요약 2 4 2" xfId="20035"/>
    <cellStyle name="요약 2 4 2 10" xfId="20036"/>
    <cellStyle name="요약 2 4 2 11" xfId="20037"/>
    <cellStyle name="요약 2 4 2 12" xfId="20038"/>
    <cellStyle name="요약 2 4 2 2" xfId="20039"/>
    <cellStyle name="요약 2 4 2 2 2" xfId="20040"/>
    <cellStyle name="요약 2 4 2 2 3" xfId="20041"/>
    <cellStyle name="요약 2 4 2 2 4" xfId="20042"/>
    <cellStyle name="요약 2 4 2 3" xfId="20043"/>
    <cellStyle name="요약 2 4 2 3 2" xfId="20044"/>
    <cellStyle name="요약 2 4 2 3 3" xfId="20045"/>
    <cellStyle name="요약 2 4 2 3 4" xfId="20046"/>
    <cellStyle name="요약 2 4 2 4" xfId="20047"/>
    <cellStyle name="요약 2 4 2 4 2" xfId="20048"/>
    <cellStyle name="요약 2 4 2 4 3" xfId="20049"/>
    <cellStyle name="요약 2 4 2 4 4" xfId="20050"/>
    <cellStyle name="요약 2 4 2 5" xfId="20051"/>
    <cellStyle name="요약 2 4 2 5 2" xfId="20052"/>
    <cellStyle name="요약 2 4 2 5 3" xfId="20053"/>
    <cellStyle name="요약 2 4 2 5 4" xfId="20054"/>
    <cellStyle name="요약 2 4 2 6" xfId="20055"/>
    <cellStyle name="요약 2 4 2 6 2" xfId="20056"/>
    <cellStyle name="요약 2 4 2 6 3" xfId="20057"/>
    <cellStyle name="요약 2 4 2 6 4" xfId="20058"/>
    <cellStyle name="요약 2 4 2 7" xfId="20059"/>
    <cellStyle name="요약 2 4 2 7 2" xfId="20060"/>
    <cellStyle name="요약 2 4 2 7 3" xfId="20061"/>
    <cellStyle name="요약 2 4 2 7 4" xfId="20062"/>
    <cellStyle name="요약 2 4 2 8" xfId="20063"/>
    <cellStyle name="요약 2 4 2 8 2" xfId="20064"/>
    <cellStyle name="요약 2 4 2 8 3" xfId="20065"/>
    <cellStyle name="요약 2 4 2 8 4" xfId="20066"/>
    <cellStyle name="요약 2 4 2 9" xfId="20067"/>
    <cellStyle name="요약 2 4 2 9 2" xfId="20068"/>
    <cellStyle name="요약 2 4 2 9 3" xfId="20069"/>
    <cellStyle name="요약 2 4 2 9 4" xfId="20070"/>
    <cellStyle name="요약 2 4 3" xfId="20071"/>
    <cellStyle name="요약 2 4 3 2" xfId="20072"/>
    <cellStyle name="요약 2 4 3 3" xfId="20073"/>
    <cellStyle name="요약 2 4 3 4" xfId="20074"/>
    <cellStyle name="요약 2 4 4" xfId="20075"/>
    <cellStyle name="요약 2 4 4 2" xfId="20076"/>
    <cellStyle name="요약 2 4 4 3" xfId="20077"/>
    <cellStyle name="요약 2 4 4 4" xfId="20078"/>
    <cellStyle name="요약 2 4 5" xfId="20079"/>
    <cellStyle name="요약 2 4 5 2" xfId="20080"/>
    <cellStyle name="요약 2 4 5 3" xfId="20081"/>
    <cellStyle name="요약 2 4 5 4" xfId="20082"/>
    <cellStyle name="요약 2 4 6" xfId="20083"/>
    <cellStyle name="요약 2 4 6 2" xfId="20084"/>
    <cellStyle name="요약 2 4 6 3" xfId="20085"/>
    <cellStyle name="요약 2 4 6 4" xfId="20086"/>
    <cellStyle name="요약 2 4 7" xfId="20087"/>
    <cellStyle name="요약 2 4 8" xfId="20088"/>
    <cellStyle name="요약 2 5" xfId="20089"/>
    <cellStyle name="요약 2 5 10" xfId="20090"/>
    <cellStyle name="요약 2 5 11" xfId="20091"/>
    <cellStyle name="요약 2 5 2" xfId="20092"/>
    <cellStyle name="요약 2 5 2 10" xfId="20093"/>
    <cellStyle name="요약 2 5 2 10 2" xfId="20094"/>
    <cellStyle name="요약 2 5 2 10 3" xfId="20095"/>
    <cellStyle name="요약 2 5 2 10 4" xfId="20096"/>
    <cellStyle name="요약 2 5 2 11" xfId="20097"/>
    <cellStyle name="요약 2 5 2 12" xfId="20098"/>
    <cellStyle name="요약 2 5 2 13" xfId="20099"/>
    <cellStyle name="요약 2 5 2 2" xfId="20100"/>
    <cellStyle name="요약 2 5 2 2 2" xfId="20101"/>
    <cellStyle name="요약 2 5 2 2 3" xfId="20102"/>
    <cellStyle name="요약 2 5 2 2 4" xfId="20103"/>
    <cellStyle name="요약 2 5 2 3" xfId="20104"/>
    <cellStyle name="요약 2 5 2 3 2" xfId="20105"/>
    <cellStyle name="요약 2 5 2 3 3" xfId="20106"/>
    <cellStyle name="요약 2 5 2 3 4" xfId="20107"/>
    <cellStyle name="요약 2 5 2 4" xfId="20108"/>
    <cellStyle name="요약 2 5 2 4 2" xfId="20109"/>
    <cellStyle name="요약 2 5 2 4 3" xfId="20110"/>
    <cellStyle name="요약 2 5 2 4 4" xfId="20111"/>
    <cellStyle name="요약 2 5 2 5" xfId="20112"/>
    <cellStyle name="요약 2 5 2 5 2" xfId="20113"/>
    <cellStyle name="요약 2 5 2 5 3" xfId="20114"/>
    <cellStyle name="요약 2 5 2 5 4" xfId="20115"/>
    <cellStyle name="요약 2 5 2 6" xfId="20116"/>
    <cellStyle name="요약 2 5 2 6 2" xfId="20117"/>
    <cellStyle name="요약 2 5 2 6 3" xfId="20118"/>
    <cellStyle name="요약 2 5 2 6 4" xfId="20119"/>
    <cellStyle name="요약 2 5 2 7" xfId="20120"/>
    <cellStyle name="요약 2 5 2 7 2" xfId="20121"/>
    <cellStyle name="요약 2 5 2 7 3" xfId="20122"/>
    <cellStyle name="요약 2 5 2 7 4" xfId="20123"/>
    <cellStyle name="요약 2 5 2 8" xfId="20124"/>
    <cellStyle name="요약 2 5 2 8 2" xfId="20125"/>
    <cellStyle name="요약 2 5 2 8 3" xfId="20126"/>
    <cellStyle name="요약 2 5 2 8 4" xfId="20127"/>
    <cellStyle name="요약 2 5 2 9" xfId="20128"/>
    <cellStyle name="요약 2 5 2 9 2" xfId="20129"/>
    <cellStyle name="요약 2 5 2 9 3" xfId="20130"/>
    <cellStyle name="요약 2 5 2 9 4" xfId="20131"/>
    <cellStyle name="요약 2 5 3" xfId="20132"/>
    <cellStyle name="요약 2 5 3 10" xfId="20133"/>
    <cellStyle name="요약 2 5 3 10 2" xfId="20134"/>
    <cellStyle name="요약 2 5 3 10 3" xfId="20135"/>
    <cellStyle name="요약 2 5 3 10 4" xfId="20136"/>
    <cellStyle name="요약 2 5 3 11" xfId="20137"/>
    <cellStyle name="요약 2 5 3 12" xfId="20138"/>
    <cellStyle name="요약 2 5 3 13" xfId="20139"/>
    <cellStyle name="요약 2 5 3 2" xfId="20140"/>
    <cellStyle name="요약 2 5 3 2 2" xfId="20141"/>
    <cellStyle name="요약 2 5 3 2 3" xfId="20142"/>
    <cellStyle name="요약 2 5 3 2 4" xfId="20143"/>
    <cellStyle name="요약 2 5 3 3" xfId="20144"/>
    <cellStyle name="요약 2 5 3 3 2" xfId="20145"/>
    <cellStyle name="요약 2 5 3 3 3" xfId="20146"/>
    <cellStyle name="요약 2 5 3 3 4" xfId="20147"/>
    <cellStyle name="요약 2 5 3 4" xfId="20148"/>
    <cellStyle name="요약 2 5 3 4 2" xfId="20149"/>
    <cellStyle name="요약 2 5 3 4 3" xfId="20150"/>
    <cellStyle name="요약 2 5 3 4 4" xfId="20151"/>
    <cellStyle name="요약 2 5 3 5" xfId="20152"/>
    <cellStyle name="요약 2 5 3 5 2" xfId="20153"/>
    <cellStyle name="요약 2 5 3 5 3" xfId="20154"/>
    <cellStyle name="요약 2 5 3 5 4" xfId="20155"/>
    <cellStyle name="요약 2 5 3 6" xfId="20156"/>
    <cellStyle name="요약 2 5 3 6 2" xfId="20157"/>
    <cellStyle name="요약 2 5 3 6 3" xfId="20158"/>
    <cellStyle name="요약 2 5 3 6 4" xfId="20159"/>
    <cellStyle name="요약 2 5 3 7" xfId="20160"/>
    <cellStyle name="요약 2 5 3 7 2" xfId="20161"/>
    <cellStyle name="요약 2 5 3 7 3" xfId="20162"/>
    <cellStyle name="요약 2 5 3 7 4" xfId="20163"/>
    <cellStyle name="요약 2 5 3 8" xfId="20164"/>
    <cellStyle name="요약 2 5 3 8 2" xfId="20165"/>
    <cellStyle name="요약 2 5 3 8 3" xfId="20166"/>
    <cellStyle name="요약 2 5 3 8 4" xfId="20167"/>
    <cellStyle name="요약 2 5 3 9" xfId="20168"/>
    <cellStyle name="요약 2 5 3 9 2" xfId="20169"/>
    <cellStyle name="요약 2 5 3 9 3" xfId="20170"/>
    <cellStyle name="요약 2 5 3 9 4" xfId="20171"/>
    <cellStyle name="요약 2 5 4" xfId="20172"/>
    <cellStyle name="요약 2 5 4 2" xfId="20173"/>
    <cellStyle name="요약 2 5 4 3" xfId="20174"/>
    <cellStyle name="요약 2 5 4 4" xfId="20175"/>
    <cellStyle name="요약 2 5 5" xfId="20176"/>
    <cellStyle name="요약 2 5 5 2" xfId="20177"/>
    <cellStyle name="요약 2 5 5 3" xfId="20178"/>
    <cellStyle name="요약 2 5 5 4" xfId="20179"/>
    <cellStyle name="요약 2 5 6" xfId="20180"/>
    <cellStyle name="요약 2 5 6 2" xfId="20181"/>
    <cellStyle name="요약 2 5 6 3" xfId="20182"/>
    <cellStyle name="요약 2 5 6 4" xfId="20183"/>
    <cellStyle name="요약 2 5 7" xfId="20184"/>
    <cellStyle name="요약 2 5 7 2" xfId="20185"/>
    <cellStyle name="요약 2 5 7 3" xfId="20186"/>
    <cellStyle name="요약 2 5 7 4" xfId="20187"/>
    <cellStyle name="요약 2 5 8" xfId="20188"/>
    <cellStyle name="요약 2 5 8 2" xfId="20189"/>
    <cellStyle name="요약 2 5 8 3" xfId="20190"/>
    <cellStyle name="요약 2 5 8 4" xfId="20191"/>
    <cellStyle name="요약 2 5 9" xfId="20192"/>
    <cellStyle name="요약 2 6" xfId="20193"/>
    <cellStyle name="요약 2 6 2" xfId="20194"/>
    <cellStyle name="요약 2 6 3" xfId="20195"/>
    <cellStyle name="요약 2 6 4" xfId="20196"/>
    <cellStyle name="요약 2 7" xfId="20197"/>
    <cellStyle name="요약 2 7 2" xfId="20198"/>
    <cellStyle name="요약 2 7 3" xfId="20199"/>
    <cellStyle name="요약 2 7 4" xfId="20200"/>
    <cellStyle name="요약 2 8" xfId="20201"/>
    <cellStyle name="요약 2 9" xfId="20202"/>
    <cellStyle name="요약 3" xfId="20203"/>
    <cellStyle name="요약 3 2" xfId="20204"/>
    <cellStyle name="요약 3 2 10" xfId="20205"/>
    <cellStyle name="요약 3 2 11" xfId="20206"/>
    <cellStyle name="요약 3 2 12" xfId="20207"/>
    <cellStyle name="요약 3 2 2" xfId="20208"/>
    <cellStyle name="요약 3 2 2 10" xfId="20209"/>
    <cellStyle name="요약 3 2 2 2" xfId="20210"/>
    <cellStyle name="요약 3 2 2 2 2" xfId="20211"/>
    <cellStyle name="요약 3 2 2 2 3" xfId="20212"/>
    <cellStyle name="요약 3 2 2 2 4" xfId="20213"/>
    <cellStyle name="요약 3 2 2 3" xfId="20214"/>
    <cellStyle name="요약 3 2 2 3 2" xfId="20215"/>
    <cellStyle name="요약 3 2 2 3 3" xfId="20216"/>
    <cellStyle name="요약 3 2 2 3 4" xfId="20217"/>
    <cellStyle name="요약 3 2 2 4" xfId="20218"/>
    <cellStyle name="요약 3 2 2 4 2" xfId="20219"/>
    <cellStyle name="요약 3 2 2 4 3" xfId="20220"/>
    <cellStyle name="요약 3 2 2 4 4" xfId="20221"/>
    <cellStyle name="요약 3 2 2 5" xfId="20222"/>
    <cellStyle name="요약 3 2 2 5 2" xfId="20223"/>
    <cellStyle name="요약 3 2 2 5 3" xfId="20224"/>
    <cellStyle name="요약 3 2 2 5 4" xfId="20225"/>
    <cellStyle name="요약 3 2 2 6" xfId="20226"/>
    <cellStyle name="요약 3 2 2 6 2" xfId="20227"/>
    <cellStyle name="요약 3 2 2 6 3" xfId="20228"/>
    <cellStyle name="요약 3 2 2 6 4" xfId="20229"/>
    <cellStyle name="요약 3 2 2 7" xfId="20230"/>
    <cellStyle name="요약 3 2 2 7 2" xfId="20231"/>
    <cellStyle name="요약 3 2 2 7 3" xfId="20232"/>
    <cellStyle name="요약 3 2 2 7 4" xfId="20233"/>
    <cellStyle name="요약 3 2 2 8" xfId="20234"/>
    <cellStyle name="요약 3 2 2 8 2" xfId="20235"/>
    <cellStyle name="요약 3 2 2 8 3" xfId="20236"/>
    <cellStyle name="요약 3 2 2 8 4" xfId="20237"/>
    <cellStyle name="요약 3 2 2 9" xfId="20238"/>
    <cellStyle name="요약 3 2 3" xfId="20239"/>
    <cellStyle name="요약 3 2 3 10" xfId="20240"/>
    <cellStyle name="요약 3 2 3 10 2" xfId="20241"/>
    <cellStyle name="요약 3 2 3 10 3" xfId="20242"/>
    <cellStyle name="요약 3 2 3 10 4" xfId="20243"/>
    <cellStyle name="요약 3 2 3 11" xfId="20244"/>
    <cellStyle name="요약 3 2 3 12" xfId="20245"/>
    <cellStyle name="요약 3 2 3 13" xfId="20246"/>
    <cellStyle name="요약 3 2 3 2" xfId="20247"/>
    <cellStyle name="요약 3 2 3 2 2" xfId="20248"/>
    <cellStyle name="요약 3 2 3 2 3" xfId="20249"/>
    <cellStyle name="요약 3 2 3 2 4" xfId="20250"/>
    <cellStyle name="요약 3 2 3 3" xfId="20251"/>
    <cellStyle name="요약 3 2 3 3 2" xfId="20252"/>
    <cellStyle name="요약 3 2 3 3 3" xfId="20253"/>
    <cellStyle name="요약 3 2 3 3 4" xfId="20254"/>
    <cellStyle name="요약 3 2 3 4" xfId="20255"/>
    <cellStyle name="요약 3 2 3 4 2" xfId="20256"/>
    <cellStyle name="요약 3 2 3 4 3" xfId="20257"/>
    <cellStyle name="요약 3 2 3 4 4" xfId="20258"/>
    <cellStyle name="요약 3 2 3 5" xfId="20259"/>
    <cellStyle name="요약 3 2 3 5 2" xfId="20260"/>
    <cellStyle name="요약 3 2 3 5 3" xfId="20261"/>
    <cellStyle name="요약 3 2 3 5 4" xfId="20262"/>
    <cellStyle name="요약 3 2 3 6" xfId="20263"/>
    <cellStyle name="요약 3 2 3 6 2" xfId="20264"/>
    <cellStyle name="요약 3 2 3 6 3" xfId="20265"/>
    <cellStyle name="요약 3 2 3 6 4" xfId="20266"/>
    <cellStyle name="요약 3 2 3 7" xfId="20267"/>
    <cellStyle name="요약 3 2 3 7 2" xfId="20268"/>
    <cellStyle name="요약 3 2 3 7 3" xfId="20269"/>
    <cellStyle name="요약 3 2 3 7 4" xfId="20270"/>
    <cellStyle name="요약 3 2 3 8" xfId="20271"/>
    <cellStyle name="요약 3 2 3 8 2" xfId="20272"/>
    <cellStyle name="요약 3 2 3 8 3" xfId="20273"/>
    <cellStyle name="요약 3 2 3 8 4" xfId="20274"/>
    <cellStyle name="요약 3 2 3 9" xfId="20275"/>
    <cellStyle name="요약 3 2 3 9 2" xfId="20276"/>
    <cellStyle name="요약 3 2 3 9 3" xfId="20277"/>
    <cellStyle name="요약 3 2 3 9 4" xfId="20278"/>
    <cellStyle name="요약 3 2 4" xfId="20279"/>
    <cellStyle name="요약 3 2 4 2" xfId="20280"/>
    <cellStyle name="요약 3 2 4 3" xfId="20281"/>
    <cellStyle name="요약 3 2 4 4" xfId="20282"/>
    <cellStyle name="요약 3 2 5" xfId="20283"/>
    <cellStyle name="요약 3 2 5 2" xfId="20284"/>
    <cellStyle name="요약 3 2 5 3" xfId="20285"/>
    <cellStyle name="요약 3 2 5 4" xfId="20286"/>
    <cellStyle name="요약 3 2 6" xfId="20287"/>
    <cellStyle name="요약 3 2 6 2" xfId="20288"/>
    <cellStyle name="요약 3 2 6 3" xfId="20289"/>
    <cellStyle name="요약 3 2 6 4" xfId="20290"/>
    <cellStyle name="요약 3 2 7" xfId="20291"/>
    <cellStyle name="요약 3 2 7 2" xfId="20292"/>
    <cellStyle name="요약 3 2 7 3" xfId="20293"/>
    <cellStyle name="요약 3 2 7 4" xfId="20294"/>
    <cellStyle name="요약 3 2 8" xfId="20295"/>
    <cellStyle name="요약 3 2 8 2" xfId="20296"/>
    <cellStyle name="요약 3 2 8 3" xfId="20297"/>
    <cellStyle name="요약 3 2 8 4" xfId="20298"/>
    <cellStyle name="요약 3 2 9" xfId="20299"/>
    <cellStyle name="요약 3 2 9 2" xfId="20300"/>
    <cellStyle name="요약 3 2 9 3" xfId="20301"/>
    <cellStyle name="요약 3 2 9 4" xfId="20302"/>
    <cellStyle name="요약 3 3" xfId="20303"/>
    <cellStyle name="요약 3 3 2" xfId="20304"/>
    <cellStyle name="요약 3 3 2 10" xfId="20305"/>
    <cellStyle name="요약 3 3 2 11" xfId="20306"/>
    <cellStyle name="요약 3 3 2 12" xfId="20307"/>
    <cellStyle name="요약 3 3 2 2" xfId="20308"/>
    <cellStyle name="요약 3 3 2 2 2" xfId="20309"/>
    <cellStyle name="요약 3 3 2 2 3" xfId="20310"/>
    <cellStyle name="요약 3 3 2 2 4" xfId="20311"/>
    <cellStyle name="요약 3 3 2 3" xfId="20312"/>
    <cellStyle name="요약 3 3 2 3 2" xfId="20313"/>
    <cellStyle name="요약 3 3 2 3 3" xfId="20314"/>
    <cellStyle name="요약 3 3 2 3 4" xfId="20315"/>
    <cellStyle name="요약 3 3 2 4" xfId="20316"/>
    <cellStyle name="요약 3 3 2 4 2" xfId="20317"/>
    <cellStyle name="요약 3 3 2 4 3" xfId="20318"/>
    <cellStyle name="요약 3 3 2 4 4" xfId="20319"/>
    <cellStyle name="요약 3 3 2 5" xfId="20320"/>
    <cellStyle name="요약 3 3 2 5 2" xfId="20321"/>
    <cellStyle name="요약 3 3 2 5 3" xfId="20322"/>
    <cellStyle name="요약 3 3 2 5 4" xfId="20323"/>
    <cellStyle name="요약 3 3 2 6" xfId="20324"/>
    <cellStyle name="요약 3 3 2 6 2" xfId="20325"/>
    <cellStyle name="요약 3 3 2 6 3" xfId="20326"/>
    <cellStyle name="요약 3 3 2 6 4" xfId="20327"/>
    <cellStyle name="요약 3 3 2 7" xfId="20328"/>
    <cellStyle name="요약 3 3 2 7 2" xfId="20329"/>
    <cellStyle name="요약 3 3 2 7 3" xfId="20330"/>
    <cellStyle name="요약 3 3 2 7 4" xfId="20331"/>
    <cellStyle name="요약 3 3 2 8" xfId="20332"/>
    <cellStyle name="요약 3 3 2 8 2" xfId="20333"/>
    <cellStyle name="요약 3 3 2 8 3" xfId="20334"/>
    <cellStyle name="요약 3 3 2 8 4" xfId="20335"/>
    <cellStyle name="요약 3 3 2 9" xfId="20336"/>
    <cellStyle name="요약 3 3 2 9 2" xfId="20337"/>
    <cellStyle name="요약 3 3 2 9 3" xfId="20338"/>
    <cellStyle name="요약 3 3 2 9 4" xfId="20339"/>
    <cellStyle name="요약 3 3 3" xfId="20340"/>
    <cellStyle name="요약 3 3 3 2" xfId="20341"/>
    <cellStyle name="요약 3 3 3 3" xfId="20342"/>
    <cellStyle name="요약 3 3 3 4" xfId="20343"/>
    <cellStyle name="요약 3 3 4" xfId="20344"/>
    <cellStyle name="요약 3 3 4 2" xfId="20345"/>
    <cellStyle name="요약 3 3 4 3" xfId="20346"/>
    <cellStyle name="요약 3 3 4 4" xfId="20347"/>
    <cellStyle name="요약 3 3 5" xfId="20348"/>
    <cellStyle name="요약 3 3 5 2" xfId="20349"/>
    <cellStyle name="요약 3 3 5 3" xfId="20350"/>
    <cellStyle name="요약 3 3 5 4" xfId="20351"/>
    <cellStyle name="요약 3 3 6" xfId="20352"/>
    <cellStyle name="요약 3 3 6 2" xfId="20353"/>
    <cellStyle name="요약 3 3 6 3" xfId="20354"/>
    <cellStyle name="요약 3 3 6 4" xfId="20355"/>
    <cellStyle name="요약 3 3 7" xfId="20356"/>
    <cellStyle name="요약 3 3 8" xfId="20357"/>
    <cellStyle name="요약 3 4" xfId="20358"/>
    <cellStyle name="요약 3 4 2" xfId="20359"/>
    <cellStyle name="요약 3 4 2 10" xfId="20360"/>
    <cellStyle name="요약 3 4 2 11" xfId="20361"/>
    <cellStyle name="요약 3 4 2 12" xfId="20362"/>
    <cellStyle name="요약 3 4 2 2" xfId="20363"/>
    <cellStyle name="요약 3 4 2 2 2" xfId="20364"/>
    <cellStyle name="요약 3 4 2 2 3" xfId="20365"/>
    <cellStyle name="요약 3 4 2 2 4" xfId="20366"/>
    <cellStyle name="요약 3 4 2 3" xfId="20367"/>
    <cellStyle name="요약 3 4 2 3 2" xfId="20368"/>
    <cellStyle name="요약 3 4 2 3 3" xfId="20369"/>
    <cellStyle name="요약 3 4 2 3 4" xfId="20370"/>
    <cellStyle name="요약 3 4 2 4" xfId="20371"/>
    <cellStyle name="요약 3 4 2 4 2" xfId="20372"/>
    <cellStyle name="요약 3 4 2 4 3" xfId="20373"/>
    <cellStyle name="요약 3 4 2 4 4" xfId="20374"/>
    <cellStyle name="요약 3 4 2 5" xfId="20375"/>
    <cellStyle name="요약 3 4 2 5 2" xfId="20376"/>
    <cellStyle name="요약 3 4 2 5 3" xfId="20377"/>
    <cellStyle name="요약 3 4 2 5 4" xfId="20378"/>
    <cellStyle name="요약 3 4 2 6" xfId="20379"/>
    <cellStyle name="요약 3 4 2 6 2" xfId="20380"/>
    <cellStyle name="요약 3 4 2 6 3" xfId="20381"/>
    <cellStyle name="요약 3 4 2 6 4" xfId="20382"/>
    <cellStyle name="요약 3 4 2 7" xfId="20383"/>
    <cellStyle name="요약 3 4 2 7 2" xfId="20384"/>
    <cellStyle name="요약 3 4 2 7 3" xfId="20385"/>
    <cellStyle name="요약 3 4 2 7 4" xfId="20386"/>
    <cellStyle name="요약 3 4 2 8" xfId="20387"/>
    <cellStyle name="요약 3 4 2 8 2" xfId="20388"/>
    <cellStyle name="요약 3 4 2 8 3" xfId="20389"/>
    <cellStyle name="요약 3 4 2 8 4" xfId="20390"/>
    <cellStyle name="요약 3 4 2 9" xfId="20391"/>
    <cellStyle name="요약 3 4 2 9 2" xfId="20392"/>
    <cellStyle name="요약 3 4 2 9 3" xfId="20393"/>
    <cellStyle name="요약 3 4 2 9 4" xfId="20394"/>
    <cellStyle name="요약 3 4 3" xfId="20395"/>
    <cellStyle name="요약 3 4 3 2" xfId="20396"/>
    <cellStyle name="요약 3 4 3 3" xfId="20397"/>
    <cellStyle name="요약 3 4 3 4" xfId="20398"/>
    <cellStyle name="요약 3 4 4" xfId="20399"/>
    <cellStyle name="요약 3 4 4 2" xfId="20400"/>
    <cellStyle name="요약 3 4 4 3" xfId="20401"/>
    <cellStyle name="요약 3 4 4 4" xfId="20402"/>
    <cellStyle name="요약 3 4 5" xfId="20403"/>
    <cellStyle name="요약 3 4 5 2" xfId="20404"/>
    <cellStyle name="요약 3 4 5 3" xfId="20405"/>
    <cellStyle name="요약 3 4 5 4" xfId="20406"/>
    <cellStyle name="요약 3 4 6" xfId="20407"/>
    <cellStyle name="요약 3 4 6 2" xfId="20408"/>
    <cellStyle name="요약 3 4 6 3" xfId="20409"/>
    <cellStyle name="요약 3 4 6 4" xfId="20410"/>
    <cellStyle name="요약 3 4 7" xfId="20411"/>
    <cellStyle name="요약 3 4 8" xfId="20412"/>
    <cellStyle name="요약 3 5" xfId="20413"/>
    <cellStyle name="요약 3 5 10" xfId="20414"/>
    <cellStyle name="요약 3 5 11" xfId="20415"/>
    <cellStyle name="요약 3 5 2" xfId="20416"/>
    <cellStyle name="요약 3 5 2 10" xfId="20417"/>
    <cellStyle name="요약 3 5 2 10 2" xfId="20418"/>
    <cellStyle name="요약 3 5 2 10 3" xfId="20419"/>
    <cellStyle name="요약 3 5 2 10 4" xfId="20420"/>
    <cellStyle name="요약 3 5 2 11" xfId="20421"/>
    <cellStyle name="요약 3 5 2 12" xfId="20422"/>
    <cellStyle name="요약 3 5 2 13" xfId="20423"/>
    <cellStyle name="요약 3 5 2 2" xfId="20424"/>
    <cellStyle name="요약 3 5 2 2 2" xfId="20425"/>
    <cellStyle name="요약 3 5 2 2 3" xfId="20426"/>
    <cellStyle name="요약 3 5 2 2 4" xfId="20427"/>
    <cellStyle name="요약 3 5 2 3" xfId="20428"/>
    <cellStyle name="요약 3 5 2 3 2" xfId="20429"/>
    <cellStyle name="요약 3 5 2 3 3" xfId="20430"/>
    <cellStyle name="요약 3 5 2 3 4" xfId="20431"/>
    <cellStyle name="요약 3 5 2 4" xfId="20432"/>
    <cellStyle name="요약 3 5 2 4 2" xfId="20433"/>
    <cellStyle name="요약 3 5 2 4 3" xfId="20434"/>
    <cellStyle name="요약 3 5 2 4 4" xfId="20435"/>
    <cellStyle name="요약 3 5 2 5" xfId="20436"/>
    <cellStyle name="요약 3 5 2 5 2" xfId="20437"/>
    <cellStyle name="요약 3 5 2 5 3" xfId="20438"/>
    <cellStyle name="요약 3 5 2 5 4" xfId="20439"/>
    <cellStyle name="요약 3 5 2 6" xfId="20440"/>
    <cellStyle name="요약 3 5 2 6 2" xfId="20441"/>
    <cellStyle name="요약 3 5 2 6 3" xfId="20442"/>
    <cellStyle name="요약 3 5 2 6 4" xfId="20443"/>
    <cellStyle name="요약 3 5 2 7" xfId="20444"/>
    <cellStyle name="요약 3 5 2 7 2" xfId="20445"/>
    <cellStyle name="요약 3 5 2 7 3" xfId="20446"/>
    <cellStyle name="요약 3 5 2 7 4" xfId="20447"/>
    <cellStyle name="요약 3 5 2 8" xfId="20448"/>
    <cellStyle name="요약 3 5 2 8 2" xfId="20449"/>
    <cellStyle name="요약 3 5 2 8 3" xfId="20450"/>
    <cellStyle name="요약 3 5 2 8 4" xfId="20451"/>
    <cellStyle name="요약 3 5 2 9" xfId="20452"/>
    <cellStyle name="요약 3 5 2 9 2" xfId="20453"/>
    <cellStyle name="요약 3 5 2 9 3" xfId="20454"/>
    <cellStyle name="요약 3 5 2 9 4" xfId="20455"/>
    <cellStyle name="요약 3 5 3" xfId="20456"/>
    <cellStyle name="요약 3 5 3 10" xfId="20457"/>
    <cellStyle name="요약 3 5 3 10 2" xfId="20458"/>
    <cellStyle name="요약 3 5 3 10 3" xfId="20459"/>
    <cellStyle name="요약 3 5 3 10 4" xfId="20460"/>
    <cellStyle name="요약 3 5 3 11" xfId="20461"/>
    <cellStyle name="요약 3 5 3 12" xfId="20462"/>
    <cellStyle name="요약 3 5 3 13" xfId="20463"/>
    <cellStyle name="요약 3 5 3 2" xfId="20464"/>
    <cellStyle name="요약 3 5 3 2 2" xfId="20465"/>
    <cellStyle name="요약 3 5 3 2 3" xfId="20466"/>
    <cellStyle name="요약 3 5 3 2 4" xfId="20467"/>
    <cellStyle name="요약 3 5 3 3" xfId="20468"/>
    <cellStyle name="요약 3 5 3 3 2" xfId="20469"/>
    <cellStyle name="요약 3 5 3 3 3" xfId="20470"/>
    <cellStyle name="요약 3 5 3 3 4" xfId="20471"/>
    <cellStyle name="요약 3 5 3 4" xfId="20472"/>
    <cellStyle name="요약 3 5 3 4 2" xfId="20473"/>
    <cellStyle name="요약 3 5 3 4 3" xfId="20474"/>
    <cellStyle name="요약 3 5 3 4 4" xfId="20475"/>
    <cellStyle name="요약 3 5 3 5" xfId="20476"/>
    <cellStyle name="요약 3 5 3 5 2" xfId="20477"/>
    <cellStyle name="요약 3 5 3 5 3" xfId="20478"/>
    <cellStyle name="요약 3 5 3 5 4" xfId="20479"/>
    <cellStyle name="요약 3 5 3 6" xfId="20480"/>
    <cellStyle name="요약 3 5 3 6 2" xfId="20481"/>
    <cellStyle name="요약 3 5 3 6 3" xfId="20482"/>
    <cellStyle name="요약 3 5 3 6 4" xfId="20483"/>
    <cellStyle name="요약 3 5 3 7" xfId="20484"/>
    <cellStyle name="요약 3 5 3 7 2" xfId="20485"/>
    <cellStyle name="요약 3 5 3 7 3" xfId="20486"/>
    <cellStyle name="요약 3 5 3 7 4" xfId="20487"/>
    <cellStyle name="요약 3 5 3 8" xfId="20488"/>
    <cellStyle name="요약 3 5 3 8 2" xfId="20489"/>
    <cellStyle name="요약 3 5 3 8 3" xfId="20490"/>
    <cellStyle name="요약 3 5 3 8 4" xfId="20491"/>
    <cellStyle name="요약 3 5 3 9" xfId="20492"/>
    <cellStyle name="요약 3 5 3 9 2" xfId="20493"/>
    <cellStyle name="요약 3 5 3 9 3" xfId="20494"/>
    <cellStyle name="요약 3 5 3 9 4" xfId="20495"/>
    <cellStyle name="요약 3 5 4" xfId="20496"/>
    <cellStyle name="요약 3 5 4 2" xfId="20497"/>
    <cellStyle name="요약 3 5 4 3" xfId="20498"/>
    <cellStyle name="요약 3 5 4 4" xfId="20499"/>
    <cellStyle name="요약 3 5 5" xfId="20500"/>
    <cellStyle name="요약 3 5 5 2" xfId="20501"/>
    <cellStyle name="요약 3 5 5 3" xfId="20502"/>
    <cellStyle name="요약 3 5 5 4" xfId="20503"/>
    <cellStyle name="요약 3 5 6" xfId="20504"/>
    <cellStyle name="요약 3 5 6 2" xfId="20505"/>
    <cellStyle name="요약 3 5 6 3" xfId="20506"/>
    <cellStyle name="요약 3 5 6 4" xfId="20507"/>
    <cellStyle name="요약 3 5 7" xfId="20508"/>
    <cellStyle name="요약 3 5 7 2" xfId="20509"/>
    <cellStyle name="요약 3 5 7 3" xfId="20510"/>
    <cellStyle name="요약 3 5 7 4" xfId="20511"/>
    <cellStyle name="요약 3 5 8" xfId="20512"/>
    <cellStyle name="요약 3 5 8 2" xfId="20513"/>
    <cellStyle name="요약 3 5 8 3" xfId="20514"/>
    <cellStyle name="요약 3 5 8 4" xfId="20515"/>
    <cellStyle name="요약 3 5 9" xfId="20516"/>
    <cellStyle name="요약 3 6" xfId="20517"/>
    <cellStyle name="요약 3 6 2" xfId="20518"/>
    <cellStyle name="요약 3 6 3" xfId="20519"/>
    <cellStyle name="요약 3 6 4" xfId="20520"/>
    <cellStyle name="요약 3 7" xfId="20521"/>
    <cellStyle name="요약 3 7 2" xfId="20522"/>
    <cellStyle name="요약 3 7 3" xfId="20523"/>
    <cellStyle name="요약 3 7 4" xfId="20524"/>
    <cellStyle name="요약 3 8" xfId="20525"/>
    <cellStyle name="요약 3 9" xfId="20526"/>
    <cellStyle name="요약 4" xfId="20527"/>
    <cellStyle name="요약 4 2" xfId="20528"/>
    <cellStyle name="요약 4 2 10" xfId="20529"/>
    <cellStyle name="요약 4 2 11" xfId="20530"/>
    <cellStyle name="요약 4 2 12" xfId="20531"/>
    <cellStyle name="요약 4 2 2" xfId="20532"/>
    <cellStyle name="요약 4 2 2 10" xfId="20533"/>
    <cellStyle name="요약 4 2 2 2" xfId="20534"/>
    <cellStyle name="요약 4 2 2 2 2" xfId="20535"/>
    <cellStyle name="요약 4 2 2 2 3" xfId="20536"/>
    <cellStyle name="요약 4 2 2 2 4" xfId="20537"/>
    <cellStyle name="요약 4 2 2 3" xfId="20538"/>
    <cellStyle name="요약 4 2 2 3 2" xfId="20539"/>
    <cellStyle name="요약 4 2 2 3 3" xfId="20540"/>
    <cellStyle name="요약 4 2 2 3 4" xfId="20541"/>
    <cellStyle name="요약 4 2 2 4" xfId="20542"/>
    <cellStyle name="요약 4 2 2 4 2" xfId="20543"/>
    <cellStyle name="요약 4 2 2 4 3" xfId="20544"/>
    <cellStyle name="요약 4 2 2 4 4" xfId="20545"/>
    <cellStyle name="요약 4 2 2 5" xfId="20546"/>
    <cellStyle name="요약 4 2 2 5 2" xfId="20547"/>
    <cellStyle name="요약 4 2 2 5 3" xfId="20548"/>
    <cellStyle name="요약 4 2 2 5 4" xfId="20549"/>
    <cellStyle name="요약 4 2 2 6" xfId="20550"/>
    <cellStyle name="요약 4 2 2 6 2" xfId="20551"/>
    <cellStyle name="요약 4 2 2 6 3" xfId="20552"/>
    <cellStyle name="요약 4 2 2 6 4" xfId="20553"/>
    <cellStyle name="요약 4 2 2 7" xfId="20554"/>
    <cellStyle name="요약 4 2 2 7 2" xfId="20555"/>
    <cellStyle name="요약 4 2 2 7 3" xfId="20556"/>
    <cellStyle name="요약 4 2 2 7 4" xfId="20557"/>
    <cellStyle name="요약 4 2 2 8" xfId="20558"/>
    <cellStyle name="요약 4 2 2 8 2" xfId="20559"/>
    <cellStyle name="요약 4 2 2 8 3" xfId="20560"/>
    <cellStyle name="요약 4 2 2 8 4" xfId="20561"/>
    <cellStyle name="요약 4 2 2 9" xfId="20562"/>
    <cellStyle name="요약 4 2 3" xfId="20563"/>
    <cellStyle name="요약 4 2 3 10" xfId="20564"/>
    <cellStyle name="요약 4 2 3 10 2" xfId="20565"/>
    <cellStyle name="요약 4 2 3 10 3" xfId="20566"/>
    <cellStyle name="요약 4 2 3 10 4" xfId="20567"/>
    <cellStyle name="요약 4 2 3 11" xfId="20568"/>
    <cellStyle name="요약 4 2 3 12" xfId="20569"/>
    <cellStyle name="요약 4 2 3 13" xfId="20570"/>
    <cellStyle name="요약 4 2 3 2" xfId="20571"/>
    <cellStyle name="요약 4 2 3 2 2" xfId="20572"/>
    <cellStyle name="요약 4 2 3 2 3" xfId="20573"/>
    <cellStyle name="요약 4 2 3 2 4" xfId="20574"/>
    <cellStyle name="요약 4 2 3 3" xfId="20575"/>
    <cellStyle name="요약 4 2 3 3 2" xfId="20576"/>
    <cellStyle name="요약 4 2 3 3 3" xfId="20577"/>
    <cellStyle name="요약 4 2 3 3 4" xfId="20578"/>
    <cellStyle name="요약 4 2 3 4" xfId="20579"/>
    <cellStyle name="요약 4 2 3 4 2" xfId="20580"/>
    <cellStyle name="요약 4 2 3 4 3" xfId="20581"/>
    <cellStyle name="요약 4 2 3 4 4" xfId="20582"/>
    <cellStyle name="요약 4 2 3 5" xfId="20583"/>
    <cellStyle name="요약 4 2 3 5 2" xfId="20584"/>
    <cellStyle name="요약 4 2 3 5 3" xfId="20585"/>
    <cellStyle name="요약 4 2 3 5 4" xfId="20586"/>
    <cellStyle name="요약 4 2 3 6" xfId="20587"/>
    <cellStyle name="요약 4 2 3 6 2" xfId="20588"/>
    <cellStyle name="요약 4 2 3 6 3" xfId="20589"/>
    <cellStyle name="요약 4 2 3 6 4" xfId="20590"/>
    <cellStyle name="요약 4 2 3 7" xfId="20591"/>
    <cellStyle name="요약 4 2 3 7 2" xfId="20592"/>
    <cellStyle name="요약 4 2 3 7 3" xfId="20593"/>
    <cellStyle name="요약 4 2 3 7 4" xfId="20594"/>
    <cellStyle name="요약 4 2 3 8" xfId="20595"/>
    <cellStyle name="요약 4 2 3 8 2" xfId="20596"/>
    <cellStyle name="요약 4 2 3 8 3" xfId="20597"/>
    <cellStyle name="요약 4 2 3 8 4" xfId="20598"/>
    <cellStyle name="요약 4 2 3 9" xfId="20599"/>
    <cellStyle name="요약 4 2 3 9 2" xfId="20600"/>
    <cellStyle name="요약 4 2 3 9 3" xfId="20601"/>
    <cellStyle name="요약 4 2 3 9 4" xfId="20602"/>
    <cellStyle name="요약 4 2 4" xfId="20603"/>
    <cellStyle name="요약 4 2 4 2" xfId="20604"/>
    <cellStyle name="요약 4 2 4 3" xfId="20605"/>
    <cellStyle name="요약 4 2 4 4" xfId="20606"/>
    <cellStyle name="요약 4 2 5" xfId="20607"/>
    <cellStyle name="요약 4 2 5 2" xfId="20608"/>
    <cellStyle name="요약 4 2 5 3" xfId="20609"/>
    <cellStyle name="요약 4 2 5 4" xfId="20610"/>
    <cellStyle name="요약 4 2 6" xfId="20611"/>
    <cellStyle name="요약 4 2 6 2" xfId="20612"/>
    <cellStyle name="요약 4 2 6 3" xfId="20613"/>
    <cellStyle name="요약 4 2 6 4" xfId="20614"/>
    <cellStyle name="요약 4 2 7" xfId="20615"/>
    <cellStyle name="요약 4 2 7 2" xfId="20616"/>
    <cellStyle name="요약 4 2 7 3" xfId="20617"/>
    <cellStyle name="요약 4 2 7 4" xfId="20618"/>
    <cellStyle name="요약 4 2 8" xfId="20619"/>
    <cellStyle name="요약 4 2 8 2" xfId="20620"/>
    <cellStyle name="요약 4 2 8 3" xfId="20621"/>
    <cellStyle name="요약 4 2 8 4" xfId="20622"/>
    <cellStyle name="요약 4 2 9" xfId="20623"/>
    <cellStyle name="요약 4 2 9 2" xfId="20624"/>
    <cellStyle name="요약 4 2 9 3" xfId="20625"/>
    <cellStyle name="요약 4 2 9 4" xfId="20626"/>
    <cellStyle name="요약 4 3" xfId="20627"/>
    <cellStyle name="요약 4 3 2" xfId="20628"/>
    <cellStyle name="요약 4 3 2 10" xfId="20629"/>
    <cellStyle name="요약 4 3 2 11" xfId="20630"/>
    <cellStyle name="요약 4 3 2 12" xfId="20631"/>
    <cellStyle name="요약 4 3 2 2" xfId="20632"/>
    <cellStyle name="요약 4 3 2 2 2" xfId="20633"/>
    <cellStyle name="요약 4 3 2 2 3" xfId="20634"/>
    <cellStyle name="요약 4 3 2 2 4" xfId="20635"/>
    <cellStyle name="요약 4 3 2 3" xfId="20636"/>
    <cellStyle name="요약 4 3 2 3 2" xfId="20637"/>
    <cellStyle name="요약 4 3 2 3 3" xfId="20638"/>
    <cellStyle name="요약 4 3 2 3 4" xfId="20639"/>
    <cellStyle name="요약 4 3 2 4" xfId="20640"/>
    <cellStyle name="요약 4 3 2 4 2" xfId="20641"/>
    <cellStyle name="요약 4 3 2 4 3" xfId="20642"/>
    <cellStyle name="요약 4 3 2 4 4" xfId="20643"/>
    <cellStyle name="요약 4 3 2 5" xfId="20644"/>
    <cellStyle name="요약 4 3 2 5 2" xfId="20645"/>
    <cellStyle name="요약 4 3 2 5 3" xfId="20646"/>
    <cellStyle name="요약 4 3 2 5 4" xfId="20647"/>
    <cellStyle name="요약 4 3 2 6" xfId="20648"/>
    <cellStyle name="요약 4 3 2 6 2" xfId="20649"/>
    <cellStyle name="요약 4 3 2 6 3" xfId="20650"/>
    <cellStyle name="요약 4 3 2 6 4" xfId="20651"/>
    <cellStyle name="요약 4 3 2 7" xfId="20652"/>
    <cellStyle name="요약 4 3 2 7 2" xfId="20653"/>
    <cellStyle name="요약 4 3 2 7 3" xfId="20654"/>
    <cellStyle name="요약 4 3 2 7 4" xfId="20655"/>
    <cellStyle name="요약 4 3 2 8" xfId="20656"/>
    <cellStyle name="요약 4 3 2 8 2" xfId="20657"/>
    <cellStyle name="요약 4 3 2 8 3" xfId="20658"/>
    <cellStyle name="요약 4 3 2 8 4" xfId="20659"/>
    <cellStyle name="요약 4 3 2 9" xfId="20660"/>
    <cellStyle name="요약 4 3 2 9 2" xfId="20661"/>
    <cellStyle name="요약 4 3 2 9 3" xfId="20662"/>
    <cellStyle name="요약 4 3 2 9 4" xfId="20663"/>
    <cellStyle name="요약 4 3 3" xfId="20664"/>
    <cellStyle name="요약 4 3 3 2" xfId="20665"/>
    <cellStyle name="요약 4 3 3 3" xfId="20666"/>
    <cellStyle name="요약 4 3 3 4" xfId="20667"/>
    <cellStyle name="요약 4 3 4" xfId="20668"/>
    <cellStyle name="요약 4 3 4 2" xfId="20669"/>
    <cellStyle name="요약 4 3 4 3" xfId="20670"/>
    <cellStyle name="요약 4 3 4 4" xfId="20671"/>
    <cellStyle name="요약 4 3 5" xfId="20672"/>
    <cellStyle name="요약 4 3 5 2" xfId="20673"/>
    <cellStyle name="요약 4 3 5 3" xfId="20674"/>
    <cellStyle name="요약 4 3 5 4" xfId="20675"/>
    <cellStyle name="요약 4 3 6" xfId="20676"/>
    <cellStyle name="요약 4 3 6 2" xfId="20677"/>
    <cellStyle name="요약 4 3 6 3" xfId="20678"/>
    <cellStyle name="요약 4 3 6 4" xfId="20679"/>
    <cellStyle name="요약 4 3 7" xfId="20680"/>
    <cellStyle name="요약 4 3 8" xfId="20681"/>
    <cellStyle name="요약 4 4" xfId="20682"/>
    <cellStyle name="요약 4 4 2" xfId="20683"/>
    <cellStyle name="요약 4 4 2 10" xfId="20684"/>
    <cellStyle name="요약 4 4 2 11" xfId="20685"/>
    <cellStyle name="요약 4 4 2 12" xfId="20686"/>
    <cellStyle name="요약 4 4 2 2" xfId="20687"/>
    <cellStyle name="요약 4 4 2 2 2" xfId="20688"/>
    <cellStyle name="요약 4 4 2 2 3" xfId="20689"/>
    <cellStyle name="요약 4 4 2 2 4" xfId="20690"/>
    <cellStyle name="요약 4 4 2 3" xfId="20691"/>
    <cellStyle name="요약 4 4 2 3 2" xfId="20692"/>
    <cellStyle name="요약 4 4 2 3 3" xfId="20693"/>
    <cellStyle name="요약 4 4 2 3 4" xfId="20694"/>
    <cellStyle name="요약 4 4 2 4" xfId="20695"/>
    <cellStyle name="요약 4 4 2 4 2" xfId="20696"/>
    <cellStyle name="요약 4 4 2 4 3" xfId="20697"/>
    <cellStyle name="요약 4 4 2 4 4" xfId="20698"/>
    <cellStyle name="요약 4 4 2 5" xfId="20699"/>
    <cellStyle name="요약 4 4 2 5 2" xfId="20700"/>
    <cellStyle name="요약 4 4 2 5 3" xfId="20701"/>
    <cellStyle name="요약 4 4 2 5 4" xfId="20702"/>
    <cellStyle name="요약 4 4 2 6" xfId="20703"/>
    <cellStyle name="요약 4 4 2 6 2" xfId="20704"/>
    <cellStyle name="요약 4 4 2 6 3" xfId="20705"/>
    <cellStyle name="요약 4 4 2 6 4" xfId="20706"/>
    <cellStyle name="요약 4 4 2 7" xfId="20707"/>
    <cellStyle name="요약 4 4 2 7 2" xfId="20708"/>
    <cellStyle name="요약 4 4 2 7 3" xfId="20709"/>
    <cellStyle name="요약 4 4 2 7 4" xfId="20710"/>
    <cellStyle name="요약 4 4 2 8" xfId="20711"/>
    <cellStyle name="요약 4 4 2 8 2" xfId="20712"/>
    <cellStyle name="요약 4 4 2 8 3" xfId="20713"/>
    <cellStyle name="요약 4 4 2 8 4" xfId="20714"/>
    <cellStyle name="요약 4 4 2 9" xfId="20715"/>
    <cellStyle name="요약 4 4 2 9 2" xfId="20716"/>
    <cellStyle name="요약 4 4 2 9 3" xfId="20717"/>
    <cellStyle name="요약 4 4 2 9 4" xfId="20718"/>
    <cellStyle name="요약 4 4 3" xfId="20719"/>
    <cellStyle name="요약 4 4 3 2" xfId="20720"/>
    <cellStyle name="요약 4 4 3 3" xfId="20721"/>
    <cellStyle name="요약 4 4 3 4" xfId="20722"/>
    <cellStyle name="요약 4 4 4" xfId="20723"/>
    <cellStyle name="요약 4 4 4 2" xfId="20724"/>
    <cellStyle name="요약 4 4 4 3" xfId="20725"/>
    <cellStyle name="요약 4 4 4 4" xfId="20726"/>
    <cellStyle name="요약 4 4 5" xfId="20727"/>
    <cellStyle name="요약 4 4 5 2" xfId="20728"/>
    <cellStyle name="요약 4 4 5 3" xfId="20729"/>
    <cellStyle name="요약 4 4 5 4" xfId="20730"/>
    <cellStyle name="요약 4 4 6" xfId="20731"/>
    <cellStyle name="요약 4 4 6 2" xfId="20732"/>
    <cellStyle name="요약 4 4 6 3" xfId="20733"/>
    <cellStyle name="요약 4 4 6 4" xfId="20734"/>
    <cellStyle name="요약 4 4 7" xfId="20735"/>
    <cellStyle name="요약 4 4 8" xfId="20736"/>
    <cellStyle name="요약 4 5" xfId="20737"/>
    <cellStyle name="요약 4 5 10" xfId="20738"/>
    <cellStyle name="요약 4 5 11" xfId="20739"/>
    <cellStyle name="요약 4 5 2" xfId="20740"/>
    <cellStyle name="요약 4 5 2 10" xfId="20741"/>
    <cellStyle name="요약 4 5 2 10 2" xfId="20742"/>
    <cellStyle name="요약 4 5 2 10 3" xfId="20743"/>
    <cellStyle name="요약 4 5 2 10 4" xfId="20744"/>
    <cellStyle name="요약 4 5 2 11" xfId="20745"/>
    <cellStyle name="요약 4 5 2 12" xfId="20746"/>
    <cellStyle name="요약 4 5 2 13" xfId="20747"/>
    <cellStyle name="요약 4 5 2 2" xfId="20748"/>
    <cellStyle name="요약 4 5 2 2 2" xfId="20749"/>
    <cellStyle name="요약 4 5 2 2 3" xfId="20750"/>
    <cellStyle name="요약 4 5 2 2 4" xfId="20751"/>
    <cellStyle name="요약 4 5 2 3" xfId="20752"/>
    <cellStyle name="요약 4 5 2 3 2" xfId="20753"/>
    <cellStyle name="요약 4 5 2 3 3" xfId="20754"/>
    <cellStyle name="요약 4 5 2 3 4" xfId="20755"/>
    <cellStyle name="요약 4 5 2 4" xfId="20756"/>
    <cellStyle name="요약 4 5 2 4 2" xfId="20757"/>
    <cellStyle name="요약 4 5 2 4 3" xfId="20758"/>
    <cellStyle name="요약 4 5 2 4 4" xfId="20759"/>
    <cellStyle name="요약 4 5 2 5" xfId="20760"/>
    <cellStyle name="요약 4 5 2 5 2" xfId="20761"/>
    <cellStyle name="요약 4 5 2 5 3" xfId="20762"/>
    <cellStyle name="요약 4 5 2 5 4" xfId="20763"/>
    <cellStyle name="요약 4 5 2 6" xfId="20764"/>
    <cellStyle name="요약 4 5 2 6 2" xfId="20765"/>
    <cellStyle name="요약 4 5 2 6 3" xfId="20766"/>
    <cellStyle name="요약 4 5 2 6 4" xfId="20767"/>
    <cellStyle name="요약 4 5 2 7" xfId="20768"/>
    <cellStyle name="요약 4 5 2 7 2" xfId="20769"/>
    <cellStyle name="요약 4 5 2 7 3" xfId="20770"/>
    <cellStyle name="요약 4 5 2 7 4" xfId="20771"/>
    <cellStyle name="요약 4 5 2 8" xfId="20772"/>
    <cellStyle name="요약 4 5 2 8 2" xfId="20773"/>
    <cellStyle name="요약 4 5 2 8 3" xfId="20774"/>
    <cellStyle name="요약 4 5 2 8 4" xfId="20775"/>
    <cellStyle name="요약 4 5 2 9" xfId="20776"/>
    <cellStyle name="요약 4 5 2 9 2" xfId="20777"/>
    <cellStyle name="요약 4 5 2 9 3" xfId="20778"/>
    <cellStyle name="요약 4 5 2 9 4" xfId="20779"/>
    <cellStyle name="요약 4 5 3" xfId="20780"/>
    <cellStyle name="요약 4 5 3 10" xfId="20781"/>
    <cellStyle name="요약 4 5 3 10 2" xfId="20782"/>
    <cellStyle name="요약 4 5 3 10 3" xfId="20783"/>
    <cellStyle name="요약 4 5 3 10 4" xfId="20784"/>
    <cellStyle name="요약 4 5 3 11" xfId="20785"/>
    <cellStyle name="요약 4 5 3 12" xfId="20786"/>
    <cellStyle name="요약 4 5 3 13" xfId="20787"/>
    <cellStyle name="요약 4 5 3 2" xfId="20788"/>
    <cellStyle name="요약 4 5 3 2 2" xfId="20789"/>
    <cellStyle name="요약 4 5 3 2 3" xfId="20790"/>
    <cellStyle name="요약 4 5 3 2 4" xfId="20791"/>
    <cellStyle name="요약 4 5 3 3" xfId="20792"/>
    <cellStyle name="요약 4 5 3 3 2" xfId="20793"/>
    <cellStyle name="요약 4 5 3 3 3" xfId="20794"/>
    <cellStyle name="요약 4 5 3 3 4" xfId="20795"/>
    <cellStyle name="요약 4 5 3 4" xfId="20796"/>
    <cellStyle name="요약 4 5 3 4 2" xfId="20797"/>
    <cellStyle name="요약 4 5 3 4 3" xfId="20798"/>
    <cellStyle name="요약 4 5 3 4 4" xfId="20799"/>
    <cellStyle name="요약 4 5 3 5" xfId="20800"/>
    <cellStyle name="요약 4 5 3 5 2" xfId="20801"/>
    <cellStyle name="요약 4 5 3 5 3" xfId="20802"/>
    <cellStyle name="요약 4 5 3 5 4" xfId="20803"/>
    <cellStyle name="요약 4 5 3 6" xfId="20804"/>
    <cellStyle name="요약 4 5 3 6 2" xfId="20805"/>
    <cellStyle name="요약 4 5 3 6 3" xfId="20806"/>
    <cellStyle name="요약 4 5 3 6 4" xfId="20807"/>
    <cellStyle name="요약 4 5 3 7" xfId="20808"/>
    <cellStyle name="요약 4 5 3 7 2" xfId="20809"/>
    <cellStyle name="요약 4 5 3 7 3" xfId="20810"/>
    <cellStyle name="요약 4 5 3 7 4" xfId="20811"/>
    <cellStyle name="요약 4 5 3 8" xfId="20812"/>
    <cellStyle name="요약 4 5 3 8 2" xfId="20813"/>
    <cellStyle name="요약 4 5 3 8 3" xfId="20814"/>
    <cellStyle name="요약 4 5 3 8 4" xfId="20815"/>
    <cellStyle name="요약 4 5 3 9" xfId="20816"/>
    <cellStyle name="요약 4 5 3 9 2" xfId="20817"/>
    <cellStyle name="요약 4 5 3 9 3" xfId="20818"/>
    <cellStyle name="요약 4 5 3 9 4" xfId="20819"/>
    <cellStyle name="요약 4 5 4" xfId="20820"/>
    <cellStyle name="요약 4 5 4 2" xfId="20821"/>
    <cellStyle name="요약 4 5 4 3" xfId="20822"/>
    <cellStyle name="요약 4 5 4 4" xfId="20823"/>
    <cellStyle name="요약 4 5 5" xfId="20824"/>
    <cellStyle name="요약 4 5 5 2" xfId="20825"/>
    <cellStyle name="요약 4 5 5 3" xfId="20826"/>
    <cellStyle name="요약 4 5 5 4" xfId="20827"/>
    <cellStyle name="요약 4 5 6" xfId="20828"/>
    <cellStyle name="요약 4 5 6 2" xfId="20829"/>
    <cellStyle name="요약 4 5 6 3" xfId="20830"/>
    <cellStyle name="요약 4 5 6 4" xfId="20831"/>
    <cellStyle name="요약 4 5 7" xfId="20832"/>
    <cellStyle name="요약 4 5 7 2" xfId="20833"/>
    <cellStyle name="요약 4 5 7 3" xfId="20834"/>
    <cellStyle name="요약 4 5 7 4" xfId="20835"/>
    <cellStyle name="요약 4 5 8" xfId="20836"/>
    <cellStyle name="요약 4 5 8 2" xfId="20837"/>
    <cellStyle name="요약 4 5 8 3" xfId="20838"/>
    <cellStyle name="요약 4 5 8 4" xfId="20839"/>
    <cellStyle name="요약 4 5 9" xfId="20840"/>
    <cellStyle name="요약 4 6" xfId="20841"/>
    <cellStyle name="요약 4 6 2" xfId="20842"/>
    <cellStyle name="요약 4 6 3" xfId="20843"/>
    <cellStyle name="요약 4 6 4" xfId="20844"/>
    <cellStyle name="요약 4 7" xfId="20845"/>
    <cellStyle name="요약 4 7 2" xfId="20846"/>
    <cellStyle name="요약 4 7 3" xfId="20847"/>
    <cellStyle name="요약 4 7 4" xfId="20848"/>
    <cellStyle name="요약 4 8" xfId="20849"/>
    <cellStyle name="요약 4 9" xfId="20850"/>
    <cellStyle name="요약 5" xfId="20851"/>
    <cellStyle name="요약 5 2" xfId="20852"/>
    <cellStyle name="요약 5 2 2" xfId="20853"/>
    <cellStyle name="요약 5 2 2 10" xfId="20854"/>
    <cellStyle name="요약 5 2 2 11" xfId="20855"/>
    <cellStyle name="요약 5 2 2 12" xfId="20856"/>
    <cellStyle name="요약 5 2 2 2" xfId="20857"/>
    <cellStyle name="요약 5 2 2 2 2" xfId="20858"/>
    <cellStyle name="요약 5 2 2 2 3" xfId="20859"/>
    <cellStyle name="요약 5 2 2 2 4" xfId="20860"/>
    <cellStyle name="요약 5 2 2 3" xfId="20861"/>
    <cellStyle name="요약 5 2 2 3 2" xfId="20862"/>
    <cellStyle name="요약 5 2 2 3 3" xfId="20863"/>
    <cellStyle name="요약 5 2 2 3 4" xfId="20864"/>
    <cellStyle name="요약 5 2 2 4" xfId="20865"/>
    <cellStyle name="요약 5 2 2 4 2" xfId="20866"/>
    <cellStyle name="요약 5 2 2 4 3" xfId="20867"/>
    <cellStyle name="요약 5 2 2 4 4" xfId="20868"/>
    <cellStyle name="요약 5 2 2 5" xfId="20869"/>
    <cellStyle name="요약 5 2 2 5 2" xfId="20870"/>
    <cellStyle name="요약 5 2 2 5 3" xfId="20871"/>
    <cellStyle name="요약 5 2 2 5 4" xfId="20872"/>
    <cellStyle name="요약 5 2 2 6" xfId="20873"/>
    <cellStyle name="요약 5 2 2 6 2" xfId="20874"/>
    <cellStyle name="요약 5 2 2 6 3" xfId="20875"/>
    <cellStyle name="요약 5 2 2 6 4" xfId="20876"/>
    <cellStyle name="요약 5 2 2 7" xfId="20877"/>
    <cellStyle name="요약 5 2 2 7 2" xfId="20878"/>
    <cellStyle name="요약 5 2 2 7 3" xfId="20879"/>
    <cellStyle name="요약 5 2 2 7 4" xfId="20880"/>
    <cellStyle name="요약 5 2 2 8" xfId="20881"/>
    <cellStyle name="요약 5 2 2 8 2" xfId="20882"/>
    <cellStyle name="요약 5 2 2 8 3" xfId="20883"/>
    <cellStyle name="요약 5 2 2 8 4" xfId="20884"/>
    <cellStyle name="요약 5 2 2 9" xfId="20885"/>
    <cellStyle name="요약 5 2 2 9 2" xfId="20886"/>
    <cellStyle name="요약 5 2 2 9 3" xfId="20887"/>
    <cellStyle name="요약 5 2 2 9 4" xfId="20888"/>
    <cellStyle name="요약 5 2 3" xfId="20889"/>
    <cellStyle name="요약 5 2 3 10" xfId="20890"/>
    <cellStyle name="요약 5 2 3 10 2" xfId="20891"/>
    <cellStyle name="요약 5 2 3 10 3" xfId="20892"/>
    <cellStyle name="요약 5 2 3 10 4" xfId="20893"/>
    <cellStyle name="요약 5 2 3 11" xfId="20894"/>
    <cellStyle name="요약 5 2 3 12" xfId="20895"/>
    <cellStyle name="요약 5 2 3 13" xfId="20896"/>
    <cellStyle name="요약 5 2 3 2" xfId="20897"/>
    <cellStyle name="요약 5 2 3 2 2" xfId="20898"/>
    <cellStyle name="요약 5 2 3 2 3" xfId="20899"/>
    <cellStyle name="요약 5 2 3 2 4" xfId="20900"/>
    <cellStyle name="요약 5 2 3 3" xfId="20901"/>
    <cellStyle name="요약 5 2 3 3 2" xfId="20902"/>
    <cellStyle name="요약 5 2 3 3 3" xfId="20903"/>
    <cellStyle name="요약 5 2 3 3 4" xfId="20904"/>
    <cellStyle name="요약 5 2 3 4" xfId="20905"/>
    <cellStyle name="요약 5 2 3 4 2" xfId="20906"/>
    <cellStyle name="요약 5 2 3 4 3" xfId="20907"/>
    <cellStyle name="요약 5 2 3 4 4" xfId="20908"/>
    <cellStyle name="요약 5 2 3 5" xfId="20909"/>
    <cellStyle name="요약 5 2 3 5 2" xfId="20910"/>
    <cellStyle name="요약 5 2 3 5 3" xfId="20911"/>
    <cellStyle name="요약 5 2 3 5 4" xfId="20912"/>
    <cellStyle name="요약 5 2 3 6" xfId="20913"/>
    <cellStyle name="요약 5 2 3 6 2" xfId="20914"/>
    <cellStyle name="요약 5 2 3 6 3" xfId="20915"/>
    <cellStyle name="요약 5 2 3 6 4" xfId="20916"/>
    <cellStyle name="요약 5 2 3 7" xfId="20917"/>
    <cellStyle name="요약 5 2 3 7 2" xfId="20918"/>
    <cellStyle name="요약 5 2 3 7 3" xfId="20919"/>
    <cellStyle name="요약 5 2 3 7 4" xfId="20920"/>
    <cellStyle name="요약 5 2 3 8" xfId="20921"/>
    <cellStyle name="요약 5 2 3 8 2" xfId="20922"/>
    <cellStyle name="요약 5 2 3 8 3" xfId="20923"/>
    <cellStyle name="요약 5 2 3 8 4" xfId="20924"/>
    <cellStyle name="요약 5 2 3 9" xfId="20925"/>
    <cellStyle name="요약 5 2 3 9 2" xfId="20926"/>
    <cellStyle name="요약 5 2 3 9 3" xfId="20927"/>
    <cellStyle name="요약 5 2 3 9 4" xfId="20928"/>
    <cellStyle name="요약 5 2 4" xfId="20929"/>
    <cellStyle name="요약 5 2 4 2" xfId="20930"/>
    <cellStyle name="요약 5 2 4 3" xfId="20931"/>
    <cellStyle name="요약 5 2 4 4" xfId="20932"/>
    <cellStyle name="요약 5 2 5" xfId="20933"/>
    <cellStyle name="요약 5 2 5 2" xfId="20934"/>
    <cellStyle name="요약 5 2 5 3" xfId="20935"/>
    <cellStyle name="요약 5 2 5 4" xfId="20936"/>
    <cellStyle name="요약 5 2 6" xfId="20937"/>
    <cellStyle name="요약 5 2 6 2" xfId="20938"/>
    <cellStyle name="요약 5 2 6 3" xfId="20939"/>
    <cellStyle name="요약 5 2 6 4" xfId="20940"/>
    <cellStyle name="요약 5 2 7" xfId="20941"/>
    <cellStyle name="요약 5 2 8" xfId="20942"/>
    <cellStyle name="요약 5 3" xfId="20943"/>
    <cellStyle name="요약 5 3 2" xfId="20944"/>
    <cellStyle name="요약 5 3 2 10" xfId="20945"/>
    <cellStyle name="요약 5 3 2 11" xfId="20946"/>
    <cellStyle name="요약 5 3 2 12" xfId="20947"/>
    <cellStyle name="요약 5 3 2 2" xfId="20948"/>
    <cellStyle name="요약 5 3 2 2 2" xfId="20949"/>
    <cellStyle name="요약 5 3 2 2 3" xfId="20950"/>
    <cellStyle name="요약 5 3 2 2 4" xfId="20951"/>
    <cellStyle name="요약 5 3 2 3" xfId="20952"/>
    <cellStyle name="요약 5 3 2 3 2" xfId="20953"/>
    <cellStyle name="요약 5 3 2 3 3" xfId="20954"/>
    <cellStyle name="요약 5 3 2 3 4" xfId="20955"/>
    <cellStyle name="요약 5 3 2 4" xfId="20956"/>
    <cellStyle name="요약 5 3 2 4 2" xfId="20957"/>
    <cellStyle name="요약 5 3 2 4 3" xfId="20958"/>
    <cellStyle name="요약 5 3 2 4 4" xfId="20959"/>
    <cellStyle name="요약 5 3 2 5" xfId="20960"/>
    <cellStyle name="요약 5 3 2 5 2" xfId="20961"/>
    <cellStyle name="요약 5 3 2 5 3" xfId="20962"/>
    <cellStyle name="요약 5 3 2 5 4" xfId="20963"/>
    <cellStyle name="요약 5 3 2 6" xfId="20964"/>
    <cellStyle name="요약 5 3 2 6 2" xfId="20965"/>
    <cellStyle name="요약 5 3 2 6 3" xfId="20966"/>
    <cellStyle name="요약 5 3 2 6 4" xfId="20967"/>
    <cellStyle name="요약 5 3 2 7" xfId="20968"/>
    <cellStyle name="요약 5 3 2 7 2" xfId="20969"/>
    <cellStyle name="요약 5 3 2 7 3" xfId="20970"/>
    <cellStyle name="요약 5 3 2 7 4" xfId="20971"/>
    <cellStyle name="요약 5 3 2 8" xfId="20972"/>
    <cellStyle name="요약 5 3 2 8 2" xfId="20973"/>
    <cellStyle name="요약 5 3 2 8 3" xfId="20974"/>
    <cellStyle name="요약 5 3 2 8 4" xfId="20975"/>
    <cellStyle name="요약 5 3 2 9" xfId="20976"/>
    <cellStyle name="요약 5 3 2 9 2" xfId="20977"/>
    <cellStyle name="요약 5 3 2 9 3" xfId="20978"/>
    <cellStyle name="요약 5 3 2 9 4" xfId="20979"/>
    <cellStyle name="요약 5 3 3" xfId="20980"/>
    <cellStyle name="요약 5 3 3 10" xfId="20981"/>
    <cellStyle name="요약 5 3 3 10 2" xfId="20982"/>
    <cellStyle name="요약 5 3 3 10 3" xfId="20983"/>
    <cellStyle name="요약 5 3 3 10 4" xfId="20984"/>
    <cellStyle name="요약 5 3 3 11" xfId="20985"/>
    <cellStyle name="요약 5 3 3 12" xfId="20986"/>
    <cellStyle name="요약 5 3 3 13" xfId="20987"/>
    <cellStyle name="요약 5 3 3 2" xfId="20988"/>
    <cellStyle name="요약 5 3 3 2 2" xfId="20989"/>
    <cellStyle name="요약 5 3 3 2 3" xfId="20990"/>
    <cellStyle name="요약 5 3 3 2 4" xfId="20991"/>
    <cellStyle name="요약 5 3 3 3" xfId="20992"/>
    <cellStyle name="요약 5 3 3 3 2" xfId="20993"/>
    <cellStyle name="요약 5 3 3 3 3" xfId="20994"/>
    <cellStyle name="요약 5 3 3 3 4" xfId="20995"/>
    <cellStyle name="요약 5 3 3 4" xfId="20996"/>
    <cellStyle name="요약 5 3 3 4 2" xfId="20997"/>
    <cellStyle name="요약 5 3 3 4 3" xfId="20998"/>
    <cellStyle name="요약 5 3 3 4 4" xfId="20999"/>
    <cellStyle name="요약 5 3 3 5" xfId="21000"/>
    <cellStyle name="요약 5 3 3 5 2" xfId="21001"/>
    <cellStyle name="요약 5 3 3 5 3" xfId="21002"/>
    <cellStyle name="요약 5 3 3 5 4" xfId="21003"/>
    <cellStyle name="요약 5 3 3 6" xfId="21004"/>
    <cellStyle name="요약 5 3 3 6 2" xfId="21005"/>
    <cellStyle name="요약 5 3 3 6 3" xfId="21006"/>
    <cellStyle name="요약 5 3 3 6 4" xfId="21007"/>
    <cellStyle name="요약 5 3 3 7" xfId="21008"/>
    <cellStyle name="요약 5 3 3 7 2" xfId="21009"/>
    <cellStyle name="요약 5 3 3 7 3" xfId="21010"/>
    <cellStyle name="요약 5 3 3 7 4" xfId="21011"/>
    <cellStyle name="요약 5 3 3 8" xfId="21012"/>
    <cellStyle name="요약 5 3 3 8 2" xfId="21013"/>
    <cellStyle name="요약 5 3 3 8 3" xfId="21014"/>
    <cellStyle name="요약 5 3 3 8 4" xfId="21015"/>
    <cellStyle name="요약 5 3 3 9" xfId="21016"/>
    <cellStyle name="요약 5 3 3 9 2" xfId="21017"/>
    <cellStyle name="요약 5 3 3 9 3" xfId="21018"/>
    <cellStyle name="요약 5 3 3 9 4" xfId="21019"/>
    <cellStyle name="요약 5 3 4" xfId="21020"/>
    <cellStyle name="요약 5 3 4 2" xfId="21021"/>
    <cellStyle name="요약 5 3 4 3" xfId="21022"/>
    <cellStyle name="요약 5 3 4 4" xfId="21023"/>
    <cellStyle name="요약 5 3 5" xfId="21024"/>
    <cellStyle name="요약 5 3 5 2" xfId="21025"/>
    <cellStyle name="요약 5 3 5 3" xfId="21026"/>
    <cellStyle name="요약 5 3 5 4" xfId="21027"/>
    <cellStyle name="요약 5 3 6" xfId="21028"/>
    <cellStyle name="요약 5 3 6 2" xfId="21029"/>
    <cellStyle name="요약 5 3 6 3" xfId="21030"/>
    <cellStyle name="요약 5 3 6 4" xfId="21031"/>
    <cellStyle name="요약 5 3 7" xfId="21032"/>
    <cellStyle name="요약 5 3 8" xfId="21033"/>
    <cellStyle name="요약 5 4" xfId="21034"/>
    <cellStyle name="요약 5 4 2" xfId="21035"/>
    <cellStyle name="요약 5 4 2 10" xfId="21036"/>
    <cellStyle name="요약 5 4 2 11" xfId="21037"/>
    <cellStyle name="요약 5 4 2 12" xfId="21038"/>
    <cellStyle name="요약 5 4 2 2" xfId="21039"/>
    <cellStyle name="요약 5 4 2 2 2" xfId="21040"/>
    <cellStyle name="요약 5 4 2 2 3" xfId="21041"/>
    <cellStyle name="요약 5 4 2 2 4" xfId="21042"/>
    <cellStyle name="요약 5 4 2 3" xfId="21043"/>
    <cellStyle name="요약 5 4 2 3 2" xfId="21044"/>
    <cellStyle name="요약 5 4 2 3 3" xfId="21045"/>
    <cellStyle name="요약 5 4 2 3 4" xfId="21046"/>
    <cellStyle name="요약 5 4 2 4" xfId="21047"/>
    <cellStyle name="요약 5 4 2 4 2" xfId="21048"/>
    <cellStyle name="요약 5 4 2 4 3" xfId="21049"/>
    <cellStyle name="요약 5 4 2 4 4" xfId="21050"/>
    <cellStyle name="요약 5 4 2 5" xfId="21051"/>
    <cellStyle name="요약 5 4 2 5 2" xfId="21052"/>
    <cellStyle name="요약 5 4 2 5 3" xfId="21053"/>
    <cellStyle name="요약 5 4 2 5 4" xfId="21054"/>
    <cellStyle name="요약 5 4 2 6" xfId="21055"/>
    <cellStyle name="요약 5 4 2 6 2" xfId="21056"/>
    <cellStyle name="요약 5 4 2 6 3" xfId="21057"/>
    <cellStyle name="요약 5 4 2 6 4" xfId="21058"/>
    <cellStyle name="요약 5 4 2 7" xfId="21059"/>
    <cellStyle name="요약 5 4 2 7 2" xfId="21060"/>
    <cellStyle name="요약 5 4 2 7 3" xfId="21061"/>
    <cellStyle name="요약 5 4 2 7 4" xfId="21062"/>
    <cellStyle name="요약 5 4 2 8" xfId="21063"/>
    <cellStyle name="요약 5 4 2 8 2" xfId="21064"/>
    <cellStyle name="요약 5 4 2 8 3" xfId="21065"/>
    <cellStyle name="요약 5 4 2 8 4" xfId="21066"/>
    <cellStyle name="요약 5 4 2 9" xfId="21067"/>
    <cellStyle name="요약 5 4 2 9 2" xfId="21068"/>
    <cellStyle name="요약 5 4 2 9 3" xfId="21069"/>
    <cellStyle name="요약 5 4 2 9 4" xfId="21070"/>
    <cellStyle name="요약 5 4 3" xfId="21071"/>
    <cellStyle name="요약 5 4 3 10" xfId="21072"/>
    <cellStyle name="요약 5 4 3 10 2" xfId="21073"/>
    <cellStyle name="요약 5 4 3 10 3" xfId="21074"/>
    <cellStyle name="요약 5 4 3 10 4" xfId="21075"/>
    <cellStyle name="요약 5 4 3 11" xfId="21076"/>
    <cellStyle name="요약 5 4 3 12" xfId="21077"/>
    <cellStyle name="요약 5 4 3 13" xfId="21078"/>
    <cellStyle name="요약 5 4 3 2" xfId="21079"/>
    <cellStyle name="요약 5 4 3 2 2" xfId="21080"/>
    <cellStyle name="요약 5 4 3 2 3" xfId="21081"/>
    <cellStyle name="요약 5 4 3 2 4" xfId="21082"/>
    <cellStyle name="요약 5 4 3 3" xfId="21083"/>
    <cellStyle name="요약 5 4 3 3 2" xfId="21084"/>
    <cellStyle name="요약 5 4 3 3 3" xfId="21085"/>
    <cellStyle name="요약 5 4 3 3 4" xfId="21086"/>
    <cellStyle name="요약 5 4 3 4" xfId="21087"/>
    <cellStyle name="요약 5 4 3 4 2" xfId="21088"/>
    <cellStyle name="요약 5 4 3 4 3" xfId="21089"/>
    <cellStyle name="요약 5 4 3 4 4" xfId="21090"/>
    <cellStyle name="요약 5 4 3 5" xfId="21091"/>
    <cellStyle name="요약 5 4 3 5 2" xfId="21092"/>
    <cellStyle name="요약 5 4 3 5 3" xfId="21093"/>
    <cellStyle name="요약 5 4 3 5 4" xfId="21094"/>
    <cellStyle name="요약 5 4 3 6" xfId="21095"/>
    <cellStyle name="요약 5 4 3 6 2" xfId="21096"/>
    <cellStyle name="요약 5 4 3 6 3" xfId="21097"/>
    <cellStyle name="요약 5 4 3 6 4" xfId="21098"/>
    <cellStyle name="요약 5 4 3 7" xfId="21099"/>
    <cellStyle name="요약 5 4 3 7 2" xfId="21100"/>
    <cellStyle name="요약 5 4 3 7 3" xfId="21101"/>
    <cellStyle name="요약 5 4 3 7 4" xfId="21102"/>
    <cellStyle name="요약 5 4 3 8" xfId="21103"/>
    <cellStyle name="요약 5 4 3 8 2" xfId="21104"/>
    <cellStyle name="요약 5 4 3 8 3" xfId="21105"/>
    <cellStyle name="요약 5 4 3 8 4" xfId="21106"/>
    <cellStyle name="요약 5 4 3 9" xfId="21107"/>
    <cellStyle name="요약 5 4 3 9 2" xfId="21108"/>
    <cellStyle name="요약 5 4 3 9 3" xfId="21109"/>
    <cellStyle name="요약 5 4 3 9 4" xfId="21110"/>
    <cellStyle name="요약 5 4 4" xfId="21111"/>
    <cellStyle name="요약 5 4 4 2" xfId="21112"/>
    <cellStyle name="요약 5 4 4 3" xfId="21113"/>
    <cellStyle name="요약 5 4 4 4" xfId="21114"/>
    <cellStyle name="요약 5 4 5" xfId="21115"/>
    <cellStyle name="요약 5 4 5 2" xfId="21116"/>
    <cellStyle name="요약 5 4 5 3" xfId="21117"/>
    <cellStyle name="요약 5 4 5 4" xfId="21118"/>
    <cellStyle name="요약 5 4 6" xfId="21119"/>
    <cellStyle name="요약 5 4 6 2" xfId="21120"/>
    <cellStyle name="요약 5 4 6 3" xfId="21121"/>
    <cellStyle name="요약 5 4 6 4" xfId="21122"/>
    <cellStyle name="요약 5 4 7" xfId="21123"/>
    <cellStyle name="요약 5 4 7 2" xfId="21124"/>
    <cellStyle name="요약 5 4 7 3" xfId="21125"/>
    <cellStyle name="요약 5 4 7 4" xfId="21126"/>
    <cellStyle name="요약 5 4 8" xfId="21127"/>
    <cellStyle name="요약 5 4 9" xfId="21128"/>
    <cellStyle name="요약 5 5" xfId="21129"/>
    <cellStyle name="요약 5 5 10" xfId="21130"/>
    <cellStyle name="요약 5 5 11" xfId="21131"/>
    <cellStyle name="요약 5 5 2" xfId="21132"/>
    <cellStyle name="요약 5 5 2 10" xfId="21133"/>
    <cellStyle name="요약 5 5 2 10 2" xfId="21134"/>
    <cellStyle name="요약 5 5 2 10 3" xfId="21135"/>
    <cellStyle name="요약 5 5 2 10 4" xfId="21136"/>
    <cellStyle name="요약 5 5 2 11" xfId="21137"/>
    <cellStyle name="요약 5 5 2 12" xfId="21138"/>
    <cellStyle name="요약 5 5 2 13" xfId="21139"/>
    <cellStyle name="요약 5 5 2 2" xfId="21140"/>
    <cellStyle name="요약 5 5 2 2 2" xfId="21141"/>
    <cellStyle name="요약 5 5 2 2 3" xfId="21142"/>
    <cellStyle name="요약 5 5 2 2 4" xfId="21143"/>
    <cellStyle name="요약 5 5 2 3" xfId="21144"/>
    <cellStyle name="요약 5 5 2 3 2" xfId="21145"/>
    <cellStyle name="요약 5 5 2 3 3" xfId="21146"/>
    <cellStyle name="요약 5 5 2 3 4" xfId="21147"/>
    <cellStyle name="요약 5 5 2 4" xfId="21148"/>
    <cellStyle name="요약 5 5 2 4 2" xfId="21149"/>
    <cellStyle name="요약 5 5 2 4 3" xfId="21150"/>
    <cellStyle name="요약 5 5 2 4 4" xfId="21151"/>
    <cellStyle name="요약 5 5 2 5" xfId="21152"/>
    <cellStyle name="요약 5 5 2 5 2" xfId="21153"/>
    <cellStyle name="요약 5 5 2 5 3" xfId="21154"/>
    <cellStyle name="요약 5 5 2 5 4" xfId="21155"/>
    <cellStyle name="요약 5 5 2 6" xfId="21156"/>
    <cellStyle name="요약 5 5 2 6 2" xfId="21157"/>
    <cellStyle name="요약 5 5 2 6 3" xfId="21158"/>
    <cellStyle name="요약 5 5 2 6 4" xfId="21159"/>
    <cellStyle name="요약 5 5 2 7" xfId="21160"/>
    <cellStyle name="요약 5 5 2 7 2" xfId="21161"/>
    <cellStyle name="요약 5 5 2 7 3" xfId="21162"/>
    <cellStyle name="요약 5 5 2 7 4" xfId="21163"/>
    <cellStyle name="요약 5 5 2 8" xfId="21164"/>
    <cellStyle name="요약 5 5 2 8 2" xfId="21165"/>
    <cellStyle name="요약 5 5 2 8 3" xfId="21166"/>
    <cellStyle name="요약 5 5 2 8 4" xfId="21167"/>
    <cellStyle name="요약 5 5 2 9" xfId="21168"/>
    <cellStyle name="요약 5 5 2 9 2" xfId="21169"/>
    <cellStyle name="요약 5 5 2 9 3" xfId="21170"/>
    <cellStyle name="요약 5 5 2 9 4" xfId="21171"/>
    <cellStyle name="요약 5 5 3" xfId="21172"/>
    <cellStyle name="요약 5 5 3 10" xfId="21173"/>
    <cellStyle name="요약 5 5 3 10 2" xfId="21174"/>
    <cellStyle name="요약 5 5 3 10 3" xfId="21175"/>
    <cellStyle name="요약 5 5 3 10 4" xfId="21176"/>
    <cellStyle name="요약 5 5 3 11" xfId="21177"/>
    <cellStyle name="요약 5 5 3 12" xfId="21178"/>
    <cellStyle name="요약 5 5 3 13" xfId="21179"/>
    <cellStyle name="요약 5 5 3 2" xfId="21180"/>
    <cellStyle name="요약 5 5 3 2 2" xfId="21181"/>
    <cellStyle name="요약 5 5 3 2 3" xfId="21182"/>
    <cellStyle name="요약 5 5 3 2 4" xfId="21183"/>
    <cellStyle name="요약 5 5 3 3" xfId="21184"/>
    <cellStyle name="요약 5 5 3 3 2" xfId="21185"/>
    <cellStyle name="요약 5 5 3 3 3" xfId="21186"/>
    <cellStyle name="요약 5 5 3 3 4" xfId="21187"/>
    <cellStyle name="요약 5 5 3 4" xfId="21188"/>
    <cellStyle name="요약 5 5 3 4 2" xfId="21189"/>
    <cellStyle name="요약 5 5 3 4 3" xfId="21190"/>
    <cellStyle name="요약 5 5 3 4 4" xfId="21191"/>
    <cellStyle name="요약 5 5 3 5" xfId="21192"/>
    <cellStyle name="요약 5 5 3 5 2" xfId="21193"/>
    <cellStyle name="요약 5 5 3 5 3" xfId="21194"/>
    <cellStyle name="요약 5 5 3 5 4" xfId="21195"/>
    <cellStyle name="요약 5 5 3 6" xfId="21196"/>
    <cellStyle name="요약 5 5 3 6 2" xfId="21197"/>
    <cellStyle name="요약 5 5 3 6 3" xfId="21198"/>
    <cellStyle name="요약 5 5 3 6 4" xfId="21199"/>
    <cellStyle name="요약 5 5 3 7" xfId="21200"/>
    <cellStyle name="요약 5 5 3 7 2" xfId="21201"/>
    <cellStyle name="요약 5 5 3 7 3" xfId="21202"/>
    <cellStyle name="요약 5 5 3 7 4" xfId="21203"/>
    <cellStyle name="요약 5 5 3 8" xfId="21204"/>
    <cellStyle name="요약 5 5 3 8 2" xfId="21205"/>
    <cellStyle name="요약 5 5 3 8 3" xfId="21206"/>
    <cellStyle name="요약 5 5 3 8 4" xfId="21207"/>
    <cellStyle name="요약 5 5 3 9" xfId="21208"/>
    <cellStyle name="요약 5 5 3 9 2" xfId="21209"/>
    <cellStyle name="요약 5 5 3 9 3" xfId="21210"/>
    <cellStyle name="요약 5 5 3 9 4" xfId="21211"/>
    <cellStyle name="요약 5 5 4" xfId="21212"/>
    <cellStyle name="요약 5 5 4 2" xfId="21213"/>
    <cellStyle name="요약 5 5 4 3" xfId="21214"/>
    <cellStyle name="요약 5 5 4 4" xfId="21215"/>
    <cellStyle name="요약 5 5 5" xfId="21216"/>
    <cellStyle name="요약 5 5 5 2" xfId="21217"/>
    <cellStyle name="요약 5 5 5 3" xfId="21218"/>
    <cellStyle name="요약 5 5 5 4" xfId="21219"/>
    <cellStyle name="요약 5 5 6" xfId="21220"/>
    <cellStyle name="요약 5 5 6 2" xfId="21221"/>
    <cellStyle name="요약 5 5 6 3" xfId="21222"/>
    <cellStyle name="요약 5 5 6 4" xfId="21223"/>
    <cellStyle name="요약 5 5 7" xfId="21224"/>
    <cellStyle name="요약 5 5 7 2" xfId="21225"/>
    <cellStyle name="요약 5 5 7 3" xfId="21226"/>
    <cellStyle name="요약 5 5 7 4" xfId="21227"/>
    <cellStyle name="요약 5 5 8" xfId="21228"/>
    <cellStyle name="요약 5 5 8 2" xfId="21229"/>
    <cellStyle name="요약 5 5 8 3" xfId="21230"/>
    <cellStyle name="요약 5 5 8 4" xfId="21231"/>
    <cellStyle name="요약 5 5 9" xfId="21232"/>
    <cellStyle name="요약 5 6" xfId="21233"/>
    <cellStyle name="요약 5 6 2" xfId="21234"/>
    <cellStyle name="요약 5 6 3" xfId="21235"/>
    <cellStyle name="요약 5 6 4" xfId="21236"/>
    <cellStyle name="요약 5 7" xfId="21237"/>
    <cellStyle name="요약 5 7 2" xfId="21238"/>
    <cellStyle name="요약 5 7 3" xfId="21239"/>
    <cellStyle name="요약 5 7 4" xfId="21240"/>
    <cellStyle name="요약 5 8" xfId="21241"/>
    <cellStyle name="요약 5 9" xfId="21242"/>
    <cellStyle name="원" xfId="21243"/>
    <cellStyle name="원_NCF6BB2F" xfId="21244"/>
    <cellStyle name="원_NCF6BB2F 2" xfId="21245"/>
    <cellStyle name="월당월 (2)" xfId="21246"/>
    <cellStyle name="유1" xfId="21247"/>
    <cellStyle name="一般_COMM" xfId="21248"/>
    <cellStyle name="일반숫자" xfId="21249"/>
    <cellStyle name="입력" xfId="5893" builtinId="20" customBuiltin="1"/>
    <cellStyle name="입력 2" xfId="21250"/>
    <cellStyle name="입력 2 2" xfId="21251"/>
    <cellStyle name="입력 2 2 2" xfId="21252"/>
    <cellStyle name="입력 2 2 2 2" xfId="21253"/>
    <cellStyle name="입력 2 2 2 2 10" xfId="21254"/>
    <cellStyle name="입력 2 2 2 2 11" xfId="21255"/>
    <cellStyle name="입력 2 2 2 2 12" xfId="21256"/>
    <cellStyle name="입력 2 2 2 2 2" xfId="21257"/>
    <cellStyle name="입력 2 2 2 2 2 2" xfId="21258"/>
    <cellStyle name="입력 2 2 2 2 2 3" xfId="21259"/>
    <cellStyle name="입력 2 2 2 2 2 4" xfId="21260"/>
    <cellStyle name="입력 2 2 2 2 3" xfId="21261"/>
    <cellStyle name="입력 2 2 2 2 3 2" xfId="21262"/>
    <cellStyle name="입력 2 2 2 2 3 3" xfId="21263"/>
    <cellStyle name="입력 2 2 2 2 3 4" xfId="21264"/>
    <cellStyle name="입력 2 2 2 2 4" xfId="21265"/>
    <cellStyle name="입력 2 2 2 2 4 2" xfId="21266"/>
    <cellStyle name="입력 2 2 2 2 4 3" xfId="21267"/>
    <cellStyle name="입력 2 2 2 2 4 4" xfId="21268"/>
    <cellStyle name="입력 2 2 2 2 5" xfId="21269"/>
    <cellStyle name="입력 2 2 2 2 5 2" xfId="21270"/>
    <cellStyle name="입력 2 2 2 2 5 3" xfId="21271"/>
    <cellStyle name="입력 2 2 2 2 5 4" xfId="21272"/>
    <cellStyle name="입력 2 2 2 2 6" xfId="21273"/>
    <cellStyle name="입력 2 2 2 2 6 2" xfId="21274"/>
    <cellStyle name="입력 2 2 2 2 6 3" xfId="21275"/>
    <cellStyle name="입력 2 2 2 2 6 4" xfId="21276"/>
    <cellStyle name="입력 2 2 2 2 7" xfId="21277"/>
    <cellStyle name="입력 2 2 2 2 7 2" xfId="21278"/>
    <cellStyle name="입력 2 2 2 2 7 3" xfId="21279"/>
    <cellStyle name="입력 2 2 2 2 7 4" xfId="21280"/>
    <cellStyle name="입력 2 2 2 2 8" xfId="21281"/>
    <cellStyle name="입력 2 2 2 2 8 2" xfId="21282"/>
    <cellStyle name="입력 2 2 2 2 8 3" xfId="21283"/>
    <cellStyle name="입력 2 2 2 2 8 4" xfId="21284"/>
    <cellStyle name="입력 2 2 2 2 9" xfId="21285"/>
    <cellStyle name="입력 2 2 2 2 9 2" xfId="21286"/>
    <cellStyle name="입력 2 2 2 2 9 3" xfId="21287"/>
    <cellStyle name="입력 2 2 2 2 9 4" xfId="21288"/>
    <cellStyle name="입력 2 2 2 3" xfId="21289"/>
    <cellStyle name="입력 2 2 2 3 10" xfId="21290"/>
    <cellStyle name="입력 2 2 2 3 10 2" xfId="21291"/>
    <cellStyle name="입력 2 2 2 3 10 3" xfId="21292"/>
    <cellStyle name="입력 2 2 2 3 10 4" xfId="21293"/>
    <cellStyle name="입력 2 2 2 3 11" xfId="21294"/>
    <cellStyle name="입력 2 2 2 3 12" xfId="21295"/>
    <cellStyle name="입력 2 2 2 3 13" xfId="21296"/>
    <cellStyle name="입력 2 2 2 3 2" xfId="21297"/>
    <cellStyle name="입력 2 2 2 3 2 2" xfId="21298"/>
    <cellStyle name="입력 2 2 2 3 2 3" xfId="21299"/>
    <cellStyle name="입력 2 2 2 3 2 4" xfId="21300"/>
    <cellStyle name="입력 2 2 2 3 3" xfId="21301"/>
    <cellStyle name="입력 2 2 2 3 3 2" xfId="21302"/>
    <cellStyle name="입력 2 2 2 3 3 3" xfId="21303"/>
    <cellStyle name="입력 2 2 2 3 3 4" xfId="21304"/>
    <cellStyle name="입력 2 2 2 3 4" xfId="21305"/>
    <cellStyle name="입력 2 2 2 3 4 2" xfId="21306"/>
    <cellStyle name="입력 2 2 2 3 4 3" xfId="21307"/>
    <cellStyle name="입력 2 2 2 3 4 4" xfId="21308"/>
    <cellStyle name="입력 2 2 2 3 5" xfId="21309"/>
    <cellStyle name="입력 2 2 2 3 5 2" xfId="21310"/>
    <cellStyle name="입력 2 2 2 3 5 3" xfId="21311"/>
    <cellStyle name="입력 2 2 2 3 5 4" xfId="21312"/>
    <cellStyle name="입력 2 2 2 3 6" xfId="21313"/>
    <cellStyle name="입력 2 2 2 3 6 2" xfId="21314"/>
    <cellStyle name="입력 2 2 2 3 6 3" xfId="21315"/>
    <cellStyle name="입력 2 2 2 3 6 4" xfId="21316"/>
    <cellStyle name="입력 2 2 2 3 7" xfId="21317"/>
    <cellStyle name="입력 2 2 2 3 7 2" xfId="21318"/>
    <cellStyle name="입력 2 2 2 3 7 3" xfId="21319"/>
    <cellStyle name="입력 2 2 2 3 7 4" xfId="21320"/>
    <cellStyle name="입력 2 2 2 3 8" xfId="21321"/>
    <cellStyle name="입력 2 2 2 3 8 2" xfId="21322"/>
    <cellStyle name="입력 2 2 2 3 8 3" xfId="21323"/>
    <cellStyle name="입력 2 2 2 3 8 4" xfId="21324"/>
    <cellStyle name="입력 2 2 2 3 9" xfId="21325"/>
    <cellStyle name="입력 2 2 2 3 9 2" xfId="21326"/>
    <cellStyle name="입력 2 2 2 3 9 3" xfId="21327"/>
    <cellStyle name="입력 2 2 2 3 9 4" xfId="21328"/>
    <cellStyle name="입력 2 2 2 4" xfId="21329"/>
    <cellStyle name="입력 2 2 2 4 2" xfId="21330"/>
    <cellStyle name="입력 2 2 2 4 3" xfId="21331"/>
    <cellStyle name="입력 2 2 2 4 4" xfId="21332"/>
    <cellStyle name="입력 2 2 2 5" xfId="21333"/>
    <cellStyle name="입력 2 2 2 5 2" xfId="21334"/>
    <cellStyle name="입력 2 2 2 5 3" xfId="21335"/>
    <cellStyle name="입력 2 2 2 5 4" xfId="21336"/>
    <cellStyle name="입력 2 2 2 6" xfId="21337"/>
    <cellStyle name="입력 2 2 2 6 2" xfId="21338"/>
    <cellStyle name="입력 2 2 2 6 3" xfId="21339"/>
    <cellStyle name="입력 2 2 2 6 4" xfId="21340"/>
    <cellStyle name="입력 2 2 2 7" xfId="21341"/>
    <cellStyle name="입력 2 2 2 8" xfId="21342"/>
    <cellStyle name="입력 2 2 3" xfId="21343"/>
    <cellStyle name="입력 2 2 3 2" xfId="21344"/>
    <cellStyle name="입력 2 2 3 2 10" xfId="21345"/>
    <cellStyle name="입력 2 2 3 2 11" xfId="21346"/>
    <cellStyle name="입력 2 2 3 2 12" xfId="21347"/>
    <cellStyle name="입력 2 2 3 2 2" xfId="21348"/>
    <cellStyle name="입력 2 2 3 2 2 2" xfId="21349"/>
    <cellStyle name="입력 2 2 3 2 2 3" xfId="21350"/>
    <cellStyle name="입력 2 2 3 2 2 4" xfId="21351"/>
    <cellStyle name="입력 2 2 3 2 3" xfId="21352"/>
    <cellStyle name="입력 2 2 3 2 3 2" xfId="21353"/>
    <cellStyle name="입력 2 2 3 2 3 3" xfId="21354"/>
    <cellStyle name="입력 2 2 3 2 3 4" xfId="21355"/>
    <cellStyle name="입력 2 2 3 2 4" xfId="21356"/>
    <cellStyle name="입력 2 2 3 2 4 2" xfId="21357"/>
    <cellStyle name="입력 2 2 3 2 4 3" xfId="21358"/>
    <cellStyle name="입력 2 2 3 2 4 4" xfId="21359"/>
    <cellStyle name="입력 2 2 3 2 5" xfId="21360"/>
    <cellStyle name="입력 2 2 3 2 5 2" xfId="21361"/>
    <cellStyle name="입력 2 2 3 2 5 3" xfId="21362"/>
    <cellStyle name="입력 2 2 3 2 5 4" xfId="21363"/>
    <cellStyle name="입력 2 2 3 2 6" xfId="21364"/>
    <cellStyle name="입력 2 2 3 2 6 2" xfId="21365"/>
    <cellStyle name="입력 2 2 3 2 6 3" xfId="21366"/>
    <cellStyle name="입력 2 2 3 2 6 4" xfId="21367"/>
    <cellStyle name="입력 2 2 3 2 7" xfId="21368"/>
    <cellStyle name="입력 2 2 3 2 7 2" xfId="21369"/>
    <cellStyle name="입력 2 2 3 2 7 3" xfId="21370"/>
    <cellStyle name="입력 2 2 3 2 7 4" xfId="21371"/>
    <cellStyle name="입력 2 2 3 2 8" xfId="21372"/>
    <cellStyle name="입력 2 2 3 2 8 2" xfId="21373"/>
    <cellStyle name="입력 2 2 3 2 8 3" xfId="21374"/>
    <cellStyle name="입력 2 2 3 2 8 4" xfId="21375"/>
    <cellStyle name="입력 2 2 3 2 9" xfId="21376"/>
    <cellStyle name="입력 2 2 3 2 9 2" xfId="21377"/>
    <cellStyle name="입력 2 2 3 2 9 3" xfId="21378"/>
    <cellStyle name="입력 2 2 3 2 9 4" xfId="21379"/>
    <cellStyle name="입력 2 2 3 3" xfId="21380"/>
    <cellStyle name="입력 2 2 3 3 10" xfId="21381"/>
    <cellStyle name="입력 2 2 3 3 10 2" xfId="21382"/>
    <cellStyle name="입력 2 2 3 3 10 3" xfId="21383"/>
    <cellStyle name="입력 2 2 3 3 10 4" xfId="21384"/>
    <cellStyle name="입력 2 2 3 3 11" xfId="21385"/>
    <cellStyle name="입력 2 2 3 3 12" xfId="21386"/>
    <cellStyle name="입력 2 2 3 3 13" xfId="21387"/>
    <cellStyle name="입력 2 2 3 3 2" xfId="21388"/>
    <cellStyle name="입력 2 2 3 3 2 2" xfId="21389"/>
    <cellStyle name="입력 2 2 3 3 2 3" xfId="21390"/>
    <cellStyle name="입력 2 2 3 3 2 4" xfId="21391"/>
    <cellStyle name="입력 2 2 3 3 3" xfId="21392"/>
    <cellStyle name="입력 2 2 3 3 3 2" xfId="21393"/>
    <cellStyle name="입력 2 2 3 3 3 3" xfId="21394"/>
    <cellStyle name="입력 2 2 3 3 3 4" xfId="21395"/>
    <cellStyle name="입력 2 2 3 3 4" xfId="21396"/>
    <cellStyle name="입력 2 2 3 3 4 2" xfId="21397"/>
    <cellStyle name="입력 2 2 3 3 4 3" xfId="21398"/>
    <cellStyle name="입력 2 2 3 3 4 4" xfId="21399"/>
    <cellStyle name="입력 2 2 3 3 5" xfId="21400"/>
    <cellStyle name="입력 2 2 3 3 5 2" xfId="21401"/>
    <cellStyle name="입력 2 2 3 3 5 3" xfId="21402"/>
    <cellStyle name="입력 2 2 3 3 5 4" xfId="21403"/>
    <cellStyle name="입력 2 2 3 3 6" xfId="21404"/>
    <cellStyle name="입력 2 2 3 3 6 2" xfId="21405"/>
    <cellStyle name="입력 2 2 3 3 6 3" xfId="21406"/>
    <cellStyle name="입력 2 2 3 3 6 4" xfId="21407"/>
    <cellStyle name="입력 2 2 3 3 7" xfId="21408"/>
    <cellStyle name="입력 2 2 3 3 7 2" xfId="21409"/>
    <cellStyle name="입력 2 2 3 3 7 3" xfId="21410"/>
    <cellStyle name="입력 2 2 3 3 7 4" xfId="21411"/>
    <cellStyle name="입력 2 2 3 3 8" xfId="21412"/>
    <cellStyle name="입력 2 2 3 3 8 2" xfId="21413"/>
    <cellStyle name="입력 2 2 3 3 8 3" xfId="21414"/>
    <cellStyle name="입력 2 2 3 3 8 4" xfId="21415"/>
    <cellStyle name="입력 2 2 3 3 9" xfId="21416"/>
    <cellStyle name="입력 2 2 3 3 9 2" xfId="21417"/>
    <cellStyle name="입력 2 2 3 3 9 3" xfId="21418"/>
    <cellStyle name="입력 2 2 3 3 9 4" xfId="21419"/>
    <cellStyle name="입력 2 2 3 4" xfId="21420"/>
    <cellStyle name="입력 2 2 3 4 2" xfId="21421"/>
    <cellStyle name="입력 2 2 3 4 3" xfId="21422"/>
    <cellStyle name="입력 2 2 3 4 4" xfId="21423"/>
    <cellStyle name="입력 2 2 3 5" xfId="21424"/>
    <cellStyle name="입력 2 2 3 5 2" xfId="21425"/>
    <cellStyle name="입력 2 2 3 5 3" xfId="21426"/>
    <cellStyle name="입력 2 2 3 5 4" xfId="21427"/>
    <cellStyle name="입력 2 2 3 6" xfId="21428"/>
    <cellStyle name="입력 2 2 3 6 2" xfId="21429"/>
    <cellStyle name="입력 2 2 3 6 3" xfId="21430"/>
    <cellStyle name="입력 2 2 3 6 4" xfId="21431"/>
    <cellStyle name="입력 2 2 3 7" xfId="21432"/>
    <cellStyle name="입력 2 2 3 8" xfId="21433"/>
    <cellStyle name="입력 2 2 4" xfId="21434"/>
    <cellStyle name="입력 2 2 4 2" xfId="21435"/>
    <cellStyle name="입력 2 2 4 2 10" xfId="21436"/>
    <cellStyle name="입력 2 2 4 2 11" xfId="21437"/>
    <cellStyle name="입력 2 2 4 2 12" xfId="21438"/>
    <cellStyle name="입력 2 2 4 2 2" xfId="21439"/>
    <cellStyle name="입력 2 2 4 2 2 2" xfId="21440"/>
    <cellStyle name="입력 2 2 4 2 2 3" xfId="21441"/>
    <cellStyle name="입력 2 2 4 2 2 4" xfId="21442"/>
    <cellStyle name="입력 2 2 4 2 3" xfId="21443"/>
    <cellStyle name="입력 2 2 4 2 3 2" xfId="21444"/>
    <cellStyle name="입력 2 2 4 2 3 3" xfId="21445"/>
    <cellStyle name="입력 2 2 4 2 3 4" xfId="21446"/>
    <cellStyle name="입력 2 2 4 2 4" xfId="21447"/>
    <cellStyle name="입력 2 2 4 2 4 2" xfId="21448"/>
    <cellStyle name="입력 2 2 4 2 4 3" xfId="21449"/>
    <cellStyle name="입력 2 2 4 2 4 4" xfId="21450"/>
    <cellStyle name="입력 2 2 4 2 5" xfId="21451"/>
    <cellStyle name="입력 2 2 4 2 5 2" xfId="21452"/>
    <cellStyle name="입력 2 2 4 2 5 3" xfId="21453"/>
    <cellStyle name="입력 2 2 4 2 5 4" xfId="21454"/>
    <cellStyle name="입력 2 2 4 2 6" xfId="21455"/>
    <cellStyle name="입력 2 2 4 2 6 2" xfId="21456"/>
    <cellStyle name="입력 2 2 4 2 6 3" xfId="21457"/>
    <cellStyle name="입력 2 2 4 2 6 4" xfId="21458"/>
    <cellStyle name="입력 2 2 4 2 7" xfId="21459"/>
    <cellStyle name="입력 2 2 4 2 7 2" xfId="21460"/>
    <cellStyle name="입력 2 2 4 2 7 3" xfId="21461"/>
    <cellStyle name="입력 2 2 4 2 7 4" xfId="21462"/>
    <cellStyle name="입력 2 2 4 2 8" xfId="21463"/>
    <cellStyle name="입력 2 2 4 2 8 2" xfId="21464"/>
    <cellStyle name="입력 2 2 4 2 8 3" xfId="21465"/>
    <cellStyle name="입력 2 2 4 2 8 4" xfId="21466"/>
    <cellStyle name="입력 2 2 4 2 9" xfId="21467"/>
    <cellStyle name="입력 2 2 4 2 9 2" xfId="21468"/>
    <cellStyle name="입력 2 2 4 2 9 3" xfId="21469"/>
    <cellStyle name="입력 2 2 4 2 9 4" xfId="21470"/>
    <cellStyle name="입력 2 2 4 3" xfId="21471"/>
    <cellStyle name="입력 2 2 4 3 10" xfId="21472"/>
    <cellStyle name="입력 2 2 4 3 10 2" xfId="21473"/>
    <cellStyle name="입력 2 2 4 3 10 3" xfId="21474"/>
    <cellStyle name="입력 2 2 4 3 10 4" xfId="21475"/>
    <cellStyle name="입력 2 2 4 3 11" xfId="21476"/>
    <cellStyle name="입력 2 2 4 3 12" xfId="21477"/>
    <cellStyle name="입력 2 2 4 3 13" xfId="21478"/>
    <cellStyle name="입력 2 2 4 3 2" xfId="21479"/>
    <cellStyle name="입력 2 2 4 3 2 2" xfId="21480"/>
    <cellStyle name="입력 2 2 4 3 2 3" xfId="21481"/>
    <cellStyle name="입력 2 2 4 3 2 4" xfId="21482"/>
    <cellStyle name="입력 2 2 4 3 3" xfId="21483"/>
    <cellStyle name="입력 2 2 4 3 3 2" xfId="21484"/>
    <cellStyle name="입력 2 2 4 3 3 3" xfId="21485"/>
    <cellStyle name="입력 2 2 4 3 3 4" xfId="21486"/>
    <cellStyle name="입력 2 2 4 3 4" xfId="21487"/>
    <cellStyle name="입력 2 2 4 3 4 2" xfId="21488"/>
    <cellStyle name="입력 2 2 4 3 4 3" xfId="21489"/>
    <cellStyle name="입력 2 2 4 3 4 4" xfId="21490"/>
    <cellStyle name="입력 2 2 4 3 5" xfId="21491"/>
    <cellStyle name="입력 2 2 4 3 5 2" xfId="21492"/>
    <cellStyle name="입력 2 2 4 3 5 3" xfId="21493"/>
    <cellStyle name="입력 2 2 4 3 5 4" xfId="21494"/>
    <cellStyle name="입력 2 2 4 3 6" xfId="21495"/>
    <cellStyle name="입력 2 2 4 3 6 2" xfId="21496"/>
    <cellStyle name="입력 2 2 4 3 6 3" xfId="21497"/>
    <cellStyle name="입력 2 2 4 3 6 4" xfId="21498"/>
    <cellStyle name="입력 2 2 4 3 7" xfId="21499"/>
    <cellStyle name="입력 2 2 4 3 7 2" xfId="21500"/>
    <cellStyle name="입력 2 2 4 3 7 3" xfId="21501"/>
    <cellStyle name="입력 2 2 4 3 7 4" xfId="21502"/>
    <cellStyle name="입력 2 2 4 3 8" xfId="21503"/>
    <cellStyle name="입력 2 2 4 3 8 2" xfId="21504"/>
    <cellStyle name="입력 2 2 4 3 8 3" xfId="21505"/>
    <cellStyle name="입력 2 2 4 3 8 4" xfId="21506"/>
    <cellStyle name="입력 2 2 4 3 9" xfId="21507"/>
    <cellStyle name="입력 2 2 4 3 9 2" xfId="21508"/>
    <cellStyle name="입력 2 2 4 3 9 3" xfId="21509"/>
    <cellStyle name="입력 2 2 4 3 9 4" xfId="21510"/>
    <cellStyle name="입력 2 2 4 4" xfId="21511"/>
    <cellStyle name="입력 2 2 4 4 2" xfId="21512"/>
    <cellStyle name="입력 2 2 4 4 3" xfId="21513"/>
    <cellStyle name="입력 2 2 4 4 4" xfId="21514"/>
    <cellStyle name="입력 2 2 4 5" xfId="21515"/>
    <cellStyle name="입력 2 2 4 5 2" xfId="21516"/>
    <cellStyle name="입력 2 2 4 5 3" xfId="21517"/>
    <cellStyle name="입력 2 2 4 5 4" xfId="21518"/>
    <cellStyle name="입력 2 2 4 6" xfId="21519"/>
    <cellStyle name="입력 2 2 4 6 2" xfId="21520"/>
    <cellStyle name="입력 2 2 4 6 3" xfId="21521"/>
    <cellStyle name="입력 2 2 4 6 4" xfId="21522"/>
    <cellStyle name="입력 2 2 4 7" xfId="21523"/>
    <cellStyle name="입력 2 2 4 7 2" xfId="21524"/>
    <cellStyle name="입력 2 2 4 7 3" xfId="21525"/>
    <cellStyle name="입력 2 2 4 7 4" xfId="21526"/>
    <cellStyle name="입력 2 2 4 8" xfId="21527"/>
    <cellStyle name="입력 2 2 4 9" xfId="21528"/>
    <cellStyle name="입력 2 2 5" xfId="21529"/>
    <cellStyle name="입력 2 2 5 10" xfId="21530"/>
    <cellStyle name="입력 2 2 5 11" xfId="21531"/>
    <cellStyle name="입력 2 2 5 2" xfId="21532"/>
    <cellStyle name="입력 2 2 5 2 10" xfId="21533"/>
    <cellStyle name="입력 2 2 5 2 10 2" xfId="21534"/>
    <cellStyle name="입력 2 2 5 2 10 3" xfId="21535"/>
    <cellStyle name="입력 2 2 5 2 10 4" xfId="21536"/>
    <cellStyle name="입력 2 2 5 2 11" xfId="21537"/>
    <cellStyle name="입력 2 2 5 2 12" xfId="21538"/>
    <cellStyle name="입력 2 2 5 2 13" xfId="21539"/>
    <cellStyle name="입력 2 2 5 2 2" xfId="21540"/>
    <cellStyle name="입력 2 2 5 2 2 2" xfId="21541"/>
    <cellStyle name="입력 2 2 5 2 2 3" xfId="21542"/>
    <cellStyle name="입력 2 2 5 2 2 4" xfId="21543"/>
    <cellStyle name="입력 2 2 5 2 3" xfId="21544"/>
    <cellStyle name="입력 2 2 5 2 3 2" xfId="21545"/>
    <cellStyle name="입력 2 2 5 2 3 3" xfId="21546"/>
    <cellStyle name="입력 2 2 5 2 3 4" xfId="21547"/>
    <cellStyle name="입력 2 2 5 2 4" xfId="21548"/>
    <cellStyle name="입력 2 2 5 2 4 2" xfId="21549"/>
    <cellStyle name="입력 2 2 5 2 4 3" xfId="21550"/>
    <cellStyle name="입력 2 2 5 2 4 4" xfId="21551"/>
    <cellStyle name="입력 2 2 5 2 5" xfId="21552"/>
    <cellStyle name="입력 2 2 5 2 5 2" xfId="21553"/>
    <cellStyle name="입력 2 2 5 2 5 3" xfId="21554"/>
    <cellStyle name="입력 2 2 5 2 5 4" xfId="21555"/>
    <cellStyle name="입력 2 2 5 2 6" xfId="21556"/>
    <cellStyle name="입력 2 2 5 2 6 2" xfId="21557"/>
    <cellStyle name="입력 2 2 5 2 6 3" xfId="21558"/>
    <cellStyle name="입력 2 2 5 2 6 4" xfId="21559"/>
    <cellStyle name="입력 2 2 5 2 7" xfId="21560"/>
    <cellStyle name="입력 2 2 5 2 7 2" xfId="21561"/>
    <cellStyle name="입력 2 2 5 2 7 3" xfId="21562"/>
    <cellStyle name="입력 2 2 5 2 7 4" xfId="21563"/>
    <cellStyle name="입력 2 2 5 2 8" xfId="21564"/>
    <cellStyle name="입력 2 2 5 2 8 2" xfId="21565"/>
    <cellStyle name="입력 2 2 5 2 8 3" xfId="21566"/>
    <cellStyle name="입력 2 2 5 2 8 4" xfId="21567"/>
    <cellStyle name="입력 2 2 5 2 9" xfId="21568"/>
    <cellStyle name="입력 2 2 5 2 9 2" xfId="21569"/>
    <cellStyle name="입력 2 2 5 2 9 3" xfId="21570"/>
    <cellStyle name="입력 2 2 5 2 9 4" xfId="21571"/>
    <cellStyle name="입력 2 2 5 3" xfId="21572"/>
    <cellStyle name="입력 2 2 5 3 10" xfId="21573"/>
    <cellStyle name="입력 2 2 5 3 10 2" xfId="21574"/>
    <cellStyle name="입력 2 2 5 3 10 3" xfId="21575"/>
    <cellStyle name="입력 2 2 5 3 10 4" xfId="21576"/>
    <cellStyle name="입력 2 2 5 3 11" xfId="21577"/>
    <cellStyle name="입력 2 2 5 3 12" xfId="21578"/>
    <cellStyle name="입력 2 2 5 3 13" xfId="21579"/>
    <cellStyle name="입력 2 2 5 3 2" xfId="21580"/>
    <cellStyle name="입력 2 2 5 3 2 2" xfId="21581"/>
    <cellStyle name="입력 2 2 5 3 2 3" xfId="21582"/>
    <cellStyle name="입력 2 2 5 3 2 4" xfId="21583"/>
    <cellStyle name="입력 2 2 5 3 3" xfId="21584"/>
    <cellStyle name="입력 2 2 5 3 3 2" xfId="21585"/>
    <cellStyle name="입력 2 2 5 3 3 3" xfId="21586"/>
    <cellStyle name="입력 2 2 5 3 3 4" xfId="21587"/>
    <cellStyle name="입력 2 2 5 3 4" xfId="21588"/>
    <cellStyle name="입력 2 2 5 3 4 2" xfId="21589"/>
    <cellStyle name="입력 2 2 5 3 4 3" xfId="21590"/>
    <cellStyle name="입력 2 2 5 3 4 4" xfId="21591"/>
    <cellStyle name="입력 2 2 5 3 5" xfId="21592"/>
    <cellStyle name="입력 2 2 5 3 5 2" xfId="21593"/>
    <cellStyle name="입력 2 2 5 3 5 3" xfId="21594"/>
    <cellStyle name="입력 2 2 5 3 5 4" xfId="21595"/>
    <cellStyle name="입력 2 2 5 3 6" xfId="21596"/>
    <cellStyle name="입력 2 2 5 3 6 2" xfId="21597"/>
    <cellStyle name="입력 2 2 5 3 6 3" xfId="21598"/>
    <cellStyle name="입력 2 2 5 3 6 4" xfId="21599"/>
    <cellStyle name="입력 2 2 5 3 7" xfId="21600"/>
    <cellStyle name="입력 2 2 5 3 7 2" xfId="21601"/>
    <cellStyle name="입력 2 2 5 3 7 3" xfId="21602"/>
    <cellStyle name="입력 2 2 5 3 7 4" xfId="21603"/>
    <cellStyle name="입력 2 2 5 3 8" xfId="21604"/>
    <cellStyle name="입력 2 2 5 3 8 2" xfId="21605"/>
    <cellStyle name="입력 2 2 5 3 8 3" xfId="21606"/>
    <cellStyle name="입력 2 2 5 3 8 4" xfId="21607"/>
    <cellStyle name="입력 2 2 5 3 9" xfId="21608"/>
    <cellStyle name="입력 2 2 5 3 9 2" xfId="21609"/>
    <cellStyle name="입력 2 2 5 3 9 3" xfId="21610"/>
    <cellStyle name="입력 2 2 5 3 9 4" xfId="21611"/>
    <cellStyle name="입력 2 2 5 4" xfId="21612"/>
    <cellStyle name="입력 2 2 5 4 2" xfId="21613"/>
    <cellStyle name="입력 2 2 5 4 3" xfId="21614"/>
    <cellStyle name="입력 2 2 5 4 4" xfId="21615"/>
    <cellStyle name="입력 2 2 5 5" xfId="21616"/>
    <cellStyle name="입력 2 2 5 5 2" xfId="21617"/>
    <cellStyle name="입력 2 2 5 5 3" xfId="21618"/>
    <cellStyle name="입력 2 2 5 5 4" xfId="21619"/>
    <cellStyle name="입력 2 2 5 6" xfId="21620"/>
    <cellStyle name="입력 2 2 5 6 2" xfId="21621"/>
    <cellStyle name="입력 2 2 5 6 3" xfId="21622"/>
    <cellStyle name="입력 2 2 5 6 4" xfId="21623"/>
    <cellStyle name="입력 2 2 5 7" xfId="21624"/>
    <cellStyle name="입력 2 2 5 7 2" xfId="21625"/>
    <cellStyle name="입력 2 2 5 7 3" xfId="21626"/>
    <cellStyle name="입력 2 2 5 7 4" xfId="21627"/>
    <cellStyle name="입력 2 2 5 8" xfId="21628"/>
    <cellStyle name="입력 2 2 5 8 2" xfId="21629"/>
    <cellStyle name="입력 2 2 5 8 3" xfId="21630"/>
    <cellStyle name="입력 2 2 5 8 4" xfId="21631"/>
    <cellStyle name="입력 2 2 5 9" xfId="21632"/>
    <cellStyle name="입력 2 2 6" xfId="21633"/>
    <cellStyle name="입력 2 2 6 2" xfId="21634"/>
    <cellStyle name="입력 2 2 6 3" xfId="21635"/>
    <cellStyle name="입력 2 2 6 4" xfId="21636"/>
    <cellStyle name="입력 2 2 7" xfId="21637"/>
    <cellStyle name="입력 2 2 7 2" xfId="21638"/>
    <cellStyle name="입력 2 2 7 3" xfId="21639"/>
    <cellStyle name="입력 2 2 7 4" xfId="21640"/>
    <cellStyle name="입력 2 2 8" xfId="21641"/>
    <cellStyle name="입력 2 2 9" xfId="21642"/>
    <cellStyle name="입력 2 3" xfId="21643"/>
    <cellStyle name="입력 2 3 10" xfId="21644"/>
    <cellStyle name="입력 2 3 10 2" xfId="21645"/>
    <cellStyle name="입력 2 3 10 3" xfId="21646"/>
    <cellStyle name="입력 2 3 10 4" xfId="21647"/>
    <cellStyle name="입력 2 3 11" xfId="21648"/>
    <cellStyle name="입력 2 3 12" xfId="21649"/>
    <cellStyle name="입력 2 3 13" xfId="21650"/>
    <cellStyle name="입력 2 3 2" xfId="21651"/>
    <cellStyle name="입력 2 3 2 10" xfId="21652"/>
    <cellStyle name="입력 2 3 2 11" xfId="21653"/>
    <cellStyle name="입력 2 3 2 12" xfId="21654"/>
    <cellStyle name="입력 2 3 2 2" xfId="21655"/>
    <cellStyle name="입력 2 3 2 2 2" xfId="21656"/>
    <cellStyle name="입력 2 3 2 2 3" xfId="21657"/>
    <cellStyle name="입력 2 3 2 2 4" xfId="21658"/>
    <cellStyle name="입력 2 3 2 3" xfId="21659"/>
    <cellStyle name="입력 2 3 2 3 2" xfId="21660"/>
    <cellStyle name="입력 2 3 2 3 3" xfId="21661"/>
    <cellStyle name="입력 2 3 2 3 4" xfId="21662"/>
    <cellStyle name="입력 2 3 2 4" xfId="21663"/>
    <cellStyle name="입력 2 3 2 4 2" xfId="21664"/>
    <cellStyle name="입력 2 3 2 4 3" xfId="21665"/>
    <cellStyle name="입력 2 3 2 4 4" xfId="21666"/>
    <cellStyle name="입력 2 3 2 5" xfId="21667"/>
    <cellStyle name="입력 2 3 2 5 2" xfId="21668"/>
    <cellStyle name="입력 2 3 2 5 3" xfId="21669"/>
    <cellStyle name="입력 2 3 2 5 4" xfId="21670"/>
    <cellStyle name="입력 2 3 2 6" xfId="21671"/>
    <cellStyle name="입력 2 3 2 6 2" xfId="21672"/>
    <cellStyle name="입력 2 3 2 6 3" xfId="21673"/>
    <cellStyle name="입력 2 3 2 6 4" xfId="21674"/>
    <cellStyle name="입력 2 3 2 7" xfId="21675"/>
    <cellStyle name="입력 2 3 2 7 2" xfId="21676"/>
    <cellStyle name="입력 2 3 2 7 3" xfId="21677"/>
    <cellStyle name="입력 2 3 2 7 4" xfId="21678"/>
    <cellStyle name="입력 2 3 2 8" xfId="21679"/>
    <cellStyle name="입력 2 3 2 8 2" xfId="21680"/>
    <cellStyle name="입력 2 3 2 8 3" xfId="21681"/>
    <cellStyle name="입력 2 3 2 8 4" xfId="21682"/>
    <cellStyle name="입력 2 3 2 9" xfId="21683"/>
    <cellStyle name="입력 2 3 2 9 2" xfId="21684"/>
    <cellStyle name="입력 2 3 2 9 3" xfId="21685"/>
    <cellStyle name="입력 2 3 2 9 4" xfId="21686"/>
    <cellStyle name="입력 2 3 3" xfId="21687"/>
    <cellStyle name="입력 2 3 3 10" xfId="21688"/>
    <cellStyle name="입력 2 3 3 10 2" xfId="21689"/>
    <cellStyle name="입력 2 3 3 10 3" xfId="21690"/>
    <cellStyle name="입력 2 3 3 10 4" xfId="21691"/>
    <cellStyle name="입력 2 3 3 11" xfId="21692"/>
    <cellStyle name="입력 2 3 3 12" xfId="21693"/>
    <cellStyle name="입력 2 3 3 13" xfId="21694"/>
    <cellStyle name="입력 2 3 3 2" xfId="21695"/>
    <cellStyle name="입력 2 3 3 2 2" xfId="21696"/>
    <cellStyle name="입력 2 3 3 2 3" xfId="21697"/>
    <cellStyle name="입력 2 3 3 2 4" xfId="21698"/>
    <cellStyle name="입력 2 3 3 3" xfId="21699"/>
    <cellStyle name="입력 2 3 3 3 2" xfId="21700"/>
    <cellStyle name="입력 2 3 3 3 3" xfId="21701"/>
    <cellStyle name="입력 2 3 3 3 4" xfId="21702"/>
    <cellStyle name="입력 2 3 3 4" xfId="21703"/>
    <cellStyle name="입력 2 3 3 4 2" xfId="21704"/>
    <cellStyle name="입력 2 3 3 4 3" xfId="21705"/>
    <cellStyle name="입력 2 3 3 4 4" xfId="21706"/>
    <cellStyle name="입력 2 3 3 5" xfId="21707"/>
    <cellStyle name="입력 2 3 3 5 2" xfId="21708"/>
    <cellStyle name="입력 2 3 3 5 3" xfId="21709"/>
    <cellStyle name="입력 2 3 3 5 4" xfId="21710"/>
    <cellStyle name="입력 2 3 3 6" xfId="21711"/>
    <cellStyle name="입력 2 3 3 6 2" xfId="21712"/>
    <cellStyle name="입력 2 3 3 6 3" xfId="21713"/>
    <cellStyle name="입력 2 3 3 6 4" xfId="21714"/>
    <cellStyle name="입력 2 3 3 7" xfId="21715"/>
    <cellStyle name="입력 2 3 3 7 2" xfId="21716"/>
    <cellStyle name="입력 2 3 3 7 3" xfId="21717"/>
    <cellStyle name="입력 2 3 3 7 4" xfId="21718"/>
    <cellStyle name="입력 2 3 3 8" xfId="21719"/>
    <cellStyle name="입력 2 3 3 8 2" xfId="21720"/>
    <cellStyle name="입력 2 3 3 8 3" xfId="21721"/>
    <cellStyle name="입력 2 3 3 8 4" xfId="21722"/>
    <cellStyle name="입력 2 3 3 9" xfId="21723"/>
    <cellStyle name="입력 2 3 3 9 2" xfId="21724"/>
    <cellStyle name="입력 2 3 3 9 3" xfId="21725"/>
    <cellStyle name="입력 2 3 3 9 4" xfId="21726"/>
    <cellStyle name="입력 2 3 4" xfId="21727"/>
    <cellStyle name="입력 2 3 4 2" xfId="21728"/>
    <cellStyle name="입력 2 3 4 3" xfId="21729"/>
    <cellStyle name="입력 2 3 4 4" xfId="21730"/>
    <cellStyle name="입력 2 3 5" xfId="21731"/>
    <cellStyle name="입력 2 3 5 2" xfId="21732"/>
    <cellStyle name="입력 2 3 5 3" xfId="21733"/>
    <cellStyle name="입력 2 3 5 4" xfId="21734"/>
    <cellStyle name="입력 2 3 6" xfId="21735"/>
    <cellStyle name="입력 2 3 6 2" xfId="21736"/>
    <cellStyle name="입력 2 3 6 3" xfId="21737"/>
    <cellStyle name="입력 2 3 6 4" xfId="21738"/>
    <cellStyle name="입력 2 3 7" xfId="21739"/>
    <cellStyle name="입력 2 3 7 2" xfId="21740"/>
    <cellStyle name="입력 2 3 7 3" xfId="21741"/>
    <cellStyle name="입력 2 3 7 4" xfId="21742"/>
    <cellStyle name="입력 2 3 8" xfId="21743"/>
    <cellStyle name="입력 2 3 8 2" xfId="21744"/>
    <cellStyle name="입력 2 3 8 3" xfId="21745"/>
    <cellStyle name="입력 2 3 8 4" xfId="21746"/>
    <cellStyle name="입력 2 3 9" xfId="21747"/>
    <cellStyle name="입력 2 3 9 2" xfId="21748"/>
    <cellStyle name="입력 2 3 9 3" xfId="21749"/>
    <cellStyle name="입력 2 3 9 4" xfId="21750"/>
    <cellStyle name="입력 2 4" xfId="21751"/>
    <cellStyle name="입력 2 4 2" xfId="21752"/>
    <cellStyle name="입력 2 4 2 10" xfId="21753"/>
    <cellStyle name="입력 2 4 2 11" xfId="21754"/>
    <cellStyle name="입력 2 4 2 12" xfId="21755"/>
    <cellStyle name="입력 2 4 2 2" xfId="21756"/>
    <cellStyle name="입력 2 4 2 2 2" xfId="21757"/>
    <cellStyle name="입력 2 4 2 2 3" xfId="21758"/>
    <cellStyle name="입력 2 4 2 2 4" xfId="21759"/>
    <cellStyle name="입력 2 4 2 3" xfId="21760"/>
    <cellStyle name="입력 2 4 2 3 2" xfId="21761"/>
    <cellStyle name="입력 2 4 2 3 3" xfId="21762"/>
    <cellStyle name="입력 2 4 2 3 4" xfId="21763"/>
    <cellStyle name="입력 2 4 2 4" xfId="21764"/>
    <cellStyle name="입력 2 4 2 4 2" xfId="21765"/>
    <cellStyle name="입력 2 4 2 4 3" xfId="21766"/>
    <cellStyle name="입력 2 4 2 4 4" xfId="21767"/>
    <cellStyle name="입력 2 4 2 5" xfId="21768"/>
    <cellStyle name="입력 2 4 2 5 2" xfId="21769"/>
    <cellStyle name="입력 2 4 2 5 3" xfId="21770"/>
    <cellStyle name="입력 2 4 2 5 4" xfId="21771"/>
    <cellStyle name="입력 2 4 2 6" xfId="21772"/>
    <cellStyle name="입력 2 4 2 6 2" xfId="21773"/>
    <cellStyle name="입력 2 4 2 6 3" xfId="21774"/>
    <cellStyle name="입력 2 4 2 6 4" xfId="21775"/>
    <cellStyle name="입력 2 4 2 7" xfId="21776"/>
    <cellStyle name="입력 2 4 2 7 2" xfId="21777"/>
    <cellStyle name="입력 2 4 2 7 3" xfId="21778"/>
    <cellStyle name="입력 2 4 2 7 4" xfId="21779"/>
    <cellStyle name="입력 2 4 2 8" xfId="21780"/>
    <cellStyle name="입력 2 4 2 8 2" xfId="21781"/>
    <cellStyle name="입력 2 4 2 8 3" xfId="21782"/>
    <cellStyle name="입력 2 4 2 8 4" xfId="21783"/>
    <cellStyle name="입력 2 4 2 9" xfId="21784"/>
    <cellStyle name="입력 2 4 2 9 2" xfId="21785"/>
    <cellStyle name="입력 2 4 2 9 3" xfId="21786"/>
    <cellStyle name="입력 2 4 2 9 4" xfId="21787"/>
    <cellStyle name="입력 2 4 3" xfId="21788"/>
    <cellStyle name="입력 2 4 3 10" xfId="21789"/>
    <cellStyle name="입력 2 4 3 10 2" xfId="21790"/>
    <cellStyle name="입력 2 4 3 10 3" xfId="21791"/>
    <cellStyle name="입력 2 4 3 10 4" xfId="21792"/>
    <cellStyle name="입력 2 4 3 11" xfId="21793"/>
    <cellStyle name="입력 2 4 3 12" xfId="21794"/>
    <cellStyle name="입력 2 4 3 13" xfId="21795"/>
    <cellStyle name="입력 2 4 3 2" xfId="21796"/>
    <cellStyle name="입력 2 4 3 2 2" xfId="21797"/>
    <cellStyle name="입력 2 4 3 2 3" xfId="21798"/>
    <cellStyle name="입력 2 4 3 2 4" xfId="21799"/>
    <cellStyle name="입력 2 4 3 3" xfId="21800"/>
    <cellStyle name="입력 2 4 3 3 2" xfId="21801"/>
    <cellStyle name="입력 2 4 3 3 3" xfId="21802"/>
    <cellStyle name="입력 2 4 3 3 4" xfId="21803"/>
    <cellStyle name="입력 2 4 3 4" xfId="21804"/>
    <cellStyle name="입력 2 4 3 4 2" xfId="21805"/>
    <cellStyle name="입력 2 4 3 4 3" xfId="21806"/>
    <cellStyle name="입력 2 4 3 4 4" xfId="21807"/>
    <cellStyle name="입력 2 4 3 5" xfId="21808"/>
    <cellStyle name="입력 2 4 3 5 2" xfId="21809"/>
    <cellStyle name="입력 2 4 3 5 3" xfId="21810"/>
    <cellStyle name="입력 2 4 3 5 4" xfId="21811"/>
    <cellStyle name="입력 2 4 3 6" xfId="21812"/>
    <cellStyle name="입력 2 4 3 6 2" xfId="21813"/>
    <cellStyle name="입력 2 4 3 6 3" xfId="21814"/>
    <cellStyle name="입력 2 4 3 6 4" xfId="21815"/>
    <cellStyle name="입력 2 4 3 7" xfId="21816"/>
    <cellStyle name="입력 2 4 3 7 2" xfId="21817"/>
    <cellStyle name="입력 2 4 3 7 3" xfId="21818"/>
    <cellStyle name="입력 2 4 3 7 4" xfId="21819"/>
    <cellStyle name="입력 2 4 3 8" xfId="21820"/>
    <cellStyle name="입력 2 4 3 8 2" xfId="21821"/>
    <cellStyle name="입력 2 4 3 8 3" xfId="21822"/>
    <cellStyle name="입력 2 4 3 8 4" xfId="21823"/>
    <cellStyle name="입력 2 4 3 9" xfId="21824"/>
    <cellStyle name="입력 2 4 3 9 2" xfId="21825"/>
    <cellStyle name="입력 2 4 3 9 3" xfId="21826"/>
    <cellStyle name="입력 2 4 3 9 4" xfId="21827"/>
    <cellStyle name="입력 2 4 4" xfId="21828"/>
    <cellStyle name="입력 2 4 4 2" xfId="21829"/>
    <cellStyle name="입력 2 4 4 3" xfId="21830"/>
    <cellStyle name="입력 2 4 4 4" xfId="21831"/>
    <cellStyle name="입력 2 4 5" xfId="21832"/>
    <cellStyle name="입력 2 4 5 2" xfId="21833"/>
    <cellStyle name="입력 2 4 5 3" xfId="21834"/>
    <cellStyle name="입력 2 4 5 4" xfId="21835"/>
    <cellStyle name="입력 2 4 6" xfId="21836"/>
    <cellStyle name="입력 2 4 6 2" xfId="21837"/>
    <cellStyle name="입력 2 4 6 3" xfId="21838"/>
    <cellStyle name="입력 2 4 6 4" xfId="21839"/>
    <cellStyle name="입력 2 4 7" xfId="21840"/>
    <cellStyle name="입력 2 4 8" xfId="21841"/>
    <cellStyle name="입력 2 5" xfId="21842"/>
    <cellStyle name="입력 2 5 2" xfId="21843"/>
    <cellStyle name="입력 2 5 2 10" xfId="21844"/>
    <cellStyle name="입력 2 5 2 11" xfId="21845"/>
    <cellStyle name="입력 2 5 2 12" xfId="21846"/>
    <cellStyle name="입력 2 5 2 2" xfId="21847"/>
    <cellStyle name="입력 2 5 2 2 2" xfId="21848"/>
    <cellStyle name="입력 2 5 2 2 3" xfId="21849"/>
    <cellStyle name="입력 2 5 2 2 4" xfId="21850"/>
    <cellStyle name="입력 2 5 2 3" xfId="21851"/>
    <cellStyle name="입력 2 5 2 3 2" xfId="21852"/>
    <cellStyle name="입력 2 5 2 3 3" xfId="21853"/>
    <cellStyle name="입력 2 5 2 3 4" xfId="21854"/>
    <cellStyle name="입력 2 5 2 4" xfId="21855"/>
    <cellStyle name="입력 2 5 2 4 2" xfId="21856"/>
    <cellStyle name="입력 2 5 2 4 3" xfId="21857"/>
    <cellStyle name="입력 2 5 2 4 4" xfId="21858"/>
    <cellStyle name="입력 2 5 2 5" xfId="21859"/>
    <cellStyle name="입력 2 5 2 5 2" xfId="21860"/>
    <cellStyle name="입력 2 5 2 5 3" xfId="21861"/>
    <cellStyle name="입력 2 5 2 5 4" xfId="21862"/>
    <cellStyle name="입력 2 5 2 6" xfId="21863"/>
    <cellStyle name="입력 2 5 2 6 2" xfId="21864"/>
    <cellStyle name="입력 2 5 2 6 3" xfId="21865"/>
    <cellStyle name="입력 2 5 2 6 4" xfId="21866"/>
    <cellStyle name="입력 2 5 2 7" xfId="21867"/>
    <cellStyle name="입력 2 5 2 7 2" xfId="21868"/>
    <cellStyle name="입력 2 5 2 7 3" xfId="21869"/>
    <cellStyle name="입력 2 5 2 7 4" xfId="21870"/>
    <cellStyle name="입력 2 5 2 8" xfId="21871"/>
    <cellStyle name="입력 2 5 2 8 2" xfId="21872"/>
    <cellStyle name="입력 2 5 2 8 3" xfId="21873"/>
    <cellStyle name="입력 2 5 2 8 4" xfId="21874"/>
    <cellStyle name="입력 2 5 2 9" xfId="21875"/>
    <cellStyle name="입력 2 5 2 9 2" xfId="21876"/>
    <cellStyle name="입력 2 5 2 9 3" xfId="21877"/>
    <cellStyle name="입력 2 5 2 9 4" xfId="21878"/>
    <cellStyle name="입력 2 5 3" xfId="21879"/>
    <cellStyle name="입력 2 5 3 10" xfId="21880"/>
    <cellStyle name="입력 2 5 3 10 2" xfId="21881"/>
    <cellStyle name="입력 2 5 3 10 3" xfId="21882"/>
    <cellStyle name="입력 2 5 3 10 4" xfId="21883"/>
    <cellStyle name="입력 2 5 3 11" xfId="21884"/>
    <cellStyle name="입력 2 5 3 12" xfId="21885"/>
    <cellStyle name="입력 2 5 3 13" xfId="21886"/>
    <cellStyle name="입력 2 5 3 2" xfId="21887"/>
    <cellStyle name="입력 2 5 3 2 2" xfId="21888"/>
    <cellStyle name="입력 2 5 3 2 3" xfId="21889"/>
    <cellStyle name="입력 2 5 3 2 4" xfId="21890"/>
    <cellStyle name="입력 2 5 3 3" xfId="21891"/>
    <cellStyle name="입력 2 5 3 3 2" xfId="21892"/>
    <cellStyle name="입력 2 5 3 3 3" xfId="21893"/>
    <cellStyle name="입력 2 5 3 3 4" xfId="21894"/>
    <cellStyle name="입력 2 5 3 4" xfId="21895"/>
    <cellStyle name="입력 2 5 3 4 2" xfId="21896"/>
    <cellStyle name="입력 2 5 3 4 3" xfId="21897"/>
    <cellStyle name="입력 2 5 3 4 4" xfId="21898"/>
    <cellStyle name="입력 2 5 3 5" xfId="21899"/>
    <cellStyle name="입력 2 5 3 5 2" xfId="21900"/>
    <cellStyle name="입력 2 5 3 5 3" xfId="21901"/>
    <cellStyle name="입력 2 5 3 5 4" xfId="21902"/>
    <cellStyle name="입력 2 5 3 6" xfId="21903"/>
    <cellStyle name="입력 2 5 3 6 2" xfId="21904"/>
    <cellStyle name="입력 2 5 3 6 3" xfId="21905"/>
    <cellStyle name="입력 2 5 3 6 4" xfId="21906"/>
    <cellStyle name="입력 2 5 3 7" xfId="21907"/>
    <cellStyle name="입력 2 5 3 7 2" xfId="21908"/>
    <cellStyle name="입력 2 5 3 7 3" xfId="21909"/>
    <cellStyle name="입력 2 5 3 7 4" xfId="21910"/>
    <cellStyle name="입력 2 5 3 8" xfId="21911"/>
    <cellStyle name="입력 2 5 3 8 2" xfId="21912"/>
    <cellStyle name="입력 2 5 3 8 3" xfId="21913"/>
    <cellStyle name="입력 2 5 3 8 4" xfId="21914"/>
    <cellStyle name="입력 2 5 3 9" xfId="21915"/>
    <cellStyle name="입력 2 5 3 9 2" xfId="21916"/>
    <cellStyle name="입력 2 5 3 9 3" xfId="21917"/>
    <cellStyle name="입력 2 5 3 9 4" xfId="21918"/>
    <cellStyle name="입력 2 5 4" xfId="21919"/>
    <cellStyle name="입력 2 5 4 2" xfId="21920"/>
    <cellStyle name="입력 2 5 4 3" xfId="21921"/>
    <cellStyle name="입력 2 5 4 4" xfId="21922"/>
    <cellStyle name="입력 2 5 5" xfId="21923"/>
    <cellStyle name="입력 2 5 5 2" xfId="21924"/>
    <cellStyle name="입력 2 5 5 3" xfId="21925"/>
    <cellStyle name="입력 2 5 5 4" xfId="21926"/>
    <cellStyle name="입력 2 5 6" xfId="21927"/>
    <cellStyle name="입력 2 5 6 2" xfId="21928"/>
    <cellStyle name="입력 2 5 6 3" xfId="21929"/>
    <cellStyle name="입력 2 5 6 4" xfId="21930"/>
    <cellStyle name="입력 2 5 7" xfId="21931"/>
    <cellStyle name="입력 2 5 7 2" xfId="21932"/>
    <cellStyle name="입력 2 5 7 3" xfId="21933"/>
    <cellStyle name="입력 2 5 7 4" xfId="21934"/>
    <cellStyle name="입력 2 5 8" xfId="21935"/>
    <cellStyle name="입력 2 5 9" xfId="21936"/>
    <cellStyle name="입력 2 6" xfId="21937"/>
    <cellStyle name="입력 2 6 10" xfId="21938"/>
    <cellStyle name="입력 2 6 11" xfId="21939"/>
    <cellStyle name="입력 2 6 2" xfId="21940"/>
    <cellStyle name="입력 2 6 2 10" xfId="21941"/>
    <cellStyle name="입력 2 6 2 10 2" xfId="21942"/>
    <cellStyle name="입력 2 6 2 10 3" xfId="21943"/>
    <cellStyle name="입력 2 6 2 10 4" xfId="21944"/>
    <cellStyle name="입력 2 6 2 11" xfId="21945"/>
    <cellStyle name="입력 2 6 2 12" xfId="21946"/>
    <cellStyle name="입력 2 6 2 13" xfId="21947"/>
    <cellStyle name="입력 2 6 2 2" xfId="21948"/>
    <cellStyle name="입력 2 6 2 2 2" xfId="21949"/>
    <cellStyle name="입력 2 6 2 2 3" xfId="21950"/>
    <cellStyle name="입력 2 6 2 2 4" xfId="21951"/>
    <cellStyle name="입력 2 6 2 3" xfId="21952"/>
    <cellStyle name="입력 2 6 2 3 2" xfId="21953"/>
    <cellStyle name="입력 2 6 2 3 3" xfId="21954"/>
    <cellStyle name="입력 2 6 2 3 4" xfId="21955"/>
    <cellStyle name="입력 2 6 2 4" xfId="21956"/>
    <cellStyle name="입력 2 6 2 4 2" xfId="21957"/>
    <cellStyle name="입력 2 6 2 4 3" xfId="21958"/>
    <cellStyle name="입력 2 6 2 4 4" xfId="21959"/>
    <cellStyle name="입력 2 6 2 5" xfId="21960"/>
    <cellStyle name="입력 2 6 2 5 2" xfId="21961"/>
    <cellStyle name="입력 2 6 2 5 3" xfId="21962"/>
    <cellStyle name="입력 2 6 2 5 4" xfId="21963"/>
    <cellStyle name="입력 2 6 2 6" xfId="21964"/>
    <cellStyle name="입력 2 6 2 6 2" xfId="21965"/>
    <cellStyle name="입력 2 6 2 6 3" xfId="21966"/>
    <cellStyle name="입력 2 6 2 6 4" xfId="21967"/>
    <cellStyle name="입력 2 6 2 7" xfId="21968"/>
    <cellStyle name="입력 2 6 2 7 2" xfId="21969"/>
    <cellStyle name="입력 2 6 2 7 3" xfId="21970"/>
    <cellStyle name="입력 2 6 2 7 4" xfId="21971"/>
    <cellStyle name="입력 2 6 2 8" xfId="21972"/>
    <cellStyle name="입력 2 6 2 8 2" xfId="21973"/>
    <cellStyle name="입력 2 6 2 8 3" xfId="21974"/>
    <cellStyle name="입력 2 6 2 8 4" xfId="21975"/>
    <cellStyle name="입력 2 6 2 9" xfId="21976"/>
    <cellStyle name="입력 2 6 2 9 2" xfId="21977"/>
    <cellStyle name="입력 2 6 2 9 3" xfId="21978"/>
    <cellStyle name="입력 2 6 2 9 4" xfId="21979"/>
    <cellStyle name="입력 2 6 3" xfId="21980"/>
    <cellStyle name="입력 2 6 3 10" xfId="21981"/>
    <cellStyle name="입력 2 6 3 10 2" xfId="21982"/>
    <cellStyle name="입력 2 6 3 10 3" xfId="21983"/>
    <cellStyle name="입력 2 6 3 10 4" xfId="21984"/>
    <cellStyle name="입력 2 6 3 11" xfId="21985"/>
    <cellStyle name="입력 2 6 3 12" xfId="21986"/>
    <cellStyle name="입력 2 6 3 13" xfId="21987"/>
    <cellStyle name="입력 2 6 3 2" xfId="21988"/>
    <cellStyle name="입력 2 6 3 2 2" xfId="21989"/>
    <cellStyle name="입력 2 6 3 2 3" xfId="21990"/>
    <cellStyle name="입력 2 6 3 2 4" xfId="21991"/>
    <cellStyle name="입력 2 6 3 3" xfId="21992"/>
    <cellStyle name="입력 2 6 3 3 2" xfId="21993"/>
    <cellStyle name="입력 2 6 3 3 3" xfId="21994"/>
    <cellStyle name="입력 2 6 3 3 4" xfId="21995"/>
    <cellStyle name="입력 2 6 3 4" xfId="21996"/>
    <cellStyle name="입력 2 6 3 4 2" xfId="21997"/>
    <cellStyle name="입력 2 6 3 4 3" xfId="21998"/>
    <cellStyle name="입력 2 6 3 4 4" xfId="21999"/>
    <cellStyle name="입력 2 6 3 5" xfId="22000"/>
    <cellStyle name="입력 2 6 3 5 2" xfId="22001"/>
    <cellStyle name="입력 2 6 3 5 3" xfId="22002"/>
    <cellStyle name="입력 2 6 3 5 4" xfId="22003"/>
    <cellStyle name="입력 2 6 3 6" xfId="22004"/>
    <cellStyle name="입력 2 6 3 6 2" xfId="22005"/>
    <cellStyle name="입력 2 6 3 6 3" xfId="22006"/>
    <cellStyle name="입력 2 6 3 6 4" xfId="22007"/>
    <cellStyle name="입력 2 6 3 7" xfId="22008"/>
    <cellStyle name="입력 2 6 3 7 2" xfId="22009"/>
    <cellStyle name="입력 2 6 3 7 3" xfId="22010"/>
    <cellStyle name="입력 2 6 3 7 4" xfId="22011"/>
    <cellStyle name="입력 2 6 3 8" xfId="22012"/>
    <cellStyle name="입력 2 6 3 8 2" xfId="22013"/>
    <cellStyle name="입력 2 6 3 8 3" xfId="22014"/>
    <cellStyle name="입력 2 6 3 8 4" xfId="22015"/>
    <cellStyle name="입력 2 6 3 9" xfId="22016"/>
    <cellStyle name="입력 2 6 3 9 2" xfId="22017"/>
    <cellStyle name="입력 2 6 3 9 3" xfId="22018"/>
    <cellStyle name="입력 2 6 3 9 4" xfId="22019"/>
    <cellStyle name="입력 2 6 4" xfId="22020"/>
    <cellStyle name="입력 2 6 4 2" xfId="22021"/>
    <cellStyle name="입력 2 6 4 3" xfId="22022"/>
    <cellStyle name="입력 2 6 4 4" xfId="22023"/>
    <cellStyle name="입력 2 6 5" xfId="22024"/>
    <cellStyle name="입력 2 6 5 2" xfId="22025"/>
    <cellStyle name="입력 2 6 5 3" xfId="22026"/>
    <cellStyle name="입력 2 6 5 4" xfId="22027"/>
    <cellStyle name="입력 2 6 6" xfId="22028"/>
    <cellStyle name="입력 2 6 6 2" xfId="22029"/>
    <cellStyle name="입력 2 6 6 3" xfId="22030"/>
    <cellStyle name="입력 2 6 6 4" xfId="22031"/>
    <cellStyle name="입력 2 6 7" xfId="22032"/>
    <cellStyle name="입력 2 6 7 2" xfId="22033"/>
    <cellStyle name="입력 2 6 7 3" xfId="22034"/>
    <cellStyle name="입력 2 6 7 4" xfId="22035"/>
    <cellStyle name="입력 2 6 8" xfId="22036"/>
    <cellStyle name="입력 2 6 8 2" xfId="22037"/>
    <cellStyle name="입력 2 6 8 3" xfId="22038"/>
    <cellStyle name="입력 2 6 8 4" xfId="22039"/>
    <cellStyle name="입력 2 6 9" xfId="22040"/>
    <cellStyle name="입력 2 7" xfId="22041"/>
    <cellStyle name="입력 2 7 2" xfId="22042"/>
    <cellStyle name="입력 2 7 3" xfId="22043"/>
    <cellStyle name="입력 2 7 4" xfId="22044"/>
    <cellStyle name="입력 2 8" xfId="22045"/>
    <cellStyle name="입력 3" xfId="22046"/>
    <cellStyle name="입력 3 2" xfId="22047"/>
    <cellStyle name="입력 3 2 2" xfId="22048"/>
    <cellStyle name="입력 3 2 2 2" xfId="22049"/>
    <cellStyle name="입력 3 2 2 2 10" xfId="22050"/>
    <cellStyle name="입력 3 2 2 2 11" xfId="22051"/>
    <cellStyle name="입력 3 2 2 2 12" xfId="22052"/>
    <cellStyle name="입력 3 2 2 2 2" xfId="22053"/>
    <cellStyle name="입력 3 2 2 2 2 2" xfId="22054"/>
    <cellStyle name="입력 3 2 2 2 2 3" xfId="22055"/>
    <cellStyle name="입력 3 2 2 2 2 4" xfId="22056"/>
    <cellStyle name="입력 3 2 2 2 3" xfId="22057"/>
    <cellStyle name="입력 3 2 2 2 3 2" xfId="22058"/>
    <cellStyle name="입력 3 2 2 2 3 3" xfId="22059"/>
    <cellStyle name="입력 3 2 2 2 3 4" xfId="22060"/>
    <cellStyle name="입력 3 2 2 2 4" xfId="22061"/>
    <cellStyle name="입력 3 2 2 2 4 2" xfId="22062"/>
    <cellStyle name="입력 3 2 2 2 4 3" xfId="22063"/>
    <cellStyle name="입력 3 2 2 2 4 4" xfId="22064"/>
    <cellStyle name="입력 3 2 2 2 5" xfId="22065"/>
    <cellStyle name="입력 3 2 2 2 5 2" xfId="22066"/>
    <cellStyle name="입력 3 2 2 2 5 3" xfId="22067"/>
    <cellStyle name="입력 3 2 2 2 5 4" xfId="22068"/>
    <cellStyle name="입력 3 2 2 2 6" xfId="22069"/>
    <cellStyle name="입력 3 2 2 2 6 2" xfId="22070"/>
    <cellStyle name="입력 3 2 2 2 6 3" xfId="22071"/>
    <cellStyle name="입력 3 2 2 2 6 4" xfId="22072"/>
    <cellStyle name="입력 3 2 2 2 7" xfId="22073"/>
    <cellStyle name="입력 3 2 2 2 7 2" xfId="22074"/>
    <cellStyle name="입력 3 2 2 2 7 3" xfId="22075"/>
    <cellStyle name="입력 3 2 2 2 7 4" xfId="22076"/>
    <cellStyle name="입력 3 2 2 2 8" xfId="22077"/>
    <cellStyle name="입력 3 2 2 2 8 2" xfId="22078"/>
    <cellStyle name="입력 3 2 2 2 8 3" xfId="22079"/>
    <cellStyle name="입력 3 2 2 2 8 4" xfId="22080"/>
    <cellStyle name="입력 3 2 2 2 9" xfId="22081"/>
    <cellStyle name="입력 3 2 2 2 9 2" xfId="22082"/>
    <cellStyle name="입력 3 2 2 2 9 3" xfId="22083"/>
    <cellStyle name="입력 3 2 2 2 9 4" xfId="22084"/>
    <cellStyle name="입력 3 2 2 3" xfId="22085"/>
    <cellStyle name="입력 3 2 2 3 10" xfId="22086"/>
    <cellStyle name="입력 3 2 2 3 10 2" xfId="22087"/>
    <cellStyle name="입력 3 2 2 3 10 3" xfId="22088"/>
    <cellStyle name="입력 3 2 2 3 10 4" xfId="22089"/>
    <cellStyle name="입력 3 2 2 3 11" xfId="22090"/>
    <cellStyle name="입력 3 2 2 3 12" xfId="22091"/>
    <cellStyle name="입력 3 2 2 3 13" xfId="22092"/>
    <cellStyle name="입력 3 2 2 3 2" xfId="22093"/>
    <cellStyle name="입력 3 2 2 3 2 2" xfId="22094"/>
    <cellStyle name="입력 3 2 2 3 2 3" xfId="22095"/>
    <cellStyle name="입력 3 2 2 3 2 4" xfId="22096"/>
    <cellStyle name="입력 3 2 2 3 3" xfId="22097"/>
    <cellStyle name="입력 3 2 2 3 3 2" xfId="22098"/>
    <cellStyle name="입력 3 2 2 3 3 3" xfId="22099"/>
    <cellStyle name="입력 3 2 2 3 3 4" xfId="22100"/>
    <cellStyle name="입력 3 2 2 3 4" xfId="22101"/>
    <cellStyle name="입력 3 2 2 3 4 2" xfId="22102"/>
    <cellStyle name="입력 3 2 2 3 4 3" xfId="22103"/>
    <cellStyle name="입력 3 2 2 3 4 4" xfId="22104"/>
    <cellStyle name="입력 3 2 2 3 5" xfId="22105"/>
    <cellStyle name="입력 3 2 2 3 5 2" xfId="22106"/>
    <cellStyle name="입력 3 2 2 3 5 3" xfId="22107"/>
    <cellStyle name="입력 3 2 2 3 5 4" xfId="22108"/>
    <cellStyle name="입력 3 2 2 3 6" xfId="22109"/>
    <cellStyle name="입력 3 2 2 3 6 2" xfId="22110"/>
    <cellStyle name="입력 3 2 2 3 6 3" xfId="22111"/>
    <cellStyle name="입력 3 2 2 3 6 4" xfId="22112"/>
    <cellStyle name="입력 3 2 2 3 7" xfId="22113"/>
    <cellStyle name="입력 3 2 2 3 7 2" xfId="22114"/>
    <cellStyle name="입력 3 2 2 3 7 3" xfId="22115"/>
    <cellStyle name="입력 3 2 2 3 7 4" xfId="22116"/>
    <cellStyle name="입력 3 2 2 3 8" xfId="22117"/>
    <cellStyle name="입력 3 2 2 3 8 2" xfId="22118"/>
    <cellStyle name="입력 3 2 2 3 8 3" xfId="22119"/>
    <cellStyle name="입력 3 2 2 3 8 4" xfId="22120"/>
    <cellStyle name="입력 3 2 2 3 9" xfId="22121"/>
    <cellStyle name="입력 3 2 2 3 9 2" xfId="22122"/>
    <cellStyle name="입력 3 2 2 3 9 3" xfId="22123"/>
    <cellStyle name="입력 3 2 2 3 9 4" xfId="22124"/>
    <cellStyle name="입력 3 2 2 4" xfId="22125"/>
    <cellStyle name="입력 3 2 2 4 2" xfId="22126"/>
    <cellStyle name="입력 3 2 2 4 3" xfId="22127"/>
    <cellStyle name="입력 3 2 2 4 4" xfId="22128"/>
    <cellStyle name="입력 3 2 2 5" xfId="22129"/>
    <cellStyle name="입력 3 2 2 5 2" xfId="22130"/>
    <cellStyle name="입력 3 2 2 5 3" xfId="22131"/>
    <cellStyle name="입력 3 2 2 5 4" xfId="22132"/>
    <cellStyle name="입력 3 2 2 6" xfId="22133"/>
    <cellStyle name="입력 3 2 2 6 2" xfId="22134"/>
    <cellStyle name="입력 3 2 2 6 3" xfId="22135"/>
    <cellStyle name="입력 3 2 2 6 4" xfId="22136"/>
    <cellStyle name="입력 3 2 2 7" xfId="22137"/>
    <cellStyle name="입력 3 2 2 8" xfId="22138"/>
    <cellStyle name="입력 3 2 3" xfId="22139"/>
    <cellStyle name="입력 3 2 3 2" xfId="22140"/>
    <cellStyle name="입력 3 2 3 2 10" xfId="22141"/>
    <cellStyle name="입력 3 2 3 2 11" xfId="22142"/>
    <cellStyle name="입력 3 2 3 2 12" xfId="22143"/>
    <cellStyle name="입력 3 2 3 2 2" xfId="22144"/>
    <cellStyle name="입력 3 2 3 2 2 2" xfId="22145"/>
    <cellStyle name="입력 3 2 3 2 2 3" xfId="22146"/>
    <cellStyle name="입력 3 2 3 2 2 4" xfId="22147"/>
    <cellStyle name="입력 3 2 3 2 3" xfId="22148"/>
    <cellStyle name="입력 3 2 3 2 3 2" xfId="22149"/>
    <cellStyle name="입력 3 2 3 2 3 3" xfId="22150"/>
    <cellStyle name="입력 3 2 3 2 3 4" xfId="22151"/>
    <cellStyle name="입력 3 2 3 2 4" xfId="22152"/>
    <cellStyle name="입력 3 2 3 2 4 2" xfId="22153"/>
    <cellStyle name="입력 3 2 3 2 4 3" xfId="22154"/>
    <cellStyle name="입력 3 2 3 2 4 4" xfId="22155"/>
    <cellStyle name="입력 3 2 3 2 5" xfId="22156"/>
    <cellStyle name="입력 3 2 3 2 5 2" xfId="22157"/>
    <cellStyle name="입력 3 2 3 2 5 3" xfId="22158"/>
    <cellStyle name="입력 3 2 3 2 5 4" xfId="22159"/>
    <cellStyle name="입력 3 2 3 2 6" xfId="22160"/>
    <cellStyle name="입력 3 2 3 2 6 2" xfId="22161"/>
    <cellStyle name="입력 3 2 3 2 6 3" xfId="22162"/>
    <cellStyle name="입력 3 2 3 2 6 4" xfId="22163"/>
    <cellStyle name="입력 3 2 3 2 7" xfId="22164"/>
    <cellStyle name="입력 3 2 3 2 7 2" xfId="22165"/>
    <cellStyle name="입력 3 2 3 2 7 3" xfId="22166"/>
    <cellStyle name="입력 3 2 3 2 7 4" xfId="22167"/>
    <cellStyle name="입력 3 2 3 2 8" xfId="22168"/>
    <cellStyle name="입력 3 2 3 2 8 2" xfId="22169"/>
    <cellStyle name="입력 3 2 3 2 8 3" xfId="22170"/>
    <cellStyle name="입력 3 2 3 2 8 4" xfId="22171"/>
    <cellStyle name="입력 3 2 3 2 9" xfId="22172"/>
    <cellStyle name="입력 3 2 3 2 9 2" xfId="22173"/>
    <cellStyle name="입력 3 2 3 2 9 3" xfId="22174"/>
    <cellStyle name="입력 3 2 3 2 9 4" xfId="22175"/>
    <cellStyle name="입력 3 2 3 3" xfId="22176"/>
    <cellStyle name="입력 3 2 3 3 10" xfId="22177"/>
    <cellStyle name="입력 3 2 3 3 10 2" xfId="22178"/>
    <cellStyle name="입력 3 2 3 3 10 3" xfId="22179"/>
    <cellStyle name="입력 3 2 3 3 10 4" xfId="22180"/>
    <cellStyle name="입력 3 2 3 3 11" xfId="22181"/>
    <cellStyle name="입력 3 2 3 3 12" xfId="22182"/>
    <cellStyle name="입력 3 2 3 3 13" xfId="22183"/>
    <cellStyle name="입력 3 2 3 3 2" xfId="22184"/>
    <cellStyle name="입력 3 2 3 3 2 2" xfId="22185"/>
    <cellStyle name="입력 3 2 3 3 2 3" xfId="22186"/>
    <cellStyle name="입력 3 2 3 3 2 4" xfId="22187"/>
    <cellStyle name="입력 3 2 3 3 3" xfId="22188"/>
    <cellStyle name="입력 3 2 3 3 3 2" xfId="22189"/>
    <cellStyle name="입력 3 2 3 3 3 3" xfId="22190"/>
    <cellStyle name="입력 3 2 3 3 3 4" xfId="22191"/>
    <cellStyle name="입력 3 2 3 3 4" xfId="22192"/>
    <cellStyle name="입력 3 2 3 3 4 2" xfId="22193"/>
    <cellStyle name="입력 3 2 3 3 4 3" xfId="22194"/>
    <cellStyle name="입력 3 2 3 3 4 4" xfId="22195"/>
    <cellStyle name="입력 3 2 3 3 5" xfId="22196"/>
    <cellStyle name="입력 3 2 3 3 5 2" xfId="22197"/>
    <cellStyle name="입력 3 2 3 3 5 3" xfId="22198"/>
    <cellStyle name="입력 3 2 3 3 5 4" xfId="22199"/>
    <cellStyle name="입력 3 2 3 3 6" xfId="22200"/>
    <cellStyle name="입력 3 2 3 3 6 2" xfId="22201"/>
    <cellStyle name="입력 3 2 3 3 6 3" xfId="22202"/>
    <cellStyle name="입력 3 2 3 3 6 4" xfId="22203"/>
    <cellStyle name="입력 3 2 3 3 7" xfId="22204"/>
    <cellStyle name="입력 3 2 3 3 7 2" xfId="22205"/>
    <cellStyle name="입력 3 2 3 3 7 3" xfId="22206"/>
    <cellStyle name="입력 3 2 3 3 7 4" xfId="22207"/>
    <cellStyle name="입력 3 2 3 3 8" xfId="22208"/>
    <cellStyle name="입력 3 2 3 3 8 2" xfId="22209"/>
    <cellStyle name="입력 3 2 3 3 8 3" xfId="22210"/>
    <cellStyle name="입력 3 2 3 3 8 4" xfId="22211"/>
    <cellStyle name="입력 3 2 3 3 9" xfId="22212"/>
    <cellStyle name="입력 3 2 3 3 9 2" xfId="22213"/>
    <cellStyle name="입력 3 2 3 3 9 3" xfId="22214"/>
    <cellStyle name="입력 3 2 3 3 9 4" xfId="22215"/>
    <cellStyle name="입력 3 2 3 4" xfId="22216"/>
    <cellStyle name="입력 3 2 3 4 2" xfId="22217"/>
    <cellStyle name="입력 3 2 3 4 3" xfId="22218"/>
    <cellStyle name="입력 3 2 3 4 4" xfId="22219"/>
    <cellStyle name="입력 3 2 3 5" xfId="22220"/>
    <cellStyle name="입력 3 2 3 5 2" xfId="22221"/>
    <cellStyle name="입력 3 2 3 5 3" xfId="22222"/>
    <cellStyle name="입력 3 2 3 5 4" xfId="22223"/>
    <cellStyle name="입력 3 2 3 6" xfId="22224"/>
    <cellStyle name="입력 3 2 3 6 2" xfId="22225"/>
    <cellStyle name="입력 3 2 3 6 3" xfId="22226"/>
    <cellStyle name="입력 3 2 3 6 4" xfId="22227"/>
    <cellStyle name="입력 3 2 3 7" xfId="22228"/>
    <cellStyle name="입력 3 2 3 8" xfId="22229"/>
    <cellStyle name="입력 3 2 4" xfId="22230"/>
    <cellStyle name="입력 3 2 4 2" xfId="22231"/>
    <cellStyle name="입력 3 2 4 2 10" xfId="22232"/>
    <cellStyle name="입력 3 2 4 2 11" xfId="22233"/>
    <cellStyle name="입력 3 2 4 2 12" xfId="22234"/>
    <cellStyle name="입력 3 2 4 2 2" xfId="22235"/>
    <cellStyle name="입력 3 2 4 2 2 2" xfId="22236"/>
    <cellStyle name="입력 3 2 4 2 2 3" xfId="22237"/>
    <cellStyle name="입력 3 2 4 2 2 4" xfId="22238"/>
    <cellStyle name="입력 3 2 4 2 3" xfId="22239"/>
    <cellStyle name="입력 3 2 4 2 3 2" xfId="22240"/>
    <cellStyle name="입력 3 2 4 2 3 3" xfId="22241"/>
    <cellStyle name="입력 3 2 4 2 3 4" xfId="22242"/>
    <cellStyle name="입력 3 2 4 2 4" xfId="22243"/>
    <cellStyle name="입력 3 2 4 2 4 2" xfId="22244"/>
    <cellStyle name="입력 3 2 4 2 4 3" xfId="22245"/>
    <cellStyle name="입력 3 2 4 2 4 4" xfId="22246"/>
    <cellStyle name="입력 3 2 4 2 5" xfId="22247"/>
    <cellStyle name="입력 3 2 4 2 5 2" xfId="22248"/>
    <cellStyle name="입력 3 2 4 2 5 3" xfId="22249"/>
    <cellStyle name="입력 3 2 4 2 5 4" xfId="22250"/>
    <cellStyle name="입력 3 2 4 2 6" xfId="22251"/>
    <cellStyle name="입력 3 2 4 2 6 2" xfId="22252"/>
    <cellStyle name="입력 3 2 4 2 6 3" xfId="22253"/>
    <cellStyle name="입력 3 2 4 2 6 4" xfId="22254"/>
    <cellStyle name="입력 3 2 4 2 7" xfId="22255"/>
    <cellStyle name="입력 3 2 4 2 7 2" xfId="22256"/>
    <cellStyle name="입력 3 2 4 2 7 3" xfId="22257"/>
    <cellStyle name="입력 3 2 4 2 7 4" xfId="22258"/>
    <cellStyle name="입력 3 2 4 2 8" xfId="22259"/>
    <cellStyle name="입력 3 2 4 2 8 2" xfId="22260"/>
    <cellStyle name="입력 3 2 4 2 8 3" xfId="22261"/>
    <cellStyle name="입력 3 2 4 2 8 4" xfId="22262"/>
    <cellStyle name="입력 3 2 4 2 9" xfId="22263"/>
    <cellStyle name="입력 3 2 4 2 9 2" xfId="22264"/>
    <cellStyle name="입력 3 2 4 2 9 3" xfId="22265"/>
    <cellStyle name="입력 3 2 4 2 9 4" xfId="22266"/>
    <cellStyle name="입력 3 2 4 3" xfId="22267"/>
    <cellStyle name="입력 3 2 4 3 10" xfId="22268"/>
    <cellStyle name="입력 3 2 4 3 10 2" xfId="22269"/>
    <cellStyle name="입력 3 2 4 3 10 3" xfId="22270"/>
    <cellStyle name="입력 3 2 4 3 10 4" xfId="22271"/>
    <cellStyle name="입력 3 2 4 3 11" xfId="22272"/>
    <cellStyle name="입력 3 2 4 3 12" xfId="22273"/>
    <cellStyle name="입력 3 2 4 3 13" xfId="22274"/>
    <cellStyle name="입력 3 2 4 3 2" xfId="22275"/>
    <cellStyle name="입력 3 2 4 3 2 2" xfId="22276"/>
    <cellStyle name="입력 3 2 4 3 2 3" xfId="22277"/>
    <cellStyle name="입력 3 2 4 3 2 4" xfId="22278"/>
    <cellStyle name="입력 3 2 4 3 3" xfId="22279"/>
    <cellStyle name="입력 3 2 4 3 3 2" xfId="22280"/>
    <cellStyle name="입력 3 2 4 3 3 3" xfId="22281"/>
    <cellStyle name="입력 3 2 4 3 3 4" xfId="22282"/>
    <cellStyle name="입력 3 2 4 3 4" xfId="22283"/>
    <cellStyle name="입력 3 2 4 3 4 2" xfId="22284"/>
    <cellStyle name="입력 3 2 4 3 4 3" xfId="22285"/>
    <cellStyle name="입력 3 2 4 3 4 4" xfId="22286"/>
    <cellStyle name="입력 3 2 4 3 5" xfId="22287"/>
    <cellStyle name="입력 3 2 4 3 5 2" xfId="22288"/>
    <cellStyle name="입력 3 2 4 3 5 3" xfId="22289"/>
    <cellStyle name="입력 3 2 4 3 5 4" xfId="22290"/>
    <cellStyle name="입력 3 2 4 3 6" xfId="22291"/>
    <cellStyle name="입력 3 2 4 3 6 2" xfId="22292"/>
    <cellStyle name="입력 3 2 4 3 6 3" xfId="22293"/>
    <cellStyle name="입력 3 2 4 3 6 4" xfId="22294"/>
    <cellStyle name="입력 3 2 4 3 7" xfId="22295"/>
    <cellStyle name="입력 3 2 4 3 7 2" xfId="22296"/>
    <cellStyle name="입력 3 2 4 3 7 3" xfId="22297"/>
    <cellStyle name="입력 3 2 4 3 7 4" xfId="22298"/>
    <cellStyle name="입력 3 2 4 3 8" xfId="22299"/>
    <cellStyle name="입력 3 2 4 3 8 2" xfId="22300"/>
    <cellStyle name="입력 3 2 4 3 8 3" xfId="22301"/>
    <cellStyle name="입력 3 2 4 3 8 4" xfId="22302"/>
    <cellStyle name="입력 3 2 4 3 9" xfId="22303"/>
    <cellStyle name="입력 3 2 4 3 9 2" xfId="22304"/>
    <cellStyle name="입력 3 2 4 3 9 3" xfId="22305"/>
    <cellStyle name="입력 3 2 4 3 9 4" xfId="22306"/>
    <cellStyle name="입력 3 2 4 4" xfId="22307"/>
    <cellStyle name="입력 3 2 4 4 2" xfId="22308"/>
    <cellStyle name="입력 3 2 4 4 3" xfId="22309"/>
    <cellStyle name="입력 3 2 4 4 4" xfId="22310"/>
    <cellStyle name="입력 3 2 4 5" xfId="22311"/>
    <cellStyle name="입력 3 2 4 5 2" xfId="22312"/>
    <cellStyle name="입력 3 2 4 5 3" xfId="22313"/>
    <cellStyle name="입력 3 2 4 5 4" xfId="22314"/>
    <cellStyle name="입력 3 2 4 6" xfId="22315"/>
    <cellStyle name="입력 3 2 4 6 2" xfId="22316"/>
    <cellStyle name="입력 3 2 4 6 3" xfId="22317"/>
    <cellStyle name="입력 3 2 4 6 4" xfId="22318"/>
    <cellStyle name="입력 3 2 4 7" xfId="22319"/>
    <cellStyle name="입력 3 2 4 7 2" xfId="22320"/>
    <cellStyle name="입력 3 2 4 7 3" xfId="22321"/>
    <cellStyle name="입력 3 2 4 7 4" xfId="22322"/>
    <cellStyle name="입력 3 2 4 8" xfId="22323"/>
    <cellStyle name="입력 3 2 4 9" xfId="22324"/>
    <cellStyle name="입력 3 2 5" xfId="22325"/>
    <cellStyle name="입력 3 2 5 10" xfId="22326"/>
    <cellStyle name="입력 3 2 5 11" xfId="22327"/>
    <cellStyle name="입력 3 2 5 2" xfId="22328"/>
    <cellStyle name="입력 3 2 5 2 10" xfId="22329"/>
    <cellStyle name="입력 3 2 5 2 10 2" xfId="22330"/>
    <cellStyle name="입력 3 2 5 2 10 3" xfId="22331"/>
    <cellStyle name="입력 3 2 5 2 10 4" xfId="22332"/>
    <cellStyle name="입력 3 2 5 2 11" xfId="22333"/>
    <cellStyle name="입력 3 2 5 2 12" xfId="22334"/>
    <cellStyle name="입력 3 2 5 2 13" xfId="22335"/>
    <cellStyle name="입력 3 2 5 2 2" xfId="22336"/>
    <cellStyle name="입력 3 2 5 2 2 2" xfId="22337"/>
    <cellStyle name="입력 3 2 5 2 2 3" xfId="22338"/>
    <cellStyle name="입력 3 2 5 2 2 4" xfId="22339"/>
    <cellStyle name="입력 3 2 5 2 3" xfId="22340"/>
    <cellStyle name="입력 3 2 5 2 3 2" xfId="22341"/>
    <cellStyle name="입력 3 2 5 2 3 3" xfId="22342"/>
    <cellStyle name="입력 3 2 5 2 3 4" xfId="22343"/>
    <cellStyle name="입력 3 2 5 2 4" xfId="22344"/>
    <cellStyle name="입력 3 2 5 2 4 2" xfId="22345"/>
    <cellStyle name="입력 3 2 5 2 4 3" xfId="22346"/>
    <cellStyle name="입력 3 2 5 2 4 4" xfId="22347"/>
    <cellStyle name="입력 3 2 5 2 5" xfId="22348"/>
    <cellStyle name="입력 3 2 5 2 5 2" xfId="22349"/>
    <cellStyle name="입력 3 2 5 2 5 3" xfId="22350"/>
    <cellStyle name="입력 3 2 5 2 5 4" xfId="22351"/>
    <cellStyle name="입력 3 2 5 2 6" xfId="22352"/>
    <cellStyle name="입력 3 2 5 2 6 2" xfId="22353"/>
    <cellStyle name="입력 3 2 5 2 6 3" xfId="22354"/>
    <cellStyle name="입력 3 2 5 2 6 4" xfId="22355"/>
    <cellStyle name="입력 3 2 5 2 7" xfId="22356"/>
    <cellStyle name="입력 3 2 5 2 7 2" xfId="22357"/>
    <cellStyle name="입력 3 2 5 2 7 3" xfId="22358"/>
    <cellStyle name="입력 3 2 5 2 7 4" xfId="22359"/>
    <cellStyle name="입력 3 2 5 2 8" xfId="22360"/>
    <cellStyle name="입력 3 2 5 2 8 2" xfId="22361"/>
    <cellStyle name="입력 3 2 5 2 8 3" xfId="22362"/>
    <cellStyle name="입력 3 2 5 2 8 4" xfId="22363"/>
    <cellStyle name="입력 3 2 5 2 9" xfId="22364"/>
    <cellStyle name="입력 3 2 5 2 9 2" xfId="22365"/>
    <cellStyle name="입력 3 2 5 2 9 3" xfId="22366"/>
    <cellStyle name="입력 3 2 5 2 9 4" xfId="22367"/>
    <cellStyle name="입력 3 2 5 3" xfId="22368"/>
    <cellStyle name="입력 3 2 5 3 10" xfId="22369"/>
    <cellStyle name="입력 3 2 5 3 10 2" xfId="22370"/>
    <cellStyle name="입력 3 2 5 3 10 3" xfId="22371"/>
    <cellStyle name="입력 3 2 5 3 10 4" xfId="22372"/>
    <cellStyle name="입력 3 2 5 3 11" xfId="22373"/>
    <cellStyle name="입력 3 2 5 3 12" xfId="22374"/>
    <cellStyle name="입력 3 2 5 3 13" xfId="22375"/>
    <cellStyle name="입력 3 2 5 3 2" xfId="22376"/>
    <cellStyle name="입력 3 2 5 3 2 2" xfId="22377"/>
    <cellStyle name="입력 3 2 5 3 2 3" xfId="22378"/>
    <cellStyle name="입력 3 2 5 3 2 4" xfId="22379"/>
    <cellStyle name="입력 3 2 5 3 3" xfId="22380"/>
    <cellStyle name="입력 3 2 5 3 3 2" xfId="22381"/>
    <cellStyle name="입력 3 2 5 3 3 3" xfId="22382"/>
    <cellStyle name="입력 3 2 5 3 3 4" xfId="22383"/>
    <cellStyle name="입력 3 2 5 3 4" xfId="22384"/>
    <cellStyle name="입력 3 2 5 3 4 2" xfId="22385"/>
    <cellStyle name="입력 3 2 5 3 4 3" xfId="22386"/>
    <cellStyle name="입력 3 2 5 3 4 4" xfId="22387"/>
    <cellStyle name="입력 3 2 5 3 5" xfId="22388"/>
    <cellStyle name="입력 3 2 5 3 5 2" xfId="22389"/>
    <cellStyle name="입력 3 2 5 3 5 3" xfId="22390"/>
    <cellStyle name="입력 3 2 5 3 5 4" xfId="22391"/>
    <cellStyle name="입력 3 2 5 3 6" xfId="22392"/>
    <cellStyle name="입력 3 2 5 3 6 2" xfId="22393"/>
    <cellStyle name="입력 3 2 5 3 6 3" xfId="22394"/>
    <cellStyle name="입력 3 2 5 3 6 4" xfId="22395"/>
    <cellStyle name="입력 3 2 5 3 7" xfId="22396"/>
    <cellStyle name="입력 3 2 5 3 7 2" xfId="22397"/>
    <cellStyle name="입력 3 2 5 3 7 3" xfId="22398"/>
    <cellStyle name="입력 3 2 5 3 7 4" xfId="22399"/>
    <cellStyle name="입력 3 2 5 3 8" xfId="22400"/>
    <cellStyle name="입력 3 2 5 3 8 2" xfId="22401"/>
    <cellStyle name="입력 3 2 5 3 8 3" xfId="22402"/>
    <cellStyle name="입력 3 2 5 3 8 4" xfId="22403"/>
    <cellStyle name="입력 3 2 5 3 9" xfId="22404"/>
    <cellStyle name="입력 3 2 5 3 9 2" xfId="22405"/>
    <cellStyle name="입력 3 2 5 3 9 3" xfId="22406"/>
    <cellStyle name="입력 3 2 5 3 9 4" xfId="22407"/>
    <cellStyle name="입력 3 2 5 4" xfId="22408"/>
    <cellStyle name="입력 3 2 5 4 2" xfId="22409"/>
    <cellStyle name="입력 3 2 5 4 3" xfId="22410"/>
    <cellStyle name="입력 3 2 5 4 4" xfId="22411"/>
    <cellStyle name="입력 3 2 5 5" xfId="22412"/>
    <cellStyle name="입력 3 2 5 5 2" xfId="22413"/>
    <cellStyle name="입력 3 2 5 5 3" xfId="22414"/>
    <cellStyle name="입력 3 2 5 5 4" xfId="22415"/>
    <cellStyle name="입력 3 2 5 6" xfId="22416"/>
    <cellStyle name="입력 3 2 5 6 2" xfId="22417"/>
    <cellStyle name="입력 3 2 5 6 3" xfId="22418"/>
    <cellStyle name="입력 3 2 5 6 4" xfId="22419"/>
    <cellStyle name="입력 3 2 5 7" xfId="22420"/>
    <cellStyle name="입력 3 2 5 7 2" xfId="22421"/>
    <cellStyle name="입력 3 2 5 7 3" xfId="22422"/>
    <cellStyle name="입력 3 2 5 7 4" xfId="22423"/>
    <cellStyle name="입력 3 2 5 8" xfId="22424"/>
    <cellStyle name="입력 3 2 5 8 2" xfId="22425"/>
    <cellStyle name="입력 3 2 5 8 3" xfId="22426"/>
    <cellStyle name="입력 3 2 5 8 4" xfId="22427"/>
    <cellStyle name="입력 3 2 5 9" xfId="22428"/>
    <cellStyle name="입력 3 2 6" xfId="22429"/>
    <cellStyle name="입력 3 2 6 2" xfId="22430"/>
    <cellStyle name="입력 3 2 6 3" xfId="22431"/>
    <cellStyle name="입력 3 2 6 4" xfId="22432"/>
    <cellStyle name="입력 3 2 7" xfId="22433"/>
    <cellStyle name="입력 3 2 7 2" xfId="22434"/>
    <cellStyle name="입력 3 2 7 3" xfId="22435"/>
    <cellStyle name="입력 3 2 7 4" xfId="22436"/>
    <cellStyle name="입력 3 2 8" xfId="22437"/>
    <cellStyle name="입력 3 2 9" xfId="22438"/>
    <cellStyle name="입력 3 3" xfId="22439"/>
    <cellStyle name="입력 3 3 10" xfId="22440"/>
    <cellStyle name="입력 3 3 10 2" xfId="22441"/>
    <cellStyle name="입력 3 3 10 3" xfId="22442"/>
    <cellStyle name="입력 3 3 10 4" xfId="22443"/>
    <cellStyle name="입력 3 3 11" xfId="22444"/>
    <cellStyle name="입력 3 3 12" xfId="22445"/>
    <cellStyle name="입력 3 3 13" xfId="22446"/>
    <cellStyle name="입력 3 3 2" xfId="22447"/>
    <cellStyle name="입력 3 3 2 10" xfId="22448"/>
    <cellStyle name="입력 3 3 2 11" xfId="22449"/>
    <cellStyle name="입력 3 3 2 12" xfId="22450"/>
    <cellStyle name="입력 3 3 2 2" xfId="22451"/>
    <cellStyle name="입력 3 3 2 2 2" xfId="22452"/>
    <cellStyle name="입력 3 3 2 2 3" xfId="22453"/>
    <cellStyle name="입력 3 3 2 2 4" xfId="22454"/>
    <cellStyle name="입력 3 3 2 3" xfId="22455"/>
    <cellStyle name="입력 3 3 2 3 2" xfId="22456"/>
    <cellStyle name="입력 3 3 2 3 3" xfId="22457"/>
    <cellStyle name="입력 3 3 2 3 4" xfId="22458"/>
    <cellStyle name="입력 3 3 2 4" xfId="22459"/>
    <cellStyle name="입력 3 3 2 4 2" xfId="22460"/>
    <cellStyle name="입력 3 3 2 4 3" xfId="22461"/>
    <cellStyle name="입력 3 3 2 4 4" xfId="22462"/>
    <cellStyle name="입력 3 3 2 5" xfId="22463"/>
    <cellStyle name="입력 3 3 2 5 2" xfId="22464"/>
    <cellStyle name="입력 3 3 2 5 3" xfId="22465"/>
    <cellStyle name="입력 3 3 2 5 4" xfId="22466"/>
    <cellStyle name="입력 3 3 2 6" xfId="22467"/>
    <cellStyle name="입력 3 3 2 6 2" xfId="22468"/>
    <cellStyle name="입력 3 3 2 6 3" xfId="22469"/>
    <cellStyle name="입력 3 3 2 6 4" xfId="22470"/>
    <cellStyle name="입력 3 3 2 7" xfId="22471"/>
    <cellStyle name="입력 3 3 2 7 2" xfId="22472"/>
    <cellStyle name="입력 3 3 2 7 3" xfId="22473"/>
    <cellStyle name="입력 3 3 2 7 4" xfId="22474"/>
    <cellStyle name="입력 3 3 2 8" xfId="22475"/>
    <cellStyle name="입력 3 3 2 8 2" xfId="22476"/>
    <cellStyle name="입력 3 3 2 8 3" xfId="22477"/>
    <cellStyle name="입력 3 3 2 8 4" xfId="22478"/>
    <cellStyle name="입력 3 3 2 9" xfId="22479"/>
    <cellStyle name="입력 3 3 2 9 2" xfId="22480"/>
    <cellStyle name="입력 3 3 2 9 3" xfId="22481"/>
    <cellStyle name="입력 3 3 2 9 4" xfId="22482"/>
    <cellStyle name="입력 3 3 3" xfId="22483"/>
    <cellStyle name="입력 3 3 3 10" xfId="22484"/>
    <cellStyle name="입력 3 3 3 10 2" xfId="22485"/>
    <cellStyle name="입력 3 3 3 10 3" xfId="22486"/>
    <cellStyle name="입력 3 3 3 10 4" xfId="22487"/>
    <cellStyle name="입력 3 3 3 11" xfId="22488"/>
    <cellStyle name="입력 3 3 3 12" xfId="22489"/>
    <cellStyle name="입력 3 3 3 13" xfId="22490"/>
    <cellStyle name="입력 3 3 3 2" xfId="22491"/>
    <cellStyle name="입력 3 3 3 2 2" xfId="22492"/>
    <cellStyle name="입력 3 3 3 2 3" xfId="22493"/>
    <cellStyle name="입력 3 3 3 2 4" xfId="22494"/>
    <cellStyle name="입력 3 3 3 3" xfId="22495"/>
    <cellStyle name="입력 3 3 3 3 2" xfId="22496"/>
    <cellStyle name="입력 3 3 3 3 3" xfId="22497"/>
    <cellStyle name="입력 3 3 3 3 4" xfId="22498"/>
    <cellStyle name="입력 3 3 3 4" xfId="22499"/>
    <cellStyle name="입력 3 3 3 4 2" xfId="22500"/>
    <cellStyle name="입력 3 3 3 4 3" xfId="22501"/>
    <cellStyle name="입력 3 3 3 4 4" xfId="22502"/>
    <cellStyle name="입력 3 3 3 5" xfId="22503"/>
    <cellStyle name="입력 3 3 3 5 2" xfId="22504"/>
    <cellStyle name="입력 3 3 3 5 3" xfId="22505"/>
    <cellStyle name="입력 3 3 3 5 4" xfId="22506"/>
    <cellStyle name="입력 3 3 3 6" xfId="22507"/>
    <cellStyle name="입력 3 3 3 6 2" xfId="22508"/>
    <cellStyle name="입력 3 3 3 6 3" xfId="22509"/>
    <cellStyle name="입력 3 3 3 6 4" xfId="22510"/>
    <cellStyle name="입력 3 3 3 7" xfId="22511"/>
    <cellStyle name="입력 3 3 3 7 2" xfId="22512"/>
    <cellStyle name="입력 3 3 3 7 3" xfId="22513"/>
    <cellStyle name="입력 3 3 3 7 4" xfId="22514"/>
    <cellStyle name="입력 3 3 3 8" xfId="22515"/>
    <cellStyle name="입력 3 3 3 8 2" xfId="22516"/>
    <cellStyle name="입력 3 3 3 8 3" xfId="22517"/>
    <cellStyle name="입력 3 3 3 8 4" xfId="22518"/>
    <cellStyle name="입력 3 3 3 9" xfId="22519"/>
    <cellStyle name="입력 3 3 3 9 2" xfId="22520"/>
    <cellStyle name="입력 3 3 3 9 3" xfId="22521"/>
    <cellStyle name="입력 3 3 3 9 4" xfId="22522"/>
    <cellStyle name="입력 3 3 4" xfId="22523"/>
    <cellStyle name="입력 3 3 4 2" xfId="22524"/>
    <cellStyle name="입력 3 3 4 3" xfId="22525"/>
    <cellStyle name="입력 3 3 4 4" xfId="22526"/>
    <cellStyle name="입력 3 3 5" xfId="22527"/>
    <cellStyle name="입력 3 3 5 2" xfId="22528"/>
    <cellStyle name="입력 3 3 5 3" xfId="22529"/>
    <cellStyle name="입력 3 3 5 4" xfId="22530"/>
    <cellStyle name="입력 3 3 6" xfId="22531"/>
    <cellStyle name="입력 3 3 6 2" xfId="22532"/>
    <cellStyle name="입력 3 3 6 3" xfId="22533"/>
    <cellStyle name="입력 3 3 6 4" xfId="22534"/>
    <cellStyle name="입력 3 3 7" xfId="22535"/>
    <cellStyle name="입력 3 3 7 2" xfId="22536"/>
    <cellStyle name="입력 3 3 7 3" xfId="22537"/>
    <cellStyle name="입력 3 3 7 4" xfId="22538"/>
    <cellStyle name="입력 3 3 8" xfId="22539"/>
    <cellStyle name="입력 3 3 8 2" xfId="22540"/>
    <cellStyle name="입력 3 3 8 3" xfId="22541"/>
    <cellStyle name="입력 3 3 8 4" xfId="22542"/>
    <cellStyle name="입력 3 3 9" xfId="22543"/>
    <cellStyle name="입력 3 3 9 2" xfId="22544"/>
    <cellStyle name="입력 3 3 9 3" xfId="22545"/>
    <cellStyle name="입력 3 3 9 4" xfId="22546"/>
    <cellStyle name="입력 3 4" xfId="22547"/>
    <cellStyle name="입력 3 4 2" xfId="22548"/>
    <cellStyle name="입력 3 4 2 10" xfId="22549"/>
    <cellStyle name="입력 3 4 2 11" xfId="22550"/>
    <cellStyle name="입력 3 4 2 12" xfId="22551"/>
    <cellStyle name="입력 3 4 2 2" xfId="22552"/>
    <cellStyle name="입력 3 4 2 2 2" xfId="22553"/>
    <cellStyle name="입력 3 4 2 2 3" xfId="22554"/>
    <cellStyle name="입력 3 4 2 2 4" xfId="22555"/>
    <cellStyle name="입력 3 4 2 3" xfId="22556"/>
    <cellStyle name="입력 3 4 2 3 2" xfId="22557"/>
    <cellStyle name="입력 3 4 2 3 3" xfId="22558"/>
    <cellStyle name="입력 3 4 2 3 4" xfId="22559"/>
    <cellStyle name="입력 3 4 2 4" xfId="22560"/>
    <cellStyle name="입력 3 4 2 4 2" xfId="22561"/>
    <cellStyle name="입력 3 4 2 4 3" xfId="22562"/>
    <cellStyle name="입력 3 4 2 4 4" xfId="22563"/>
    <cellStyle name="입력 3 4 2 5" xfId="22564"/>
    <cellStyle name="입력 3 4 2 5 2" xfId="22565"/>
    <cellStyle name="입력 3 4 2 5 3" xfId="22566"/>
    <cellStyle name="입력 3 4 2 5 4" xfId="22567"/>
    <cellStyle name="입력 3 4 2 6" xfId="22568"/>
    <cellStyle name="입력 3 4 2 6 2" xfId="22569"/>
    <cellStyle name="입력 3 4 2 6 3" xfId="22570"/>
    <cellStyle name="입력 3 4 2 6 4" xfId="22571"/>
    <cellStyle name="입력 3 4 2 7" xfId="22572"/>
    <cellStyle name="입력 3 4 2 7 2" xfId="22573"/>
    <cellStyle name="입력 3 4 2 7 3" xfId="22574"/>
    <cellStyle name="입력 3 4 2 7 4" xfId="22575"/>
    <cellStyle name="입력 3 4 2 8" xfId="22576"/>
    <cellStyle name="입력 3 4 2 8 2" xfId="22577"/>
    <cellStyle name="입력 3 4 2 8 3" xfId="22578"/>
    <cellStyle name="입력 3 4 2 8 4" xfId="22579"/>
    <cellStyle name="입력 3 4 2 9" xfId="22580"/>
    <cellStyle name="입력 3 4 2 9 2" xfId="22581"/>
    <cellStyle name="입력 3 4 2 9 3" xfId="22582"/>
    <cellStyle name="입력 3 4 2 9 4" xfId="22583"/>
    <cellStyle name="입력 3 4 3" xfId="22584"/>
    <cellStyle name="입력 3 4 3 10" xfId="22585"/>
    <cellStyle name="입력 3 4 3 10 2" xfId="22586"/>
    <cellStyle name="입력 3 4 3 10 3" xfId="22587"/>
    <cellStyle name="입력 3 4 3 10 4" xfId="22588"/>
    <cellStyle name="입력 3 4 3 11" xfId="22589"/>
    <cellStyle name="입력 3 4 3 12" xfId="22590"/>
    <cellStyle name="입력 3 4 3 13" xfId="22591"/>
    <cellStyle name="입력 3 4 3 2" xfId="22592"/>
    <cellStyle name="입력 3 4 3 2 2" xfId="22593"/>
    <cellStyle name="입력 3 4 3 2 3" xfId="22594"/>
    <cellStyle name="입력 3 4 3 2 4" xfId="22595"/>
    <cellStyle name="입력 3 4 3 3" xfId="22596"/>
    <cellStyle name="입력 3 4 3 3 2" xfId="22597"/>
    <cellStyle name="입력 3 4 3 3 3" xfId="22598"/>
    <cellStyle name="입력 3 4 3 3 4" xfId="22599"/>
    <cellStyle name="입력 3 4 3 4" xfId="22600"/>
    <cellStyle name="입력 3 4 3 4 2" xfId="22601"/>
    <cellStyle name="입력 3 4 3 4 3" xfId="22602"/>
    <cellStyle name="입력 3 4 3 4 4" xfId="22603"/>
    <cellStyle name="입력 3 4 3 5" xfId="22604"/>
    <cellStyle name="입력 3 4 3 5 2" xfId="22605"/>
    <cellStyle name="입력 3 4 3 5 3" xfId="22606"/>
    <cellStyle name="입력 3 4 3 5 4" xfId="22607"/>
    <cellStyle name="입력 3 4 3 6" xfId="22608"/>
    <cellStyle name="입력 3 4 3 6 2" xfId="22609"/>
    <cellStyle name="입력 3 4 3 6 3" xfId="22610"/>
    <cellStyle name="입력 3 4 3 6 4" xfId="22611"/>
    <cellStyle name="입력 3 4 3 7" xfId="22612"/>
    <cellStyle name="입력 3 4 3 7 2" xfId="22613"/>
    <cellStyle name="입력 3 4 3 7 3" xfId="22614"/>
    <cellStyle name="입력 3 4 3 7 4" xfId="22615"/>
    <cellStyle name="입력 3 4 3 8" xfId="22616"/>
    <cellStyle name="입력 3 4 3 8 2" xfId="22617"/>
    <cellStyle name="입력 3 4 3 8 3" xfId="22618"/>
    <cellStyle name="입력 3 4 3 8 4" xfId="22619"/>
    <cellStyle name="입력 3 4 3 9" xfId="22620"/>
    <cellStyle name="입력 3 4 3 9 2" xfId="22621"/>
    <cellStyle name="입력 3 4 3 9 3" xfId="22622"/>
    <cellStyle name="입력 3 4 3 9 4" xfId="22623"/>
    <cellStyle name="입력 3 4 4" xfId="22624"/>
    <cellStyle name="입력 3 4 4 2" xfId="22625"/>
    <cellStyle name="입력 3 4 4 3" xfId="22626"/>
    <cellStyle name="입력 3 4 4 4" xfId="22627"/>
    <cellStyle name="입력 3 4 5" xfId="22628"/>
    <cellStyle name="입력 3 4 5 2" xfId="22629"/>
    <cellStyle name="입력 3 4 5 3" xfId="22630"/>
    <cellStyle name="입력 3 4 5 4" xfId="22631"/>
    <cellStyle name="입력 3 4 6" xfId="22632"/>
    <cellStyle name="입력 3 4 6 2" xfId="22633"/>
    <cellStyle name="입력 3 4 6 3" xfId="22634"/>
    <cellStyle name="입력 3 4 6 4" xfId="22635"/>
    <cellStyle name="입력 3 4 7" xfId="22636"/>
    <cellStyle name="입력 3 4 8" xfId="22637"/>
    <cellStyle name="입력 3 5" xfId="22638"/>
    <cellStyle name="입력 3 5 2" xfId="22639"/>
    <cellStyle name="입력 3 5 2 10" xfId="22640"/>
    <cellStyle name="입력 3 5 2 11" xfId="22641"/>
    <cellStyle name="입력 3 5 2 12" xfId="22642"/>
    <cellStyle name="입력 3 5 2 2" xfId="22643"/>
    <cellStyle name="입력 3 5 2 2 2" xfId="22644"/>
    <cellStyle name="입력 3 5 2 2 3" xfId="22645"/>
    <cellStyle name="입력 3 5 2 2 4" xfId="22646"/>
    <cellStyle name="입력 3 5 2 3" xfId="22647"/>
    <cellStyle name="입력 3 5 2 3 2" xfId="22648"/>
    <cellStyle name="입력 3 5 2 3 3" xfId="22649"/>
    <cellStyle name="입력 3 5 2 3 4" xfId="22650"/>
    <cellStyle name="입력 3 5 2 4" xfId="22651"/>
    <cellStyle name="입력 3 5 2 4 2" xfId="22652"/>
    <cellStyle name="입력 3 5 2 4 3" xfId="22653"/>
    <cellStyle name="입력 3 5 2 4 4" xfId="22654"/>
    <cellStyle name="입력 3 5 2 5" xfId="22655"/>
    <cellStyle name="입력 3 5 2 5 2" xfId="22656"/>
    <cellStyle name="입력 3 5 2 5 3" xfId="22657"/>
    <cellStyle name="입력 3 5 2 5 4" xfId="22658"/>
    <cellStyle name="입력 3 5 2 6" xfId="22659"/>
    <cellStyle name="입력 3 5 2 6 2" xfId="22660"/>
    <cellStyle name="입력 3 5 2 6 3" xfId="22661"/>
    <cellStyle name="입력 3 5 2 6 4" xfId="22662"/>
    <cellStyle name="입력 3 5 2 7" xfId="22663"/>
    <cellStyle name="입력 3 5 2 7 2" xfId="22664"/>
    <cellStyle name="입력 3 5 2 7 3" xfId="22665"/>
    <cellStyle name="입력 3 5 2 7 4" xfId="22666"/>
    <cellStyle name="입력 3 5 2 8" xfId="22667"/>
    <cellStyle name="입력 3 5 2 8 2" xfId="22668"/>
    <cellStyle name="입력 3 5 2 8 3" xfId="22669"/>
    <cellStyle name="입력 3 5 2 8 4" xfId="22670"/>
    <cellStyle name="입력 3 5 2 9" xfId="22671"/>
    <cellStyle name="입력 3 5 2 9 2" xfId="22672"/>
    <cellStyle name="입력 3 5 2 9 3" xfId="22673"/>
    <cellStyle name="입력 3 5 2 9 4" xfId="22674"/>
    <cellStyle name="입력 3 5 3" xfId="22675"/>
    <cellStyle name="입력 3 5 3 10" xfId="22676"/>
    <cellStyle name="입력 3 5 3 10 2" xfId="22677"/>
    <cellStyle name="입력 3 5 3 10 3" xfId="22678"/>
    <cellStyle name="입력 3 5 3 10 4" xfId="22679"/>
    <cellStyle name="입력 3 5 3 11" xfId="22680"/>
    <cellStyle name="입력 3 5 3 12" xfId="22681"/>
    <cellStyle name="입력 3 5 3 13" xfId="22682"/>
    <cellStyle name="입력 3 5 3 2" xfId="22683"/>
    <cellStyle name="입력 3 5 3 2 2" xfId="22684"/>
    <cellStyle name="입력 3 5 3 2 3" xfId="22685"/>
    <cellStyle name="입력 3 5 3 2 4" xfId="22686"/>
    <cellStyle name="입력 3 5 3 3" xfId="22687"/>
    <cellStyle name="입력 3 5 3 3 2" xfId="22688"/>
    <cellStyle name="입력 3 5 3 3 3" xfId="22689"/>
    <cellStyle name="입력 3 5 3 3 4" xfId="22690"/>
    <cellStyle name="입력 3 5 3 4" xfId="22691"/>
    <cellStyle name="입력 3 5 3 4 2" xfId="22692"/>
    <cellStyle name="입력 3 5 3 4 3" xfId="22693"/>
    <cellStyle name="입력 3 5 3 4 4" xfId="22694"/>
    <cellStyle name="입력 3 5 3 5" xfId="22695"/>
    <cellStyle name="입력 3 5 3 5 2" xfId="22696"/>
    <cellStyle name="입력 3 5 3 5 3" xfId="22697"/>
    <cellStyle name="입력 3 5 3 5 4" xfId="22698"/>
    <cellStyle name="입력 3 5 3 6" xfId="22699"/>
    <cellStyle name="입력 3 5 3 6 2" xfId="22700"/>
    <cellStyle name="입력 3 5 3 6 3" xfId="22701"/>
    <cellStyle name="입력 3 5 3 6 4" xfId="22702"/>
    <cellStyle name="입력 3 5 3 7" xfId="22703"/>
    <cellStyle name="입력 3 5 3 7 2" xfId="22704"/>
    <cellStyle name="입력 3 5 3 7 3" xfId="22705"/>
    <cellStyle name="입력 3 5 3 7 4" xfId="22706"/>
    <cellStyle name="입력 3 5 3 8" xfId="22707"/>
    <cellStyle name="입력 3 5 3 8 2" xfId="22708"/>
    <cellStyle name="입력 3 5 3 8 3" xfId="22709"/>
    <cellStyle name="입력 3 5 3 8 4" xfId="22710"/>
    <cellStyle name="입력 3 5 3 9" xfId="22711"/>
    <cellStyle name="입력 3 5 3 9 2" xfId="22712"/>
    <cellStyle name="입력 3 5 3 9 3" xfId="22713"/>
    <cellStyle name="입력 3 5 3 9 4" xfId="22714"/>
    <cellStyle name="입력 3 5 4" xfId="22715"/>
    <cellStyle name="입력 3 5 4 2" xfId="22716"/>
    <cellStyle name="입력 3 5 4 3" xfId="22717"/>
    <cellStyle name="입력 3 5 4 4" xfId="22718"/>
    <cellStyle name="입력 3 5 5" xfId="22719"/>
    <cellStyle name="입력 3 5 5 2" xfId="22720"/>
    <cellStyle name="입력 3 5 5 3" xfId="22721"/>
    <cellStyle name="입력 3 5 5 4" xfId="22722"/>
    <cellStyle name="입력 3 5 6" xfId="22723"/>
    <cellStyle name="입력 3 5 6 2" xfId="22724"/>
    <cellStyle name="입력 3 5 6 3" xfId="22725"/>
    <cellStyle name="입력 3 5 6 4" xfId="22726"/>
    <cellStyle name="입력 3 5 7" xfId="22727"/>
    <cellStyle name="입력 3 5 7 2" xfId="22728"/>
    <cellStyle name="입력 3 5 7 3" xfId="22729"/>
    <cellStyle name="입력 3 5 7 4" xfId="22730"/>
    <cellStyle name="입력 3 5 8" xfId="22731"/>
    <cellStyle name="입력 3 5 9" xfId="22732"/>
    <cellStyle name="입력 3 6" xfId="22733"/>
    <cellStyle name="입력 3 6 10" xfId="22734"/>
    <cellStyle name="입력 3 6 11" xfId="22735"/>
    <cellStyle name="입력 3 6 2" xfId="22736"/>
    <cellStyle name="입력 3 6 2 10" xfId="22737"/>
    <cellStyle name="입력 3 6 2 10 2" xfId="22738"/>
    <cellStyle name="입력 3 6 2 10 3" xfId="22739"/>
    <cellStyle name="입력 3 6 2 10 4" xfId="22740"/>
    <cellStyle name="입력 3 6 2 11" xfId="22741"/>
    <cellStyle name="입력 3 6 2 12" xfId="22742"/>
    <cellStyle name="입력 3 6 2 13" xfId="22743"/>
    <cellStyle name="입력 3 6 2 2" xfId="22744"/>
    <cellStyle name="입력 3 6 2 2 2" xfId="22745"/>
    <cellStyle name="입력 3 6 2 2 3" xfId="22746"/>
    <cellStyle name="입력 3 6 2 2 4" xfId="22747"/>
    <cellStyle name="입력 3 6 2 3" xfId="22748"/>
    <cellStyle name="입력 3 6 2 3 2" xfId="22749"/>
    <cellStyle name="입력 3 6 2 3 3" xfId="22750"/>
    <cellStyle name="입력 3 6 2 3 4" xfId="22751"/>
    <cellStyle name="입력 3 6 2 4" xfId="22752"/>
    <cellStyle name="입력 3 6 2 4 2" xfId="22753"/>
    <cellStyle name="입력 3 6 2 4 3" xfId="22754"/>
    <cellStyle name="입력 3 6 2 4 4" xfId="22755"/>
    <cellStyle name="입력 3 6 2 5" xfId="22756"/>
    <cellStyle name="입력 3 6 2 5 2" xfId="22757"/>
    <cellStyle name="입력 3 6 2 5 3" xfId="22758"/>
    <cellStyle name="입력 3 6 2 5 4" xfId="22759"/>
    <cellStyle name="입력 3 6 2 6" xfId="22760"/>
    <cellStyle name="입력 3 6 2 6 2" xfId="22761"/>
    <cellStyle name="입력 3 6 2 6 3" xfId="22762"/>
    <cellStyle name="입력 3 6 2 6 4" xfId="22763"/>
    <cellStyle name="입력 3 6 2 7" xfId="22764"/>
    <cellStyle name="입력 3 6 2 7 2" xfId="22765"/>
    <cellStyle name="입력 3 6 2 7 3" xfId="22766"/>
    <cellStyle name="입력 3 6 2 7 4" xfId="22767"/>
    <cellStyle name="입력 3 6 2 8" xfId="22768"/>
    <cellStyle name="입력 3 6 2 8 2" xfId="22769"/>
    <cellStyle name="입력 3 6 2 8 3" xfId="22770"/>
    <cellStyle name="입력 3 6 2 8 4" xfId="22771"/>
    <cellStyle name="입력 3 6 2 9" xfId="22772"/>
    <cellStyle name="입력 3 6 2 9 2" xfId="22773"/>
    <cellStyle name="입력 3 6 2 9 3" xfId="22774"/>
    <cellStyle name="입력 3 6 2 9 4" xfId="22775"/>
    <cellStyle name="입력 3 6 3" xfId="22776"/>
    <cellStyle name="입력 3 6 3 10" xfId="22777"/>
    <cellStyle name="입력 3 6 3 10 2" xfId="22778"/>
    <cellStyle name="입력 3 6 3 10 3" xfId="22779"/>
    <cellStyle name="입력 3 6 3 10 4" xfId="22780"/>
    <cellStyle name="입력 3 6 3 11" xfId="22781"/>
    <cellStyle name="입력 3 6 3 12" xfId="22782"/>
    <cellStyle name="입력 3 6 3 13" xfId="22783"/>
    <cellStyle name="입력 3 6 3 2" xfId="22784"/>
    <cellStyle name="입력 3 6 3 2 2" xfId="22785"/>
    <cellStyle name="입력 3 6 3 2 3" xfId="22786"/>
    <cellStyle name="입력 3 6 3 2 4" xfId="22787"/>
    <cellStyle name="입력 3 6 3 3" xfId="22788"/>
    <cellStyle name="입력 3 6 3 3 2" xfId="22789"/>
    <cellStyle name="입력 3 6 3 3 3" xfId="22790"/>
    <cellStyle name="입력 3 6 3 3 4" xfId="22791"/>
    <cellStyle name="입력 3 6 3 4" xfId="22792"/>
    <cellStyle name="입력 3 6 3 4 2" xfId="22793"/>
    <cellStyle name="입력 3 6 3 4 3" xfId="22794"/>
    <cellStyle name="입력 3 6 3 4 4" xfId="22795"/>
    <cellStyle name="입력 3 6 3 5" xfId="22796"/>
    <cellStyle name="입력 3 6 3 5 2" xfId="22797"/>
    <cellStyle name="입력 3 6 3 5 3" xfId="22798"/>
    <cellStyle name="입력 3 6 3 5 4" xfId="22799"/>
    <cellStyle name="입력 3 6 3 6" xfId="22800"/>
    <cellStyle name="입력 3 6 3 6 2" xfId="22801"/>
    <cellStyle name="입력 3 6 3 6 3" xfId="22802"/>
    <cellStyle name="입력 3 6 3 6 4" xfId="22803"/>
    <cellStyle name="입력 3 6 3 7" xfId="22804"/>
    <cellStyle name="입력 3 6 3 7 2" xfId="22805"/>
    <cellStyle name="입력 3 6 3 7 3" xfId="22806"/>
    <cellStyle name="입력 3 6 3 7 4" xfId="22807"/>
    <cellStyle name="입력 3 6 3 8" xfId="22808"/>
    <cellStyle name="입력 3 6 3 8 2" xfId="22809"/>
    <cellStyle name="입력 3 6 3 8 3" xfId="22810"/>
    <cellStyle name="입력 3 6 3 8 4" xfId="22811"/>
    <cellStyle name="입력 3 6 3 9" xfId="22812"/>
    <cellStyle name="입력 3 6 3 9 2" xfId="22813"/>
    <cellStyle name="입력 3 6 3 9 3" xfId="22814"/>
    <cellStyle name="입력 3 6 3 9 4" xfId="22815"/>
    <cellStyle name="입력 3 6 4" xfId="22816"/>
    <cellStyle name="입력 3 6 4 2" xfId="22817"/>
    <cellStyle name="입력 3 6 4 3" xfId="22818"/>
    <cellStyle name="입력 3 6 4 4" xfId="22819"/>
    <cellStyle name="입력 3 6 5" xfId="22820"/>
    <cellStyle name="입력 3 6 5 2" xfId="22821"/>
    <cellStyle name="입력 3 6 5 3" xfId="22822"/>
    <cellStyle name="입력 3 6 5 4" xfId="22823"/>
    <cellStyle name="입력 3 6 6" xfId="22824"/>
    <cellStyle name="입력 3 6 6 2" xfId="22825"/>
    <cellStyle name="입력 3 6 6 3" xfId="22826"/>
    <cellStyle name="입력 3 6 6 4" xfId="22827"/>
    <cellStyle name="입력 3 6 7" xfId="22828"/>
    <cellStyle name="입력 3 6 7 2" xfId="22829"/>
    <cellStyle name="입력 3 6 7 3" xfId="22830"/>
    <cellStyle name="입력 3 6 7 4" xfId="22831"/>
    <cellStyle name="입력 3 6 8" xfId="22832"/>
    <cellStyle name="입력 3 6 8 2" xfId="22833"/>
    <cellStyle name="입력 3 6 8 3" xfId="22834"/>
    <cellStyle name="입력 3 6 8 4" xfId="22835"/>
    <cellStyle name="입력 3 6 9" xfId="22836"/>
    <cellStyle name="입력 3 7" xfId="22837"/>
    <cellStyle name="입력 3 7 2" xfId="22838"/>
    <cellStyle name="입력 3 7 3" xfId="22839"/>
    <cellStyle name="입력 3 7 4" xfId="22840"/>
    <cellStyle name="입력 3 8" xfId="22841"/>
    <cellStyle name="입력 4" xfId="22842"/>
    <cellStyle name="입력 4 2" xfId="22843"/>
    <cellStyle name="입력 4 2 2" xfId="22844"/>
    <cellStyle name="입력 4 2 2 2" xfId="22845"/>
    <cellStyle name="입력 4 2 2 2 10" xfId="22846"/>
    <cellStyle name="입력 4 2 2 2 11" xfId="22847"/>
    <cellStyle name="입력 4 2 2 2 12" xfId="22848"/>
    <cellStyle name="입력 4 2 2 2 2" xfId="22849"/>
    <cellStyle name="입력 4 2 2 2 2 2" xfId="22850"/>
    <cellStyle name="입력 4 2 2 2 2 3" xfId="22851"/>
    <cellStyle name="입력 4 2 2 2 2 4" xfId="22852"/>
    <cellStyle name="입력 4 2 2 2 3" xfId="22853"/>
    <cellStyle name="입력 4 2 2 2 3 2" xfId="22854"/>
    <cellStyle name="입력 4 2 2 2 3 3" xfId="22855"/>
    <cellStyle name="입력 4 2 2 2 3 4" xfId="22856"/>
    <cellStyle name="입력 4 2 2 2 4" xfId="22857"/>
    <cellStyle name="입력 4 2 2 2 4 2" xfId="22858"/>
    <cellStyle name="입력 4 2 2 2 4 3" xfId="22859"/>
    <cellStyle name="입력 4 2 2 2 4 4" xfId="22860"/>
    <cellStyle name="입력 4 2 2 2 5" xfId="22861"/>
    <cellStyle name="입력 4 2 2 2 5 2" xfId="22862"/>
    <cellStyle name="입력 4 2 2 2 5 3" xfId="22863"/>
    <cellStyle name="입력 4 2 2 2 5 4" xfId="22864"/>
    <cellStyle name="입력 4 2 2 2 6" xfId="22865"/>
    <cellStyle name="입력 4 2 2 2 6 2" xfId="22866"/>
    <cellStyle name="입력 4 2 2 2 6 3" xfId="22867"/>
    <cellStyle name="입력 4 2 2 2 6 4" xfId="22868"/>
    <cellStyle name="입력 4 2 2 2 7" xfId="22869"/>
    <cellStyle name="입력 4 2 2 2 7 2" xfId="22870"/>
    <cellStyle name="입력 4 2 2 2 7 3" xfId="22871"/>
    <cellStyle name="입력 4 2 2 2 7 4" xfId="22872"/>
    <cellStyle name="입력 4 2 2 2 8" xfId="22873"/>
    <cellStyle name="입력 4 2 2 2 8 2" xfId="22874"/>
    <cellStyle name="입력 4 2 2 2 8 3" xfId="22875"/>
    <cellStyle name="입력 4 2 2 2 8 4" xfId="22876"/>
    <cellStyle name="입력 4 2 2 2 9" xfId="22877"/>
    <cellStyle name="입력 4 2 2 2 9 2" xfId="22878"/>
    <cellStyle name="입력 4 2 2 2 9 3" xfId="22879"/>
    <cellStyle name="입력 4 2 2 2 9 4" xfId="22880"/>
    <cellStyle name="입력 4 2 2 3" xfId="22881"/>
    <cellStyle name="입력 4 2 2 3 10" xfId="22882"/>
    <cellStyle name="입력 4 2 2 3 10 2" xfId="22883"/>
    <cellStyle name="입력 4 2 2 3 10 3" xfId="22884"/>
    <cellStyle name="입력 4 2 2 3 10 4" xfId="22885"/>
    <cellStyle name="입력 4 2 2 3 11" xfId="22886"/>
    <cellStyle name="입력 4 2 2 3 12" xfId="22887"/>
    <cellStyle name="입력 4 2 2 3 13" xfId="22888"/>
    <cellStyle name="입력 4 2 2 3 2" xfId="22889"/>
    <cellStyle name="입력 4 2 2 3 2 2" xfId="22890"/>
    <cellStyle name="입력 4 2 2 3 2 3" xfId="22891"/>
    <cellStyle name="입력 4 2 2 3 2 4" xfId="22892"/>
    <cellStyle name="입력 4 2 2 3 3" xfId="22893"/>
    <cellStyle name="입력 4 2 2 3 3 2" xfId="22894"/>
    <cellStyle name="입력 4 2 2 3 3 3" xfId="22895"/>
    <cellStyle name="입력 4 2 2 3 3 4" xfId="22896"/>
    <cellStyle name="입력 4 2 2 3 4" xfId="22897"/>
    <cellStyle name="입력 4 2 2 3 4 2" xfId="22898"/>
    <cellStyle name="입력 4 2 2 3 4 3" xfId="22899"/>
    <cellStyle name="입력 4 2 2 3 4 4" xfId="22900"/>
    <cellStyle name="입력 4 2 2 3 5" xfId="22901"/>
    <cellStyle name="입력 4 2 2 3 5 2" xfId="22902"/>
    <cellStyle name="입력 4 2 2 3 5 3" xfId="22903"/>
    <cellStyle name="입력 4 2 2 3 5 4" xfId="22904"/>
    <cellStyle name="입력 4 2 2 3 6" xfId="22905"/>
    <cellStyle name="입력 4 2 2 3 6 2" xfId="22906"/>
    <cellStyle name="입력 4 2 2 3 6 3" xfId="22907"/>
    <cellStyle name="입력 4 2 2 3 6 4" xfId="22908"/>
    <cellStyle name="입력 4 2 2 3 7" xfId="22909"/>
    <cellStyle name="입력 4 2 2 3 7 2" xfId="22910"/>
    <cellStyle name="입력 4 2 2 3 7 3" xfId="22911"/>
    <cellStyle name="입력 4 2 2 3 7 4" xfId="22912"/>
    <cellStyle name="입력 4 2 2 3 8" xfId="22913"/>
    <cellStyle name="입력 4 2 2 3 8 2" xfId="22914"/>
    <cellStyle name="입력 4 2 2 3 8 3" xfId="22915"/>
    <cellStyle name="입력 4 2 2 3 8 4" xfId="22916"/>
    <cellStyle name="입력 4 2 2 3 9" xfId="22917"/>
    <cellStyle name="입력 4 2 2 3 9 2" xfId="22918"/>
    <cellStyle name="입력 4 2 2 3 9 3" xfId="22919"/>
    <cellStyle name="입력 4 2 2 3 9 4" xfId="22920"/>
    <cellStyle name="입력 4 2 2 4" xfId="22921"/>
    <cellStyle name="입력 4 2 2 4 2" xfId="22922"/>
    <cellStyle name="입력 4 2 2 4 3" xfId="22923"/>
    <cellStyle name="입력 4 2 2 4 4" xfId="22924"/>
    <cellStyle name="입력 4 2 2 5" xfId="22925"/>
    <cellStyle name="입력 4 2 2 5 2" xfId="22926"/>
    <cellStyle name="입력 4 2 2 5 3" xfId="22927"/>
    <cellStyle name="입력 4 2 2 5 4" xfId="22928"/>
    <cellStyle name="입력 4 2 2 6" xfId="22929"/>
    <cellStyle name="입력 4 2 2 6 2" xfId="22930"/>
    <cellStyle name="입력 4 2 2 6 3" xfId="22931"/>
    <cellStyle name="입력 4 2 2 6 4" xfId="22932"/>
    <cellStyle name="입력 4 2 2 7" xfId="22933"/>
    <cellStyle name="입력 4 2 2 8" xfId="22934"/>
    <cellStyle name="입력 4 2 3" xfId="22935"/>
    <cellStyle name="입력 4 2 3 2" xfId="22936"/>
    <cellStyle name="입력 4 2 3 2 10" xfId="22937"/>
    <cellStyle name="입력 4 2 3 2 11" xfId="22938"/>
    <cellStyle name="입력 4 2 3 2 12" xfId="22939"/>
    <cellStyle name="입력 4 2 3 2 2" xfId="22940"/>
    <cellStyle name="입력 4 2 3 2 2 2" xfId="22941"/>
    <cellStyle name="입력 4 2 3 2 2 3" xfId="22942"/>
    <cellStyle name="입력 4 2 3 2 2 4" xfId="22943"/>
    <cellStyle name="입력 4 2 3 2 3" xfId="22944"/>
    <cellStyle name="입력 4 2 3 2 3 2" xfId="22945"/>
    <cellStyle name="입력 4 2 3 2 3 3" xfId="22946"/>
    <cellStyle name="입력 4 2 3 2 3 4" xfId="22947"/>
    <cellStyle name="입력 4 2 3 2 4" xfId="22948"/>
    <cellStyle name="입력 4 2 3 2 4 2" xfId="22949"/>
    <cellStyle name="입력 4 2 3 2 4 3" xfId="22950"/>
    <cellStyle name="입력 4 2 3 2 4 4" xfId="22951"/>
    <cellStyle name="입력 4 2 3 2 5" xfId="22952"/>
    <cellStyle name="입력 4 2 3 2 5 2" xfId="22953"/>
    <cellStyle name="입력 4 2 3 2 5 3" xfId="22954"/>
    <cellStyle name="입력 4 2 3 2 5 4" xfId="22955"/>
    <cellStyle name="입력 4 2 3 2 6" xfId="22956"/>
    <cellStyle name="입력 4 2 3 2 6 2" xfId="22957"/>
    <cellStyle name="입력 4 2 3 2 6 3" xfId="22958"/>
    <cellStyle name="입력 4 2 3 2 6 4" xfId="22959"/>
    <cellStyle name="입력 4 2 3 2 7" xfId="22960"/>
    <cellStyle name="입력 4 2 3 2 7 2" xfId="22961"/>
    <cellStyle name="입력 4 2 3 2 7 3" xfId="22962"/>
    <cellStyle name="입력 4 2 3 2 7 4" xfId="22963"/>
    <cellStyle name="입력 4 2 3 2 8" xfId="22964"/>
    <cellStyle name="입력 4 2 3 2 8 2" xfId="22965"/>
    <cellStyle name="입력 4 2 3 2 8 3" xfId="22966"/>
    <cellStyle name="입력 4 2 3 2 8 4" xfId="22967"/>
    <cellStyle name="입력 4 2 3 2 9" xfId="22968"/>
    <cellStyle name="입력 4 2 3 2 9 2" xfId="22969"/>
    <cellStyle name="입력 4 2 3 2 9 3" xfId="22970"/>
    <cellStyle name="입력 4 2 3 2 9 4" xfId="22971"/>
    <cellStyle name="입력 4 2 3 3" xfId="22972"/>
    <cellStyle name="입력 4 2 3 3 10" xfId="22973"/>
    <cellStyle name="입력 4 2 3 3 10 2" xfId="22974"/>
    <cellStyle name="입력 4 2 3 3 10 3" xfId="22975"/>
    <cellStyle name="입력 4 2 3 3 10 4" xfId="22976"/>
    <cellStyle name="입력 4 2 3 3 11" xfId="22977"/>
    <cellStyle name="입력 4 2 3 3 12" xfId="22978"/>
    <cellStyle name="입력 4 2 3 3 13" xfId="22979"/>
    <cellStyle name="입력 4 2 3 3 2" xfId="22980"/>
    <cellStyle name="입력 4 2 3 3 2 2" xfId="22981"/>
    <cellStyle name="입력 4 2 3 3 2 3" xfId="22982"/>
    <cellStyle name="입력 4 2 3 3 2 4" xfId="22983"/>
    <cellStyle name="입력 4 2 3 3 3" xfId="22984"/>
    <cellStyle name="입력 4 2 3 3 3 2" xfId="22985"/>
    <cellStyle name="입력 4 2 3 3 3 3" xfId="22986"/>
    <cellStyle name="입력 4 2 3 3 3 4" xfId="22987"/>
    <cellStyle name="입력 4 2 3 3 4" xfId="22988"/>
    <cellStyle name="입력 4 2 3 3 4 2" xfId="22989"/>
    <cellStyle name="입력 4 2 3 3 4 3" xfId="22990"/>
    <cellStyle name="입력 4 2 3 3 4 4" xfId="22991"/>
    <cellStyle name="입력 4 2 3 3 5" xfId="22992"/>
    <cellStyle name="입력 4 2 3 3 5 2" xfId="22993"/>
    <cellStyle name="입력 4 2 3 3 5 3" xfId="22994"/>
    <cellStyle name="입력 4 2 3 3 5 4" xfId="22995"/>
    <cellStyle name="입력 4 2 3 3 6" xfId="22996"/>
    <cellStyle name="입력 4 2 3 3 6 2" xfId="22997"/>
    <cellStyle name="입력 4 2 3 3 6 3" xfId="22998"/>
    <cellStyle name="입력 4 2 3 3 6 4" xfId="22999"/>
    <cellStyle name="입력 4 2 3 3 7" xfId="23000"/>
    <cellStyle name="입력 4 2 3 3 7 2" xfId="23001"/>
    <cellStyle name="입력 4 2 3 3 7 3" xfId="23002"/>
    <cellStyle name="입력 4 2 3 3 7 4" xfId="23003"/>
    <cellStyle name="입력 4 2 3 3 8" xfId="23004"/>
    <cellStyle name="입력 4 2 3 3 8 2" xfId="23005"/>
    <cellStyle name="입력 4 2 3 3 8 3" xfId="23006"/>
    <cellStyle name="입력 4 2 3 3 8 4" xfId="23007"/>
    <cellStyle name="입력 4 2 3 3 9" xfId="23008"/>
    <cellStyle name="입력 4 2 3 3 9 2" xfId="23009"/>
    <cellStyle name="입력 4 2 3 3 9 3" xfId="23010"/>
    <cellStyle name="입력 4 2 3 3 9 4" xfId="23011"/>
    <cellStyle name="입력 4 2 3 4" xfId="23012"/>
    <cellStyle name="입력 4 2 3 4 2" xfId="23013"/>
    <cellStyle name="입력 4 2 3 4 3" xfId="23014"/>
    <cellStyle name="입력 4 2 3 4 4" xfId="23015"/>
    <cellStyle name="입력 4 2 3 5" xfId="23016"/>
    <cellStyle name="입력 4 2 3 5 2" xfId="23017"/>
    <cellStyle name="입력 4 2 3 5 3" xfId="23018"/>
    <cellStyle name="입력 4 2 3 5 4" xfId="23019"/>
    <cellStyle name="입력 4 2 3 6" xfId="23020"/>
    <cellStyle name="입력 4 2 3 6 2" xfId="23021"/>
    <cellStyle name="입력 4 2 3 6 3" xfId="23022"/>
    <cellStyle name="입력 4 2 3 6 4" xfId="23023"/>
    <cellStyle name="입력 4 2 3 7" xfId="23024"/>
    <cellStyle name="입력 4 2 3 8" xfId="23025"/>
    <cellStyle name="입력 4 2 4" xfId="23026"/>
    <cellStyle name="입력 4 2 4 2" xfId="23027"/>
    <cellStyle name="입력 4 2 4 2 10" xfId="23028"/>
    <cellStyle name="입력 4 2 4 2 11" xfId="23029"/>
    <cellStyle name="입력 4 2 4 2 12" xfId="23030"/>
    <cellStyle name="입력 4 2 4 2 2" xfId="23031"/>
    <cellStyle name="입력 4 2 4 2 2 2" xfId="23032"/>
    <cellStyle name="입력 4 2 4 2 2 3" xfId="23033"/>
    <cellStyle name="입력 4 2 4 2 2 4" xfId="23034"/>
    <cellStyle name="입력 4 2 4 2 3" xfId="23035"/>
    <cellStyle name="입력 4 2 4 2 3 2" xfId="23036"/>
    <cellStyle name="입력 4 2 4 2 3 3" xfId="23037"/>
    <cellStyle name="입력 4 2 4 2 3 4" xfId="23038"/>
    <cellStyle name="입력 4 2 4 2 4" xfId="23039"/>
    <cellStyle name="입력 4 2 4 2 4 2" xfId="23040"/>
    <cellStyle name="입력 4 2 4 2 4 3" xfId="23041"/>
    <cellStyle name="입력 4 2 4 2 4 4" xfId="23042"/>
    <cellStyle name="입력 4 2 4 2 5" xfId="23043"/>
    <cellStyle name="입력 4 2 4 2 5 2" xfId="23044"/>
    <cellStyle name="입력 4 2 4 2 5 3" xfId="23045"/>
    <cellStyle name="입력 4 2 4 2 5 4" xfId="23046"/>
    <cellStyle name="입력 4 2 4 2 6" xfId="23047"/>
    <cellStyle name="입력 4 2 4 2 6 2" xfId="23048"/>
    <cellStyle name="입력 4 2 4 2 6 3" xfId="23049"/>
    <cellStyle name="입력 4 2 4 2 6 4" xfId="23050"/>
    <cellStyle name="입력 4 2 4 2 7" xfId="23051"/>
    <cellStyle name="입력 4 2 4 2 7 2" xfId="23052"/>
    <cellStyle name="입력 4 2 4 2 7 3" xfId="23053"/>
    <cellStyle name="입력 4 2 4 2 7 4" xfId="23054"/>
    <cellStyle name="입력 4 2 4 2 8" xfId="23055"/>
    <cellStyle name="입력 4 2 4 2 8 2" xfId="23056"/>
    <cellStyle name="입력 4 2 4 2 8 3" xfId="23057"/>
    <cellStyle name="입력 4 2 4 2 8 4" xfId="23058"/>
    <cellStyle name="입력 4 2 4 2 9" xfId="23059"/>
    <cellStyle name="입력 4 2 4 2 9 2" xfId="23060"/>
    <cellStyle name="입력 4 2 4 2 9 3" xfId="23061"/>
    <cellStyle name="입력 4 2 4 2 9 4" xfId="23062"/>
    <cellStyle name="입력 4 2 4 3" xfId="23063"/>
    <cellStyle name="입력 4 2 4 3 10" xfId="23064"/>
    <cellStyle name="입력 4 2 4 3 10 2" xfId="23065"/>
    <cellStyle name="입력 4 2 4 3 10 3" xfId="23066"/>
    <cellStyle name="입력 4 2 4 3 10 4" xfId="23067"/>
    <cellStyle name="입력 4 2 4 3 11" xfId="23068"/>
    <cellStyle name="입력 4 2 4 3 12" xfId="23069"/>
    <cellStyle name="입력 4 2 4 3 13" xfId="23070"/>
    <cellStyle name="입력 4 2 4 3 2" xfId="23071"/>
    <cellStyle name="입력 4 2 4 3 2 2" xfId="23072"/>
    <cellStyle name="입력 4 2 4 3 2 3" xfId="23073"/>
    <cellStyle name="입력 4 2 4 3 2 4" xfId="23074"/>
    <cellStyle name="입력 4 2 4 3 3" xfId="23075"/>
    <cellStyle name="입력 4 2 4 3 3 2" xfId="23076"/>
    <cellStyle name="입력 4 2 4 3 3 3" xfId="23077"/>
    <cellStyle name="입력 4 2 4 3 3 4" xfId="23078"/>
    <cellStyle name="입력 4 2 4 3 4" xfId="23079"/>
    <cellStyle name="입력 4 2 4 3 4 2" xfId="23080"/>
    <cellStyle name="입력 4 2 4 3 4 3" xfId="23081"/>
    <cellStyle name="입력 4 2 4 3 4 4" xfId="23082"/>
    <cellStyle name="입력 4 2 4 3 5" xfId="23083"/>
    <cellStyle name="입력 4 2 4 3 5 2" xfId="23084"/>
    <cellStyle name="입력 4 2 4 3 5 3" xfId="23085"/>
    <cellStyle name="입력 4 2 4 3 5 4" xfId="23086"/>
    <cellStyle name="입력 4 2 4 3 6" xfId="23087"/>
    <cellStyle name="입력 4 2 4 3 6 2" xfId="23088"/>
    <cellStyle name="입력 4 2 4 3 6 3" xfId="23089"/>
    <cellStyle name="입력 4 2 4 3 6 4" xfId="23090"/>
    <cellStyle name="입력 4 2 4 3 7" xfId="23091"/>
    <cellStyle name="입력 4 2 4 3 7 2" xfId="23092"/>
    <cellStyle name="입력 4 2 4 3 7 3" xfId="23093"/>
    <cellStyle name="입력 4 2 4 3 7 4" xfId="23094"/>
    <cellStyle name="입력 4 2 4 3 8" xfId="23095"/>
    <cellStyle name="입력 4 2 4 3 8 2" xfId="23096"/>
    <cellStyle name="입력 4 2 4 3 8 3" xfId="23097"/>
    <cellStyle name="입력 4 2 4 3 8 4" xfId="23098"/>
    <cellStyle name="입력 4 2 4 3 9" xfId="23099"/>
    <cellStyle name="입력 4 2 4 3 9 2" xfId="23100"/>
    <cellStyle name="입력 4 2 4 3 9 3" xfId="23101"/>
    <cellStyle name="입력 4 2 4 3 9 4" xfId="23102"/>
    <cellStyle name="입력 4 2 4 4" xfId="23103"/>
    <cellStyle name="입력 4 2 4 4 2" xfId="23104"/>
    <cellStyle name="입력 4 2 4 4 3" xfId="23105"/>
    <cellStyle name="입력 4 2 4 4 4" xfId="23106"/>
    <cellStyle name="입력 4 2 4 5" xfId="23107"/>
    <cellStyle name="입력 4 2 4 5 2" xfId="23108"/>
    <cellStyle name="입력 4 2 4 5 3" xfId="23109"/>
    <cellStyle name="입력 4 2 4 5 4" xfId="23110"/>
    <cellStyle name="입력 4 2 4 6" xfId="23111"/>
    <cellStyle name="입력 4 2 4 6 2" xfId="23112"/>
    <cellStyle name="입력 4 2 4 6 3" xfId="23113"/>
    <cellStyle name="입력 4 2 4 6 4" xfId="23114"/>
    <cellStyle name="입력 4 2 4 7" xfId="23115"/>
    <cellStyle name="입력 4 2 4 7 2" xfId="23116"/>
    <cellStyle name="입력 4 2 4 7 3" xfId="23117"/>
    <cellStyle name="입력 4 2 4 7 4" xfId="23118"/>
    <cellStyle name="입력 4 2 4 8" xfId="23119"/>
    <cellStyle name="입력 4 2 4 9" xfId="23120"/>
    <cellStyle name="입력 4 2 5" xfId="23121"/>
    <cellStyle name="입력 4 2 5 10" xfId="23122"/>
    <cellStyle name="입력 4 2 5 11" xfId="23123"/>
    <cellStyle name="입력 4 2 5 2" xfId="23124"/>
    <cellStyle name="입력 4 2 5 2 10" xfId="23125"/>
    <cellStyle name="입력 4 2 5 2 10 2" xfId="23126"/>
    <cellStyle name="입력 4 2 5 2 10 3" xfId="23127"/>
    <cellStyle name="입력 4 2 5 2 10 4" xfId="23128"/>
    <cellStyle name="입력 4 2 5 2 11" xfId="23129"/>
    <cellStyle name="입력 4 2 5 2 12" xfId="23130"/>
    <cellStyle name="입력 4 2 5 2 13" xfId="23131"/>
    <cellStyle name="입력 4 2 5 2 2" xfId="23132"/>
    <cellStyle name="입력 4 2 5 2 2 2" xfId="23133"/>
    <cellStyle name="입력 4 2 5 2 2 3" xfId="23134"/>
    <cellStyle name="입력 4 2 5 2 2 4" xfId="23135"/>
    <cellStyle name="입력 4 2 5 2 3" xfId="23136"/>
    <cellStyle name="입력 4 2 5 2 3 2" xfId="23137"/>
    <cellStyle name="입력 4 2 5 2 3 3" xfId="23138"/>
    <cellStyle name="입력 4 2 5 2 3 4" xfId="23139"/>
    <cellStyle name="입력 4 2 5 2 4" xfId="23140"/>
    <cellStyle name="입력 4 2 5 2 4 2" xfId="23141"/>
    <cellStyle name="입력 4 2 5 2 4 3" xfId="23142"/>
    <cellStyle name="입력 4 2 5 2 4 4" xfId="23143"/>
    <cellStyle name="입력 4 2 5 2 5" xfId="23144"/>
    <cellStyle name="입력 4 2 5 2 5 2" xfId="23145"/>
    <cellStyle name="입력 4 2 5 2 5 3" xfId="23146"/>
    <cellStyle name="입력 4 2 5 2 5 4" xfId="23147"/>
    <cellStyle name="입력 4 2 5 2 6" xfId="23148"/>
    <cellStyle name="입력 4 2 5 2 6 2" xfId="23149"/>
    <cellStyle name="입력 4 2 5 2 6 3" xfId="23150"/>
    <cellStyle name="입력 4 2 5 2 6 4" xfId="23151"/>
    <cellStyle name="입력 4 2 5 2 7" xfId="23152"/>
    <cellStyle name="입력 4 2 5 2 7 2" xfId="23153"/>
    <cellStyle name="입력 4 2 5 2 7 3" xfId="23154"/>
    <cellStyle name="입력 4 2 5 2 7 4" xfId="23155"/>
    <cellStyle name="입력 4 2 5 2 8" xfId="23156"/>
    <cellStyle name="입력 4 2 5 2 8 2" xfId="23157"/>
    <cellStyle name="입력 4 2 5 2 8 3" xfId="23158"/>
    <cellStyle name="입력 4 2 5 2 8 4" xfId="23159"/>
    <cellStyle name="입력 4 2 5 2 9" xfId="23160"/>
    <cellStyle name="입력 4 2 5 2 9 2" xfId="23161"/>
    <cellStyle name="입력 4 2 5 2 9 3" xfId="23162"/>
    <cellStyle name="입력 4 2 5 2 9 4" xfId="23163"/>
    <cellStyle name="입력 4 2 5 3" xfId="23164"/>
    <cellStyle name="입력 4 2 5 3 10" xfId="23165"/>
    <cellStyle name="입력 4 2 5 3 10 2" xfId="23166"/>
    <cellStyle name="입력 4 2 5 3 10 3" xfId="23167"/>
    <cellStyle name="입력 4 2 5 3 10 4" xfId="23168"/>
    <cellStyle name="입력 4 2 5 3 11" xfId="23169"/>
    <cellStyle name="입력 4 2 5 3 12" xfId="23170"/>
    <cellStyle name="입력 4 2 5 3 13" xfId="23171"/>
    <cellStyle name="입력 4 2 5 3 2" xfId="23172"/>
    <cellStyle name="입력 4 2 5 3 2 2" xfId="23173"/>
    <cellStyle name="입력 4 2 5 3 2 3" xfId="23174"/>
    <cellStyle name="입력 4 2 5 3 2 4" xfId="23175"/>
    <cellStyle name="입력 4 2 5 3 3" xfId="23176"/>
    <cellStyle name="입력 4 2 5 3 3 2" xfId="23177"/>
    <cellStyle name="입력 4 2 5 3 3 3" xfId="23178"/>
    <cellStyle name="입력 4 2 5 3 3 4" xfId="23179"/>
    <cellStyle name="입력 4 2 5 3 4" xfId="23180"/>
    <cellStyle name="입력 4 2 5 3 4 2" xfId="23181"/>
    <cellStyle name="입력 4 2 5 3 4 3" xfId="23182"/>
    <cellStyle name="입력 4 2 5 3 4 4" xfId="23183"/>
    <cellStyle name="입력 4 2 5 3 5" xfId="23184"/>
    <cellStyle name="입력 4 2 5 3 5 2" xfId="23185"/>
    <cellStyle name="입력 4 2 5 3 5 3" xfId="23186"/>
    <cellStyle name="입력 4 2 5 3 5 4" xfId="23187"/>
    <cellStyle name="입력 4 2 5 3 6" xfId="23188"/>
    <cellStyle name="입력 4 2 5 3 6 2" xfId="23189"/>
    <cellStyle name="입력 4 2 5 3 6 3" xfId="23190"/>
    <cellStyle name="입력 4 2 5 3 6 4" xfId="23191"/>
    <cellStyle name="입력 4 2 5 3 7" xfId="23192"/>
    <cellStyle name="입력 4 2 5 3 7 2" xfId="23193"/>
    <cellStyle name="입력 4 2 5 3 7 3" xfId="23194"/>
    <cellStyle name="입력 4 2 5 3 7 4" xfId="23195"/>
    <cellStyle name="입력 4 2 5 3 8" xfId="23196"/>
    <cellStyle name="입력 4 2 5 3 8 2" xfId="23197"/>
    <cellStyle name="입력 4 2 5 3 8 3" xfId="23198"/>
    <cellStyle name="입력 4 2 5 3 8 4" xfId="23199"/>
    <cellStyle name="입력 4 2 5 3 9" xfId="23200"/>
    <cellStyle name="입력 4 2 5 3 9 2" xfId="23201"/>
    <cellStyle name="입력 4 2 5 3 9 3" xfId="23202"/>
    <cellStyle name="입력 4 2 5 3 9 4" xfId="23203"/>
    <cellStyle name="입력 4 2 5 4" xfId="23204"/>
    <cellStyle name="입력 4 2 5 4 2" xfId="23205"/>
    <cellStyle name="입력 4 2 5 4 3" xfId="23206"/>
    <cellStyle name="입력 4 2 5 4 4" xfId="23207"/>
    <cellStyle name="입력 4 2 5 5" xfId="23208"/>
    <cellStyle name="입력 4 2 5 5 2" xfId="23209"/>
    <cellStyle name="입력 4 2 5 5 3" xfId="23210"/>
    <cellStyle name="입력 4 2 5 5 4" xfId="23211"/>
    <cellStyle name="입력 4 2 5 6" xfId="23212"/>
    <cellStyle name="입력 4 2 5 6 2" xfId="23213"/>
    <cellStyle name="입력 4 2 5 6 3" xfId="23214"/>
    <cellStyle name="입력 4 2 5 6 4" xfId="23215"/>
    <cellStyle name="입력 4 2 5 7" xfId="23216"/>
    <cellStyle name="입력 4 2 5 7 2" xfId="23217"/>
    <cellStyle name="입력 4 2 5 7 3" xfId="23218"/>
    <cellStyle name="입력 4 2 5 7 4" xfId="23219"/>
    <cellStyle name="입력 4 2 5 8" xfId="23220"/>
    <cellStyle name="입력 4 2 5 8 2" xfId="23221"/>
    <cellStyle name="입력 4 2 5 8 3" xfId="23222"/>
    <cellStyle name="입력 4 2 5 8 4" xfId="23223"/>
    <cellStyle name="입력 4 2 5 9" xfId="23224"/>
    <cellStyle name="입력 4 2 6" xfId="23225"/>
    <cellStyle name="입력 4 2 6 2" xfId="23226"/>
    <cellStyle name="입력 4 2 6 3" xfId="23227"/>
    <cellStyle name="입력 4 2 6 4" xfId="23228"/>
    <cellStyle name="입력 4 2 7" xfId="23229"/>
    <cellStyle name="입력 4 2 7 2" xfId="23230"/>
    <cellStyle name="입력 4 2 7 3" xfId="23231"/>
    <cellStyle name="입력 4 2 7 4" xfId="23232"/>
    <cellStyle name="입력 4 2 8" xfId="23233"/>
    <cellStyle name="입력 4 2 9" xfId="23234"/>
    <cellStyle name="입력 4 3" xfId="23235"/>
    <cellStyle name="입력 4 3 10" xfId="23236"/>
    <cellStyle name="입력 4 3 10 2" xfId="23237"/>
    <cellStyle name="입력 4 3 10 3" xfId="23238"/>
    <cellStyle name="입력 4 3 10 4" xfId="23239"/>
    <cellStyle name="입력 4 3 11" xfId="23240"/>
    <cellStyle name="입력 4 3 12" xfId="23241"/>
    <cellStyle name="입력 4 3 13" xfId="23242"/>
    <cellStyle name="입력 4 3 2" xfId="23243"/>
    <cellStyle name="입력 4 3 2 10" xfId="23244"/>
    <cellStyle name="입력 4 3 2 11" xfId="23245"/>
    <cellStyle name="입력 4 3 2 12" xfId="23246"/>
    <cellStyle name="입력 4 3 2 2" xfId="23247"/>
    <cellStyle name="입력 4 3 2 2 2" xfId="23248"/>
    <cellStyle name="입력 4 3 2 2 3" xfId="23249"/>
    <cellStyle name="입력 4 3 2 2 4" xfId="23250"/>
    <cellStyle name="입력 4 3 2 3" xfId="23251"/>
    <cellStyle name="입력 4 3 2 3 2" xfId="23252"/>
    <cellStyle name="입력 4 3 2 3 3" xfId="23253"/>
    <cellStyle name="입력 4 3 2 3 4" xfId="23254"/>
    <cellStyle name="입력 4 3 2 4" xfId="23255"/>
    <cellStyle name="입력 4 3 2 4 2" xfId="23256"/>
    <cellStyle name="입력 4 3 2 4 3" xfId="23257"/>
    <cellStyle name="입력 4 3 2 4 4" xfId="23258"/>
    <cellStyle name="입력 4 3 2 5" xfId="23259"/>
    <cellStyle name="입력 4 3 2 5 2" xfId="23260"/>
    <cellStyle name="입력 4 3 2 5 3" xfId="23261"/>
    <cellStyle name="입력 4 3 2 5 4" xfId="23262"/>
    <cellStyle name="입력 4 3 2 6" xfId="23263"/>
    <cellStyle name="입력 4 3 2 6 2" xfId="23264"/>
    <cellStyle name="입력 4 3 2 6 3" xfId="23265"/>
    <cellStyle name="입력 4 3 2 6 4" xfId="23266"/>
    <cellStyle name="입력 4 3 2 7" xfId="23267"/>
    <cellStyle name="입력 4 3 2 7 2" xfId="23268"/>
    <cellStyle name="입력 4 3 2 7 3" xfId="23269"/>
    <cellStyle name="입력 4 3 2 7 4" xfId="23270"/>
    <cellStyle name="입력 4 3 2 8" xfId="23271"/>
    <cellStyle name="입력 4 3 2 8 2" xfId="23272"/>
    <cellStyle name="입력 4 3 2 8 3" xfId="23273"/>
    <cellStyle name="입력 4 3 2 8 4" xfId="23274"/>
    <cellStyle name="입력 4 3 2 9" xfId="23275"/>
    <cellStyle name="입력 4 3 2 9 2" xfId="23276"/>
    <cellStyle name="입력 4 3 2 9 3" xfId="23277"/>
    <cellStyle name="입력 4 3 2 9 4" xfId="23278"/>
    <cellStyle name="입력 4 3 3" xfId="23279"/>
    <cellStyle name="입력 4 3 3 10" xfId="23280"/>
    <cellStyle name="입력 4 3 3 10 2" xfId="23281"/>
    <cellStyle name="입력 4 3 3 10 3" xfId="23282"/>
    <cellStyle name="입력 4 3 3 10 4" xfId="23283"/>
    <cellStyle name="입력 4 3 3 11" xfId="23284"/>
    <cellStyle name="입력 4 3 3 12" xfId="23285"/>
    <cellStyle name="입력 4 3 3 13" xfId="23286"/>
    <cellStyle name="입력 4 3 3 2" xfId="23287"/>
    <cellStyle name="입력 4 3 3 2 2" xfId="23288"/>
    <cellStyle name="입력 4 3 3 2 3" xfId="23289"/>
    <cellStyle name="입력 4 3 3 2 4" xfId="23290"/>
    <cellStyle name="입력 4 3 3 3" xfId="23291"/>
    <cellStyle name="입력 4 3 3 3 2" xfId="23292"/>
    <cellStyle name="입력 4 3 3 3 3" xfId="23293"/>
    <cellStyle name="입력 4 3 3 3 4" xfId="23294"/>
    <cellStyle name="입력 4 3 3 4" xfId="23295"/>
    <cellStyle name="입력 4 3 3 4 2" xfId="23296"/>
    <cellStyle name="입력 4 3 3 4 3" xfId="23297"/>
    <cellStyle name="입력 4 3 3 4 4" xfId="23298"/>
    <cellStyle name="입력 4 3 3 5" xfId="23299"/>
    <cellStyle name="입력 4 3 3 5 2" xfId="23300"/>
    <cellStyle name="입력 4 3 3 5 3" xfId="23301"/>
    <cellStyle name="입력 4 3 3 5 4" xfId="23302"/>
    <cellStyle name="입력 4 3 3 6" xfId="23303"/>
    <cellStyle name="입력 4 3 3 6 2" xfId="23304"/>
    <cellStyle name="입력 4 3 3 6 3" xfId="23305"/>
    <cellStyle name="입력 4 3 3 6 4" xfId="23306"/>
    <cellStyle name="입력 4 3 3 7" xfId="23307"/>
    <cellStyle name="입력 4 3 3 7 2" xfId="23308"/>
    <cellStyle name="입력 4 3 3 7 3" xfId="23309"/>
    <cellStyle name="입력 4 3 3 7 4" xfId="23310"/>
    <cellStyle name="입력 4 3 3 8" xfId="23311"/>
    <cellStyle name="입력 4 3 3 8 2" xfId="23312"/>
    <cellStyle name="입력 4 3 3 8 3" xfId="23313"/>
    <cellStyle name="입력 4 3 3 8 4" xfId="23314"/>
    <cellStyle name="입력 4 3 3 9" xfId="23315"/>
    <cellStyle name="입력 4 3 3 9 2" xfId="23316"/>
    <cellStyle name="입력 4 3 3 9 3" xfId="23317"/>
    <cellStyle name="입력 4 3 3 9 4" xfId="23318"/>
    <cellStyle name="입력 4 3 4" xfId="23319"/>
    <cellStyle name="입력 4 3 4 2" xfId="23320"/>
    <cellStyle name="입력 4 3 4 3" xfId="23321"/>
    <cellStyle name="입력 4 3 4 4" xfId="23322"/>
    <cellStyle name="입력 4 3 5" xfId="23323"/>
    <cellStyle name="입력 4 3 5 2" xfId="23324"/>
    <cellStyle name="입력 4 3 5 3" xfId="23325"/>
    <cellStyle name="입력 4 3 5 4" xfId="23326"/>
    <cellStyle name="입력 4 3 6" xfId="23327"/>
    <cellStyle name="입력 4 3 6 2" xfId="23328"/>
    <cellStyle name="입력 4 3 6 3" xfId="23329"/>
    <cellStyle name="입력 4 3 6 4" xfId="23330"/>
    <cellStyle name="입력 4 3 7" xfId="23331"/>
    <cellStyle name="입력 4 3 7 2" xfId="23332"/>
    <cellStyle name="입력 4 3 7 3" xfId="23333"/>
    <cellStyle name="입력 4 3 7 4" xfId="23334"/>
    <cellStyle name="입력 4 3 8" xfId="23335"/>
    <cellStyle name="입력 4 3 8 2" xfId="23336"/>
    <cellStyle name="입력 4 3 8 3" xfId="23337"/>
    <cellStyle name="입력 4 3 8 4" xfId="23338"/>
    <cellStyle name="입력 4 3 9" xfId="23339"/>
    <cellStyle name="입력 4 3 9 2" xfId="23340"/>
    <cellStyle name="입력 4 3 9 3" xfId="23341"/>
    <cellStyle name="입력 4 3 9 4" xfId="23342"/>
    <cellStyle name="입력 4 4" xfId="23343"/>
    <cellStyle name="입력 4 4 2" xfId="23344"/>
    <cellStyle name="입력 4 4 2 10" xfId="23345"/>
    <cellStyle name="입력 4 4 2 11" xfId="23346"/>
    <cellStyle name="입력 4 4 2 12" xfId="23347"/>
    <cellStyle name="입력 4 4 2 2" xfId="23348"/>
    <cellStyle name="입력 4 4 2 2 2" xfId="23349"/>
    <cellStyle name="입력 4 4 2 2 3" xfId="23350"/>
    <cellStyle name="입력 4 4 2 2 4" xfId="23351"/>
    <cellStyle name="입력 4 4 2 3" xfId="23352"/>
    <cellStyle name="입력 4 4 2 3 2" xfId="23353"/>
    <cellStyle name="입력 4 4 2 3 3" xfId="23354"/>
    <cellStyle name="입력 4 4 2 3 4" xfId="23355"/>
    <cellStyle name="입력 4 4 2 4" xfId="23356"/>
    <cellStyle name="입력 4 4 2 4 2" xfId="23357"/>
    <cellStyle name="입력 4 4 2 4 3" xfId="23358"/>
    <cellStyle name="입력 4 4 2 4 4" xfId="23359"/>
    <cellStyle name="입력 4 4 2 5" xfId="23360"/>
    <cellStyle name="입력 4 4 2 5 2" xfId="23361"/>
    <cellStyle name="입력 4 4 2 5 3" xfId="23362"/>
    <cellStyle name="입력 4 4 2 5 4" xfId="23363"/>
    <cellStyle name="입력 4 4 2 6" xfId="23364"/>
    <cellStyle name="입력 4 4 2 6 2" xfId="23365"/>
    <cellStyle name="입력 4 4 2 6 3" xfId="23366"/>
    <cellStyle name="입력 4 4 2 6 4" xfId="23367"/>
    <cellStyle name="입력 4 4 2 7" xfId="23368"/>
    <cellStyle name="입력 4 4 2 7 2" xfId="23369"/>
    <cellStyle name="입력 4 4 2 7 3" xfId="23370"/>
    <cellStyle name="입력 4 4 2 7 4" xfId="23371"/>
    <cellStyle name="입력 4 4 2 8" xfId="23372"/>
    <cellStyle name="입력 4 4 2 8 2" xfId="23373"/>
    <cellStyle name="입력 4 4 2 8 3" xfId="23374"/>
    <cellStyle name="입력 4 4 2 8 4" xfId="23375"/>
    <cellStyle name="입력 4 4 2 9" xfId="23376"/>
    <cellStyle name="입력 4 4 2 9 2" xfId="23377"/>
    <cellStyle name="입력 4 4 2 9 3" xfId="23378"/>
    <cellStyle name="입력 4 4 2 9 4" xfId="23379"/>
    <cellStyle name="입력 4 4 3" xfId="23380"/>
    <cellStyle name="입력 4 4 3 10" xfId="23381"/>
    <cellStyle name="입력 4 4 3 10 2" xfId="23382"/>
    <cellStyle name="입력 4 4 3 10 3" xfId="23383"/>
    <cellStyle name="입력 4 4 3 10 4" xfId="23384"/>
    <cellStyle name="입력 4 4 3 11" xfId="23385"/>
    <cellStyle name="입력 4 4 3 12" xfId="23386"/>
    <cellStyle name="입력 4 4 3 13" xfId="23387"/>
    <cellStyle name="입력 4 4 3 2" xfId="23388"/>
    <cellStyle name="입력 4 4 3 2 2" xfId="23389"/>
    <cellStyle name="입력 4 4 3 2 3" xfId="23390"/>
    <cellStyle name="입력 4 4 3 2 4" xfId="23391"/>
    <cellStyle name="입력 4 4 3 3" xfId="23392"/>
    <cellStyle name="입력 4 4 3 3 2" xfId="23393"/>
    <cellStyle name="입력 4 4 3 3 3" xfId="23394"/>
    <cellStyle name="입력 4 4 3 3 4" xfId="23395"/>
    <cellStyle name="입력 4 4 3 4" xfId="23396"/>
    <cellStyle name="입력 4 4 3 4 2" xfId="23397"/>
    <cellStyle name="입력 4 4 3 4 3" xfId="23398"/>
    <cellStyle name="입력 4 4 3 4 4" xfId="23399"/>
    <cellStyle name="입력 4 4 3 5" xfId="23400"/>
    <cellStyle name="입력 4 4 3 5 2" xfId="23401"/>
    <cellStyle name="입력 4 4 3 5 3" xfId="23402"/>
    <cellStyle name="입력 4 4 3 5 4" xfId="23403"/>
    <cellStyle name="입력 4 4 3 6" xfId="23404"/>
    <cellStyle name="입력 4 4 3 6 2" xfId="23405"/>
    <cellStyle name="입력 4 4 3 6 3" xfId="23406"/>
    <cellStyle name="입력 4 4 3 6 4" xfId="23407"/>
    <cellStyle name="입력 4 4 3 7" xfId="23408"/>
    <cellStyle name="입력 4 4 3 7 2" xfId="23409"/>
    <cellStyle name="입력 4 4 3 7 3" xfId="23410"/>
    <cellStyle name="입력 4 4 3 7 4" xfId="23411"/>
    <cellStyle name="입력 4 4 3 8" xfId="23412"/>
    <cellStyle name="입력 4 4 3 8 2" xfId="23413"/>
    <cellStyle name="입력 4 4 3 8 3" xfId="23414"/>
    <cellStyle name="입력 4 4 3 8 4" xfId="23415"/>
    <cellStyle name="입력 4 4 3 9" xfId="23416"/>
    <cellStyle name="입력 4 4 3 9 2" xfId="23417"/>
    <cellStyle name="입력 4 4 3 9 3" xfId="23418"/>
    <cellStyle name="입력 4 4 3 9 4" xfId="23419"/>
    <cellStyle name="입력 4 4 4" xfId="23420"/>
    <cellStyle name="입력 4 4 4 2" xfId="23421"/>
    <cellStyle name="입력 4 4 4 3" xfId="23422"/>
    <cellStyle name="입력 4 4 4 4" xfId="23423"/>
    <cellStyle name="입력 4 4 5" xfId="23424"/>
    <cellStyle name="입력 4 4 5 2" xfId="23425"/>
    <cellStyle name="입력 4 4 5 3" xfId="23426"/>
    <cellStyle name="입력 4 4 5 4" xfId="23427"/>
    <cellStyle name="입력 4 4 6" xfId="23428"/>
    <cellStyle name="입력 4 4 6 2" xfId="23429"/>
    <cellStyle name="입력 4 4 6 3" xfId="23430"/>
    <cellStyle name="입력 4 4 6 4" xfId="23431"/>
    <cellStyle name="입력 4 4 7" xfId="23432"/>
    <cellStyle name="입력 4 4 8" xfId="23433"/>
    <cellStyle name="입력 4 5" xfId="23434"/>
    <cellStyle name="입력 4 5 2" xfId="23435"/>
    <cellStyle name="입력 4 5 2 10" xfId="23436"/>
    <cellStyle name="입력 4 5 2 11" xfId="23437"/>
    <cellStyle name="입력 4 5 2 12" xfId="23438"/>
    <cellStyle name="입력 4 5 2 2" xfId="23439"/>
    <cellStyle name="입력 4 5 2 2 2" xfId="23440"/>
    <cellStyle name="입력 4 5 2 2 3" xfId="23441"/>
    <cellStyle name="입력 4 5 2 2 4" xfId="23442"/>
    <cellStyle name="입력 4 5 2 3" xfId="23443"/>
    <cellStyle name="입력 4 5 2 3 2" xfId="23444"/>
    <cellStyle name="입력 4 5 2 3 3" xfId="23445"/>
    <cellStyle name="입력 4 5 2 3 4" xfId="23446"/>
    <cellStyle name="입력 4 5 2 4" xfId="23447"/>
    <cellStyle name="입력 4 5 2 4 2" xfId="23448"/>
    <cellStyle name="입력 4 5 2 4 3" xfId="23449"/>
    <cellStyle name="입력 4 5 2 4 4" xfId="23450"/>
    <cellStyle name="입력 4 5 2 5" xfId="23451"/>
    <cellStyle name="입력 4 5 2 5 2" xfId="23452"/>
    <cellStyle name="입력 4 5 2 5 3" xfId="23453"/>
    <cellStyle name="입력 4 5 2 5 4" xfId="23454"/>
    <cellStyle name="입력 4 5 2 6" xfId="23455"/>
    <cellStyle name="입력 4 5 2 6 2" xfId="23456"/>
    <cellStyle name="입력 4 5 2 6 3" xfId="23457"/>
    <cellStyle name="입력 4 5 2 6 4" xfId="23458"/>
    <cellStyle name="입력 4 5 2 7" xfId="23459"/>
    <cellStyle name="입력 4 5 2 7 2" xfId="23460"/>
    <cellStyle name="입력 4 5 2 7 3" xfId="23461"/>
    <cellStyle name="입력 4 5 2 7 4" xfId="23462"/>
    <cellStyle name="입력 4 5 2 8" xfId="23463"/>
    <cellStyle name="입력 4 5 2 8 2" xfId="23464"/>
    <cellStyle name="입력 4 5 2 8 3" xfId="23465"/>
    <cellStyle name="입력 4 5 2 8 4" xfId="23466"/>
    <cellStyle name="입력 4 5 2 9" xfId="23467"/>
    <cellStyle name="입력 4 5 2 9 2" xfId="23468"/>
    <cellStyle name="입력 4 5 2 9 3" xfId="23469"/>
    <cellStyle name="입력 4 5 2 9 4" xfId="23470"/>
    <cellStyle name="입력 4 5 3" xfId="23471"/>
    <cellStyle name="입력 4 5 3 10" xfId="23472"/>
    <cellStyle name="입력 4 5 3 10 2" xfId="23473"/>
    <cellStyle name="입력 4 5 3 10 3" xfId="23474"/>
    <cellStyle name="입력 4 5 3 10 4" xfId="23475"/>
    <cellStyle name="입력 4 5 3 11" xfId="23476"/>
    <cellStyle name="입력 4 5 3 12" xfId="23477"/>
    <cellStyle name="입력 4 5 3 13" xfId="23478"/>
    <cellStyle name="입력 4 5 3 2" xfId="23479"/>
    <cellStyle name="입력 4 5 3 2 2" xfId="23480"/>
    <cellStyle name="입력 4 5 3 2 3" xfId="23481"/>
    <cellStyle name="입력 4 5 3 2 4" xfId="23482"/>
    <cellStyle name="입력 4 5 3 3" xfId="23483"/>
    <cellStyle name="입력 4 5 3 3 2" xfId="23484"/>
    <cellStyle name="입력 4 5 3 3 3" xfId="23485"/>
    <cellStyle name="입력 4 5 3 3 4" xfId="23486"/>
    <cellStyle name="입력 4 5 3 4" xfId="23487"/>
    <cellStyle name="입력 4 5 3 4 2" xfId="23488"/>
    <cellStyle name="입력 4 5 3 4 3" xfId="23489"/>
    <cellStyle name="입력 4 5 3 4 4" xfId="23490"/>
    <cellStyle name="입력 4 5 3 5" xfId="23491"/>
    <cellStyle name="입력 4 5 3 5 2" xfId="23492"/>
    <cellStyle name="입력 4 5 3 5 3" xfId="23493"/>
    <cellStyle name="입력 4 5 3 5 4" xfId="23494"/>
    <cellStyle name="입력 4 5 3 6" xfId="23495"/>
    <cellStyle name="입력 4 5 3 6 2" xfId="23496"/>
    <cellStyle name="입력 4 5 3 6 3" xfId="23497"/>
    <cellStyle name="입력 4 5 3 6 4" xfId="23498"/>
    <cellStyle name="입력 4 5 3 7" xfId="23499"/>
    <cellStyle name="입력 4 5 3 7 2" xfId="23500"/>
    <cellStyle name="입력 4 5 3 7 3" xfId="23501"/>
    <cellStyle name="입력 4 5 3 7 4" xfId="23502"/>
    <cellStyle name="입력 4 5 3 8" xfId="23503"/>
    <cellStyle name="입력 4 5 3 8 2" xfId="23504"/>
    <cellStyle name="입력 4 5 3 8 3" xfId="23505"/>
    <cellStyle name="입력 4 5 3 8 4" xfId="23506"/>
    <cellStyle name="입력 4 5 3 9" xfId="23507"/>
    <cellStyle name="입력 4 5 3 9 2" xfId="23508"/>
    <cellStyle name="입력 4 5 3 9 3" xfId="23509"/>
    <cellStyle name="입력 4 5 3 9 4" xfId="23510"/>
    <cellStyle name="입력 4 5 4" xfId="23511"/>
    <cellStyle name="입력 4 5 4 2" xfId="23512"/>
    <cellStyle name="입력 4 5 4 3" xfId="23513"/>
    <cellStyle name="입력 4 5 4 4" xfId="23514"/>
    <cellStyle name="입력 4 5 5" xfId="23515"/>
    <cellStyle name="입력 4 5 5 2" xfId="23516"/>
    <cellStyle name="입력 4 5 5 3" xfId="23517"/>
    <cellStyle name="입력 4 5 5 4" xfId="23518"/>
    <cellStyle name="입력 4 5 6" xfId="23519"/>
    <cellStyle name="입력 4 5 6 2" xfId="23520"/>
    <cellStyle name="입력 4 5 6 3" xfId="23521"/>
    <cellStyle name="입력 4 5 6 4" xfId="23522"/>
    <cellStyle name="입력 4 5 7" xfId="23523"/>
    <cellStyle name="입력 4 5 7 2" xfId="23524"/>
    <cellStyle name="입력 4 5 7 3" xfId="23525"/>
    <cellStyle name="입력 4 5 7 4" xfId="23526"/>
    <cellStyle name="입력 4 5 8" xfId="23527"/>
    <cellStyle name="입력 4 5 9" xfId="23528"/>
    <cellStyle name="입력 4 6" xfId="23529"/>
    <cellStyle name="입력 4 6 10" xfId="23530"/>
    <cellStyle name="입력 4 6 11" xfId="23531"/>
    <cellStyle name="입력 4 6 2" xfId="23532"/>
    <cellStyle name="입력 4 6 2 10" xfId="23533"/>
    <cellStyle name="입력 4 6 2 10 2" xfId="23534"/>
    <cellStyle name="입력 4 6 2 10 3" xfId="23535"/>
    <cellStyle name="입력 4 6 2 10 4" xfId="23536"/>
    <cellStyle name="입력 4 6 2 11" xfId="23537"/>
    <cellStyle name="입력 4 6 2 12" xfId="23538"/>
    <cellStyle name="입력 4 6 2 13" xfId="23539"/>
    <cellStyle name="입력 4 6 2 2" xfId="23540"/>
    <cellStyle name="입력 4 6 2 2 2" xfId="23541"/>
    <cellStyle name="입력 4 6 2 2 3" xfId="23542"/>
    <cellStyle name="입력 4 6 2 2 4" xfId="23543"/>
    <cellStyle name="입력 4 6 2 3" xfId="23544"/>
    <cellStyle name="입력 4 6 2 3 2" xfId="23545"/>
    <cellStyle name="입력 4 6 2 3 3" xfId="23546"/>
    <cellStyle name="입력 4 6 2 3 4" xfId="23547"/>
    <cellStyle name="입력 4 6 2 4" xfId="23548"/>
    <cellStyle name="입력 4 6 2 4 2" xfId="23549"/>
    <cellStyle name="입력 4 6 2 4 3" xfId="23550"/>
    <cellStyle name="입력 4 6 2 4 4" xfId="23551"/>
    <cellStyle name="입력 4 6 2 5" xfId="23552"/>
    <cellStyle name="입력 4 6 2 5 2" xfId="23553"/>
    <cellStyle name="입력 4 6 2 5 3" xfId="23554"/>
    <cellStyle name="입력 4 6 2 5 4" xfId="23555"/>
    <cellStyle name="입력 4 6 2 6" xfId="23556"/>
    <cellStyle name="입력 4 6 2 6 2" xfId="23557"/>
    <cellStyle name="입력 4 6 2 6 3" xfId="23558"/>
    <cellStyle name="입력 4 6 2 6 4" xfId="23559"/>
    <cellStyle name="입력 4 6 2 7" xfId="23560"/>
    <cellStyle name="입력 4 6 2 7 2" xfId="23561"/>
    <cellStyle name="입력 4 6 2 7 3" xfId="23562"/>
    <cellStyle name="입력 4 6 2 7 4" xfId="23563"/>
    <cellStyle name="입력 4 6 2 8" xfId="23564"/>
    <cellStyle name="입력 4 6 2 8 2" xfId="23565"/>
    <cellStyle name="입력 4 6 2 8 3" xfId="23566"/>
    <cellStyle name="입력 4 6 2 8 4" xfId="23567"/>
    <cellStyle name="입력 4 6 2 9" xfId="23568"/>
    <cellStyle name="입력 4 6 2 9 2" xfId="23569"/>
    <cellStyle name="입력 4 6 2 9 3" xfId="23570"/>
    <cellStyle name="입력 4 6 2 9 4" xfId="23571"/>
    <cellStyle name="입력 4 6 3" xfId="23572"/>
    <cellStyle name="입력 4 6 3 10" xfId="23573"/>
    <cellStyle name="입력 4 6 3 10 2" xfId="23574"/>
    <cellStyle name="입력 4 6 3 10 3" xfId="23575"/>
    <cellStyle name="입력 4 6 3 10 4" xfId="23576"/>
    <cellStyle name="입력 4 6 3 11" xfId="23577"/>
    <cellStyle name="입력 4 6 3 12" xfId="23578"/>
    <cellStyle name="입력 4 6 3 13" xfId="23579"/>
    <cellStyle name="입력 4 6 3 2" xfId="23580"/>
    <cellStyle name="입력 4 6 3 2 2" xfId="23581"/>
    <cellStyle name="입력 4 6 3 2 3" xfId="23582"/>
    <cellStyle name="입력 4 6 3 2 4" xfId="23583"/>
    <cellStyle name="입력 4 6 3 3" xfId="23584"/>
    <cellStyle name="입력 4 6 3 3 2" xfId="23585"/>
    <cellStyle name="입력 4 6 3 3 3" xfId="23586"/>
    <cellStyle name="입력 4 6 3 3 4" xfId="23587"/>
    <cellStyle name="입력 4 6 3 4" xfId="23588"/>
    <cellStyle name="입력 4 6 3 4 2" xfId="23589"/>
    <cellStyle name="입력 4 6 3 4 3" xfId="23590"/>
    <cellStyle name="입력 4 6 3 4 4" xfId="23591"/>
    <cellStyle name="입력 4 6 3 5" xfId="23592"/>
    <cellStyle name="입력 4 6 3 5 2" xfId="23593"/>
    <cellStyle name="입력 4 6 3 5 3" xfId="23594"/>
    <cellStyle name="입력 4 6 3 5 4" xfId="23595"/>
    <cellStyle name="입력 4 6 3 6" xfId="23596"/>
    <cellStyle name="입력 4 6 3 6 2" xfId="23597"/>
    <cellStyle name="입력 4 6 3 6 3" xfId="23598"/>
    <cellStyle name="입력 4 6 3 6 4" xfId="23599"/>
    <cellStyle name="입력 4 6 3 7" xfId="23600"/>
    <cellStyle name="입력 4 6 3 7 2" xfId="23601"/>
    <cellStyle name="입력 4 6 3 7 3" xfId="23602"/>
    <cellStyle name="입력 4 6 3 7 4" xfId="23603"/>
    <cellStyle name="입력 4 6 3 8" xfId="23604"/>
    <cellStyle name="입력 4 6 3 8 2" xfId="23605"/>
    <cellStyle name="입력 4 6 3 8 3" xfId="23606"/>
    <cellStyle name="입력 4 6 3 8 4" xfId="23607"/>
    <cellStyle name="입력 4 6 3 9" xfId="23608"/>
    <cellStyle name="입력 4 6 3 9 2" xfId="23609"/>
    <cellStyle name="입력 4 6 3 9 3" xfId="23610"/>
    <cellStyle name="입력 4 6 3 9 4" xfId="23611"/>
    <cellStyle name="입력 4 6 4" xfId="23612"/>
    <cellStyle name="입력 4 6 4 2" xfId="23613"/>
    <cellStyle name="입력 4 6 4 3" xfId="23614"/>
    <cellStyle name="입력 4 6 4 4" xfId="23615"/>
    <cellStyle name="입력 4 6 5" xfId="23616"/>
    <cellStyle name="입력 4 6 5 2" xfId="23617"/>
    <cellStyle name="입력 4 6 5 3" xfId="23618"/>
    <cellStyle name="입력 4 6 5 4" xfId="23619"/>
    <cellStyle name="입력 4 6 6" xfId="23620"/>
    <cellStyle name="입력 4 6 6 2" xfId="23621"/>
    <cellStyle name="입력 4 6 6 3" xfId="23622"/>
    <cellStyle name="입력 4 6 6 4" xfId="23623"/>
    <cellStyle name="입력 4 6 7" xfId="23624"/>
    <cellStyle name="입력 4 6 7 2" xfId="23625"/>
    <cellStyle name="입력 4 6 7 3" xfId="23626"/>
    <cellStyle name="입력 4 6 7 4" xfId="23627"/>
    <cellStyle name="입력 4 6 8" xfId="23628"/>
    <cellStyle name="입력 4 6 8 2" xfId="23629"/>
    <cellStyle name="입력 4 6 8 3" xfId="23630"/>
    <cellStyle name="입력 4 6 8 4" xfId="23631"/>
    <cellStyle name="입력 4 6 9" xfId="23632"/>
    <cellStyle name="입력 4 7" xfId="23633"/>
    <cellStyle name="입력 4 7 2" xfId="23634"/>
    <cellStyle name="입력 4 7 3" xfId="23635"/>
    <cellStyle name="입력 4 7 4" xfId="23636"/>
    <cellStyle name="입력 4 8" xfId="23637"/>
    <cellStyle name="입력 5" xfId="23638"/>
    <cellStyle name="입력 5 2" xfId="23639"/>
    <cellStyle name="입력 5 2 2" xfId="23640"/>
    <cellStyle name="입력 5 2 2 10" xfId="23641"/>
    <cellStyle name="입력 5 2 2 11" xfId="23642"/>
    <cellStyle name="입력 5 2 2 12" xfId="23643"/>
    <cellStyle name="입력 5 2 2 2" xfId="23644"/>
    <cellStyle name="입력 5 2 2 2 2" xfId="23645"/>
    <cellStyle name="입력 5 2 2 2 3" xfId="23646"/>
    <cellStyle name="입력 5 2 2 2 4" xfId="23647"/>
    <cellStyle name="입력 5 2 2 3" xfId="23648"/>
    <cellStyle name="입력 5 2 2 3 2" xfId="23649"/>
    <cellStyle name="입력 5 2 2 3 3" xfId="23650"/>
    <cellStyle name="입력 5 2 2 3 4" xfId="23651"/>
    <cellStyle name="입력 5 2 2 4" xfId="23652"/>
    <cellStyle name="입력 5 2 2 4 2" xfId="23653"/>
    <cellStyle name="입력 5 2 2 4 3" xfId="23654"/>
    <cellStyle name="입력 5 2 2 4 4" xfId="23655"/>
    <cellStyle name="입력 5 2 2 5" xfId="23656"/>
    <cellStyle name="입력 5 2 2 5 2" xfId="23657"/>
    <cellStyle name="입력 5 2 2 5 3" xfId="23658"/>
    <cellStyle name="입력 5 2 2 5 4" xfId="23659"/>
    <cellStyle name="입력 5 2 2 6" xfId="23660"/>
    <cellStyle name="입력 5 2 2 6 2" xfId="23661"/>
    <cellStyle name="입력 5 2 2 6 3" xfId="23662"/>
    <cellStyle name="입력 5 2 2 6 4" xfId="23663"/>
    <cellStyle name="입력 5 2 2 7" xfId="23664"/>
    <cellStyle name="입력 5 2 2 7 2" xfId="23665"/>
    <cellStyle name="입력 5 2 2 7 3" xfId="23666"/>
    <cellStyle name="입력 5 2 2 7 4" xfId="23667"/>
    <cellStyle name="입력 5 2 2 8" xfId="23668"/>
    <cellStyle name="입력 5 2 2 8 2" xfId="23669"/>
    <cellStyle name="입력 5 2 2 8 3" xfId="23670"/>
    <cellStyle name="입력 5 2 2 8 4" xfId="23671"/>
    <cellStyle name="입력 5 2 2 9" xfId="23672"/>
    <cellStyle name="입력 5 2 2 9 2" xfId="23673"/>
    <cellStyle name="입력 5 2 2 9 3" xfId="23674"/>
    <cellStyle name="입력 5 2 2 9 4" xfId="23675"/>
    <cellStyle name="입력 5 2 3" xfId="23676"/>
    <cellStyle name="입력 5 2 3 10" xfId="23677"/>
    <cellStyle name="입력 5 2 3 10 2" xfId="23678"/>
    <cellStyle name="입력 5 2 3 10 3" xfId="23679"/>
    <cellStyle name="입력 5 2 3 10 4" xfId="23680"/>
    <cellStyle name="입력 5 2 3 11" xfId="23681"/>
    <cellStyle name="입력 5 2 3 12" xfId="23682"/>
    <cellStyle name="입력 5 2 3 13" xfId="23683"/>
    <cellStyle name="입력 5 2 3 2" xfId="23684"/>
    <cellStyle name="입력 5 2 3 2 2" xfId="23685"/>
    <cellStyle name="입력 5 2 3 2 3" xfId="23686"/>
    <cellStyle name="입력 5 2 3 2 4" xfId="23687"/>
    <cellStyle name="입력 5 2 3 3" xfId="23688"/>
    <cellStyle name="입력 5 2 3 3 2" xfId="23689"/>
    <cellStyle name="입력 5 2 3 3 3" xfId="23690"/>
    <cellStyle name="입력 5 2 3 3 4" xfId="23691"/>
    <cellStyle name="입력 5 2 3 4" xfId="23692"/>
    <cellStyle name="입력 5 2 3 4 2" xfId="23693"/>
    <cellStyle name="입력 5 2 3 4 3" xfId="23694"/>
    <cellStyle name="입력 5 2 3 4 4" xfId="23695"/>
    <cellStyle name="입력 5 2 3 5" xfId="23696"/>
    <cellStyle name="입력 5 2 3 5 2" xfId="23697"/>
    <cellStyle name="입력 5 2 3 5 3" xfId="23698"/>
    <cellStyle name="입력 5 2 3 5 4" xfId="23699"/>
    <cellStyle name="입력 5 2 3 6" xfId="23700"/>
    <cellStyle name="입력 5 2 3 6 2" xfId="23701"/>
    <cellStyle name="입력 5 2 3 6 3" xfId="23702"/>
    <cellStyle name="입력 5 2 3 6 4" xfId="23703"/>
    <cellStyle name="입력 5 2 3 7" xfId="23704"/>
    <cellStyle name="입력 5 2 3 7 2" xfId="23705"/>
    <cellStyle name="입력 5 2 3 7 3" xfId="23706"/>
    <cellStyle name="입력 5 2 3 7 4" xfId="23707"/>
    <cellStyle name="입력 5 2 3 8" xfId="23708"/>
    <cellStyle name="입력 5 2 3 8 2" xfId="23709"/>
    <cellStyle name="입력 5 2 3 8 3" xfId="23710"/>
    <cellStyle name="입력 5 2 3 8 4" xfId="23711"/>
    <cellStyle name="입력 5 2 3 9" xfId="23712"/>
    <cellStyle name="입력 5 2 3 9 2" xfId="23713"/>
    <cellStyle name="입력 5 2 3 9 3" xfId="23714"/>
    <cellStyle name="입력 5 2 3 9 4" xfId="23715"/>
    <cellStyle name="입력 5 2 4" xfId="23716"/>
    <cellStyle name="입력 5 2 4 2" xfId="23717"/>
    <cellStyle name="입력 5 2 4 3" xfId="23718"/>
    <cellStyle name="입력 5 2 4 4" xfId="23719"/>
    <cellStyle name="입력 5 2 5" xfId="23720"/>
    <cellStyle name="입력 5 2 5 2" xfId="23721"/>
    <cellStyle name="입력 5 2 5 3" xfId="23722"/>
    <cellStyle name="입력 5 2 5 4" xfId="23723"/>
    <cellStyle name="입력 5 2 6" xfId="23724"/>
    <cellStyle name="입력 5 2 6 2" xfId="23725"/>
    <cellStyle name="입력 5 2 6 3" xfId="23726"/>
    <cellStyle name="입력 5 2 6 4" xfId="23727"/>
    <cellStyle name="입력 5 2 7" xfId="23728"/>
    <cellStyle name="입력 5 2 8" xfId="23729"/>
    <cellStyle name="입력 5 3" xfId="23730"/>
    <cellStyle name="입력 5 3 2" xfId="23731"/>
    <cellStyle name="입력 5 3 2 10" xfId="23732"/>
    <cellStyle name="입력 5 3 2 11" xfId="23733"/>
    <cellStyle name="입력 5 3 2 12" xfId="23734"/>
    <cellStyle name="입력 5 3 2 2" xfId="23735"/>
    <cellStyle name="입력 5 3 2 2 2" xfId="23736"/>
    <cellStyle name="입력 5 3 2 2 3" xfId="23737"/>
    <cellStyle name="입력 5 3 2 2 4" xfId="23738"/>
    <cellStyle name="입력 5 3 2 3" xfId="23739"/>
    <cellStyle name="입력 5 3 2 3 2" xfId="23740"/>
    <cellStyle name="입력 5 3 2 3 3" xfId="23741"/>
    <cellStyle name="입력 5 3 2 3 4" xfId="23742"/>
    <cellStyle name="입력 5 3 2 4" xfId="23743"/>
    <cellStyle name="입력 5 3 2 4 2" xfId="23744"/>
    <cellStyle name="입력 5 3 2 4 3" xfId="23745"/>
    <cellStyle name="입력 5 3 2 4 4" xfId="23746"/>
    <cellStyle name="입력 5 3 2 5" xfId="23747"/>
    <cellStyle name="입력 5 3 2 5 2" xfId="23748"/>
    <cellStyle name="입력 5 3 2 5 3" xfId="23749"/>
    <cellStyle name="입력 5 3 2 5 4" xfId="23750"/>
    <cellStyle name="입력 5 3 2 6" xfId="23751"/>
    <cellStyle name="입력 5 3 2 6 2" xfId="23752"/>
    <cellStyle name="입력 5 3 2 6 3" xfId="23753"/>
    <cellStyle name="입력 5 3 2 6 4" xfId="23754"/>
    <cellStyle name="입력 5 3 2 7" xfId="23755"/>
    <cellStyle name="입력 5 3 2 7 2" xfId="23756"/>
    <cellStyle name="입력 5 3 2 7 3" xfId="23757"/>
    <cellStyle name="입력 5 3 2 7 4" xfId="23758"/>
    <cellStyle name="입력 5 3 2 8" xfId="23759"/>
    <cellStyle name="입력 5 3 2 8 2" xfId="23760"/>
    <cellStyle name="입력 5 3 2 8 3" xfId="23761"/>
    <cellStyle name="입력 5 3 2 8 4" xfId="23762"/>
    <cellStyle name="입력 5 3 2 9" xfId="23763"/>
    <cellStyle name="입력 5 3 2 9 2" xfId="23764"/>
    <cellStyle name="입력 5 3 2 9 3" xfId="23765"/>
    <cellStyle name="입력 5 3 2 9 4" xfId="23766"/>
    <cellStyle name="입력 5 3 3" xfId="23767"/>
    <cellStyle name="입력 5 3 3 10" xfId="23768"/>
    <cellStyle name="입력 5 3 3 10 2" xfId="23769"/>
    <cellStyle name="입력 5 3 3 10 3" xfId="23770"/>
    <cellStyle name="입력 5 3 3 10 4" xfId="23771"/>
    <cellStyle name="입력 5 3 3 11" xfId="23772"/>
    <cellStyle name="입력 5 3 3 12" xfId="23773"/>
    <cellStyle name="입력 5 3 3 13" xfId="23774"/>
    <cellStyle name="입력 5 3 3 2" xfId="23775"/>
    <cellStyle name="입력 5 3 3 2 2" xfId="23776"/>
    <cellStyle name="입력 5 3 3 2 3" xfId="23777"/>
    <cellStyle name="입력 5 3 3 2 4" xfId="23778"/>
    <cellStyle name="입력 5 3 3 3" xfId="23779"/>
    <cellStyle name="입력 5 3 3 3 2" xfId="23780"/>
    <cellStyle name="입력 5 3 3 3 3" xfId="23781"/>
    <cellStyle name="입력 5 3 3 3 4" xfId="23782"/>
    <cellStyle name="입력 5 3 3 4" xfId="23783"/>
    <cellStyle name="입력 5 3 3 4 2" xfId="23784"/>
    <cellStyle name="입력 5 3 3 4 3" xfId="23785"/>
    <cellStyle name="입력 5 3 3 4 4" xfId="23786"/>
    <cellStyle name="입력 5 3 3 5" xfId="23787"/>
    <cellStyle name="입력 5 3 3 5 2" xfId="23788"/>
    <cellStyle name="입력 5 3 3 5 3" xfId="23789"/>
    <cellStyle name="입력 5 3 3 5 4" xfId="23790"/>
    <cellStyle name="입력 5 3 3 6" xfId="23791"/>
    <cellStyle name="입력 5 3 3 6 2" xfId="23792"/>
    <cellStyle name="입력 5 3 3 6 3" xfId="23793"/>
    <cellStyle name="입력 5 3 3 6 4" xfId="23794"/>
    <cellStyle name="입력 5 3 3 7" xfId="23795"/>
    <cellStyle name="입력 5 3 3 7 2" xfId="23796"/>
    <cellStyle name="입력 5 3 3 7 3" xfId="23797"/>
    <cellStyle name="입력 5 3 3 7 4" xfId="23798"/>
    <cellStyle name="입력 5 3 3 8" xfId="23799"/>
    <cellStyle name="입력 5 3 3 8 2" xfId="23800"/>
    <cellStyle name="입력 5 3 3 8 3" xfId="23801"/>
    <cellStyle name="입력 5 3 3 8 4" xfId="23802"/>
    <cellStyle name="입력 5 3 3 9" xfId="23803"/>
    <cellStyle name="입력 5 3 3 9 2" xfId="23804"/>
    <cellStyle name="입력 5 3 3 9 3" xfId="23805"/>
    <cellStyle name="입력 5 3 3 9 4" xfId="23806"/>
    <cellStyle name="입력 5 3 4" xfId="23807"/>
    <cellStyle name="입력 5 3 4 2" xfId="23808"/>
    <cellStyle name="입력 5 3 4 3" xfId="23809"/>
    <cellStyle name="입력 5 3 4 4" xfId="23810"/>
    <cellStyle name="입력 5 3 5" xfId="23811"/>
    <cellStyle name="입력 5 3 5 2" xfId="23812"/>
    <cellStyle name="입력 5 3 5 3" xfId="23813"/>
    <cellStyle name="입력 5 3 5 4" xfId="23814"/>
    <cellStyle name="입력 5 3 6" xfId="23815"/>
    <cellStyle name="입력 5 3 6 2" xfId="23816"/>
    <cellStyle name="입력 5 3 6 3" xfId="23817"/>
    <cellStyle name="입력 5 3 6 4" xfId="23818"/>
    <cellStyle name="입력 5 3 7" xfId="23819"/>
    <cellStyle name="입력 5 3 8" xfId="23820"/>
    <cellStyle name="입력 5 4" xfId="23821"/>
    <cellStyle name="입력 5 4 2" xfId="23822"/>
    <cellStyle name="입력 5 4 2 10" xfId="23823"/>
    <cellStyle name="입력 5 4 2 11" xfId="23824"/>
    <cellStyle name="입력 5 4 2 12" xfId="23825"/>
    <cellStyle name="입력 5 4 2 2" xfId="23826"/>
    <cellStyle name="입력 5 4 2 2 2" xfId="23827"/>
    <cellStyle name="입력 5 4 2 2 3" xfId="23828"/>
    <cellStyle name="입력 5 4 2 2 4" xfId="23829"/>
    <cellStyle name="입력 5 4 2 3" xfId="23830"/>
    <cellStyle name="입력 5 4 2 3 2" xfId="23831"/>
    <cellStyle name="입력 5 4 2 3 3" xfId="23832"/>
    <cellStyle name="입력 5 4 2 3 4" xfId="23833"/>
    <cellStyle name="입력 5 4 2 4" xfId="23834"/>
    <cellStyle name="입력 5 4 2 4 2" xfId="23835"/>
    <cellStyle name="입력 5 4 2 4 3" xfId="23836"/>
    <cellStyle name="입력 5 4 2 4 4" xfId="23837"/>
    <cellStyle name="입력 5 4 2 5" xfId="23838"/>
    <cellStyle name="입력 5 4 2 5 2" xfId="23839"/>
    <cellStyle name="입력 5 4 2 5 3" xfId="23840"/>
    <cellStyle name="입력 5 4 2 5 4" xfId="23841"/>
    <cellStyle name="입력 5 4 2 6" xfId="23842"/>
    <cellStyle name="입력 5 4 2 6 2" xfId="23843"/>
    <cellStyle name="입력 5 4 2 6 3" xfId="23844"/>
    <cellStyle name="입력 5 4 2 6 4" xfId="23845"/>
    <cellStyle name="입력 5 4 2 7" xfId="23846"/>
    <cellStyle name="입력 5 4 2 7 2" xfId="23847"/>
    <cellStyle name="입력 5 4 2 7 3" xfId="23848"/>
    <cellStyle name="입력 5 4 2 7 4" xfId="23849"/>
    <cellStyle name="입력 5 4 2 8" xfId="23850"/>
    <cellStyle name="입력 5 4 2 8 2" xfId="23851"/>
    <cellStyle name="입력 5 4 2 8 3" xfId="23852"/>
    <cellStyle name="입력 5 4 2 8 4" xfId="23853"/>
    <cellStyle name="입력 5 4 2 9" xfId="23854"/>
    <cellStyle name="입력 5 4 2 9 2" xfId="23855"/>
    <cellStyle name="입력 5 4 2 9 3" xfId="23856"/>
    <cellStyle name="입력 5 4 2 9 4" xfId="23857"/>
    <cellStyle name="입력 5 4 3" xfId="23858"/>
    <cellStyle name="입력 5 4 3 10" xfId="23859"/>
    <cellStyle name="입력 5 4 3 10 2" xfId="23860"/>
    <cellStyle name="입력 5 4 3 10 3" xfId="23861"/>
    <cellStyle name="입력 5 4 3 10 4" xfId="23862"/>
    <cellStyle name="입력 5 4 3 11" xfId="23863"/>
    <cellStyle name="입력 5 4 3 12" xfId="23864"/>
    <cellStyle name="입력 5 4 3 13" xfId="23865"/>
    <cellStyle name="입력 5 4 3 2" xfId="23866"/>
    <cellStyle name="입력 5 4 3 2 2" xfId="23867"/>
    <cellStyle name="입력 5 4 3 2 3" xfId="23868"/>
    <cellStyle name="입력 5 4 3 2 4" xfId="23869"/>
    <cellStyle name="입력 5 4 3 3" xfId="23870"/>
    <cellStyle name="입력 5 4 3 3 2" xfId="23871"/>
    <cellStyle name="입력 5 4 3 3 3" xfId="23872"/>
    <cellStyle name="입력 5 4 3 3 4" xfId="23873"/>
    <cellStyle name="입력 5 4 3 4" xfId="23874"/>
    <cellStyle name="입력 5 4 3 4 2" xfId="23875"/>
    <cellStyle name="입력 5 4 3 4 3" xfId="23876"/>
    <cellStyle name="입력 5 4 3 4 4" xfId="23877"/>
    <cellStyle name="입력 5 4 3 5" xfId="23878"/>
    <cellStyle name="입력 5 4 3 5 2" xfId="23879"/>
    <cellStyle name="입력 5 4 3 5 3" xfId="23880"/>
    <cellStyle name="입력 5 4 3 5 4" xfId="23881"/>
    <cellStyle name="입력 5 4 3 6" xfId="23882"/>
    <cellStyle name="입력 5 4 3 6 2" xfId="23883"/>
    <cellStyle name="입력 5 4 3 6 3" xfId="23884"/>
    <cellStyle name="입력 5 4 3 6 4" xfId="23885"/>
    <cellStyle name="입력 5 4 3 7" xfId="23886"/>
    <cellStyle name="입력 5 4 3 7 2" xfId="23887"/>
    <cellStyle name="입력 5 4 3 7 3" xfId="23888"/>
    <cellStyle name="입력 5 4 3 7 4" xfId="23889"/>
    <cellStyle name="입력 5 4 3 8" xfId="23890"/>
    <cellStyle name="입력 5 4 3 8 2" xfId="23891"/>
    <cellStyle name="입력 5 4 3 8 3" xfId="23892"/>
    <cellStyle name="입력 5 4 3 8 4" xfId="23893"/>
    <cellStyle name="입력 5 4 3 9" xfId="23894"/>
    <cellStyle name="입력 5 4 3 9 2" xfId="23895"/>
    <cellStyle name="입력 5 4 3 9 3" xfId="23896"/>
    <cellStyle name="입력 5 4 3 9 4" xfId="23897"/>
    <cellStyle name="입력 5 4 4" xfId="23898"/>
    <cellStyle name="입력 5 4 4 2" xfId="23899"/>
    <cellStyle name="입력 5 4 4 3" xfId="23900"/>
    <cellStyle name="입력 5 4 4 4" xfId="23901"/>
    <cellStyle name="입력 5 4 5" xfId="23902"/>
    <cellStyle name="입력 5 4 5 2" xfId="23903"/>
    <cellStyle name="입력 5 4 5 3" xfId="23904"/>
    <cellStyle name="입력 5 4 5 4" xfId="23905"/>
    <cellStyle name="입력 5 4 6" xfId="23906"/>
    <cellStyle name="입력 5 4 6 2" xfId="23907"/>
    <cellStyle name="입력 5 4 6 3" xfId="23908"/>
    <cellStyle name="입력 5 4 6 4" xfId="23909"/>
    <cellStyle name="입력 5 4 7" xfId="23910"/>
    <cellStyle name="입력 5 4 7 2" xfId="23911"/>
    <cellStyle name="입력 5 4 7 3" xfId="23912"/>
    <cellStyle name="입력 5 4 7 4" xfId="23913"/>
    <cellStyle name="입력 5 4 8" xfId="23914"/>
    <cellStyle name="입력 5 4 9" xfId="23915"/>
    <cellStyle name="입력 5 5" xfId="23916"/>
    <cellStyle name="입력 5 5 10" xfId="23917"/>
    <cellStyle name="입력 5 5 11" xfId="23918"/>
    <cellStyle name="입력 5 5 2" xfId="23919"/>
    <cellStyle name="입력 5 5 2 10" xfId="23920"/>
    <cellStyle name="입력 5 5 2 10 2" xfId="23921"/>
    <cellStyle name="입력 5 5 2 10 3" xfId="23922"/>
    <cellStyle name="입력 5 5 2 10 4" xfId="23923"/>
    <cellStyle name="입력 5 5 2 11" xfId="23924"/>
    <cellStyle name="입력 5 5 2 12" xfId="23925"/>
    <cellStyle name="입력 5 5 2 13" xfId="23926"/>
    <cellStyle name="입력 5 5 2 2" xfId="23927"/>
    <cellStyle name="입력 5 5 2 2 2" xfId="23928"/>
    <cellStyle name="입력 5 5 2 2 3" xfId="23929"/>
    <cellStyle name="입력 5 5 2 2 4" xfId="23930"/>
    <cellStyle name="입력 5 5 2 3" xfId="23931"/>
    <cellStyle name="입력 5 5 2 3 2" xfId="23932"/>
    <cellStyle name="입력 5 5 2 3 3" xfId="23933"/>
    <cellStyle name="입력 5 5 2 3 4" xfId="23934"/>
    <cellStyle name="입력 5 5 2 4" xfId="23935"/>
    <cellStyle name="입력 5 5 2 4 2" xfId="23936"/>
    <cellStyle name="입력 5 5 2 4 3" xfId="23937"/>
    <cellStyle name="입력 5 5 2 4 4" xfId="23938"/>
    <cellStyle name="입력 5 5 2 5" xfId="23939"/>
    <cellStyle name="입력 5 5 2 5 2" xfId="23940"/>
    <cellStyle name="입력 5 5 2 5 3" xfId="23941"/>
    <cellStyle name="입력 5 5 2 5 4" xfId="23942"/>
    <cellStyle name="입력 5 5 2 6" xfId="23943"/>
    <cellStyle name="입력 5 5 2 6 2" xfId="23944"/>
    <cellStyle name="입력 5 5 2 6 3" xfId="23945"/>
    <cellStyle name="입력 5 5 2 6 4" xfId="23946"/>
    <cellStyle name="입력 5 5 2 7" xfId="23947"/>
    <cellStyle name="입력 5 5 2 7 2" xfId="23948"/>
    <cellStyle name="입력 5 5 2 7 3" xfId="23949"/>
    <cellStyle name="입력 5 5 2 7 4" xfId="23950"/>
    <cellStyle name="입력 5 5 2 8" xfId="23951"/>
    <cellStyle name="입력 5 5 2 8 2" xfId="23952"/>
    <cellStyle name="입력 5 5 2 8 3" xfId="23953"/>
    <cellStyle name="입력 5 5 2 8 4" xfId="23954"/>
    <cellStyle name="입력 5 5 2 9" xfId="23955"/>
    <cellStyle name="입력 5 5 2 9 2" xfId="23956"/>
    <cellStyle name="입력 5 5 2 9 3" xfId="23957"/>
    <cellStyle name="입력 5 5 2 9 4" xfId="23958"/>
    <cellStyle name="입력 5 5 3" xfId="23959"/>
    <cellStyle name="입력 5 5 3 10" xfId="23960"/>
    <cellStyle name="입력 5 5 3 10 2" xfId="23961"/>
    <cellStyle name="입력 5 5 3 10 3" xfId="23962"/>
    <cellStyle name="입력 5 5 3 10 4" xfId="23963"/>
    <cellStyle name="입력 5 5 3 11" xfId="23964"/>
    <cellStyle name="입력 5 5 3 12" xfId="23965"/>
    <cellStyle name="입력 5 5 3 13" xfId="23966"/>
    <cellStyle name="입력 5 5 3 2" xfId="23967"/>
    <cellStyle name="입력 5 5 3 2 2" xfId="23968"/>
    <cellStyle name="입력 5 5 3 2 3" xfId="23969"/>
    <cellStyle name="입력 5 5 3 2 4" xfId="23970"/>
    <cellStyle name="입력 5 5 3 3" xfId="23971"/>
    <cellStyle name="입력 5 5 3 3 2" xfId="23972"/>
    <cellStyle name="입력 5 5 3 3 3" xfId="23973"/>
    <cellStyle name="입력 5 5 3 3 4" xfId="23974"/>
    <cellStyle name="입력 5 5 3 4" xfId="23975"/>
    <cellStyle name="입력 5 5 3 4 2" xfId="23976"/>
    <cellStyle name="입력 5 5 3 4 3" xfId="23977"/>
    <cellStyle name="입력 5 5 3 4 4" xfId="23978"/>
    <cellStyle name="입력 5 5 3 5" xfId="23979"/>
    <cellStyle name="입력 5 5 3 5 2" xfId="23980"/>
    <cellStyle name="입력 5 5 3 5 3" xfId="23981"/>
    <cellStyle name="입력 5 5 3 5 4" xfId="23982"/>
    <cellStyle name="입력 5 5 3 6" xfId="23983"/>
    <cellStyle name="입력 5 5 3 6 2" xfId="23984"/>
    <cellStyle name="입력 5 5 3 6 3" xfId="23985"/>
    <cellStyle name="입력 5 5 3 6 4" xfId="23986"/>
    <cellStyle name="입력 5 5 3 7" xfId="23987"/>
    <cellStyle name="입력 5 5 3 7 2" xfId="23988"/>
    <cellStyle name="입력 5 5 3 7 3" xfId="23989"/>
    <cellStyle name="입력 5 5 3 7 4" xfId="23990"/>
    <cellStyle name="입력 5 5 3 8" xfId="23991"/>
    <cellStyle name="입력 5 5 3 8 2" xfId="23992"/>
    <cellStyle name="입력 5 5 3 8 3" xfId="23993"/>
    <cellStyle name="입력 5 5 3 8 4" xfId="23994"/>
    <cellStyle name="입력 5 5 3 9" xfId="23995"/>
    <cellStyle name="입력 5 5 3 9 2" xfId="23996"/>
    <cellStyle name="입력 5 5 3 9 3" xfId="23997"/>
    <cellStyle name="입력 5 5 3 9 4" xfId="23998"/>
    <cellStyle name="입력 5 5 4" xfId="23999"/>
    <cellStyle name="입력 5 5 4 2" xfId="24000"/>
    <cellStyle name="입력 5 5 4 3" xfId="24001"/>
    <cellStyle name="입력 5 5 4 4" xfId="24002"/>
    <cellStyle name="입력 5 5 5" xfId="24003"/>
    <cellStyle name="입력 5 5 5 2" xfId="24004"/>
    <cellStyle name="입력 5 5 5 3" xfId="24005"/>
    <cellStyle name="입력 5 5 5 4" xfId="24006"/>
    <cellStyle name="입력 5 5 6" xfId="24007"/>
    <cellStyle name="입력 5 5 6 2" xfId="24008"/>
    <cellStyle name="입력 5 5 6 3" xfId="24009"/>
    <cellStyle name="입력 5 5 6 4" xfId="24010"/>
    <cellStyle name="입력 5 5 7" xfId="24011"/>
    <cellStyle name="입력 5 5 7 2" xfId="24012"/>
    <cellStyle name="입력 5 5 7 3" xfId="24013"/>
    <cellStyle name="입력 5 5 7 4" xfId="24014"/>
    <cellStyle name="입력 5 5 8" xfId="24015"/>
    <cellStyle name="입력 5 5 8 2" xfId="24016"/>
    <cellStyle name="입력 5 5 8 3" xfId="24017"/>
    <cellStyle name="입력 5 5 8 4" xfId="24018"/>
    <cellStyle name="입력 5 5 9" xfId="24019"/>
    <cellStyle name="입력 5 6" xfId="24020"/>
    <cellStyle name="입력 5 6 2" xfId="24021"/>
    <cellStyle name="입력 5 6 3" xfId="24022"/>
    <cellStyle name="입력 5 6 4" xfId="24023"/>
    <cellStyle name="입력 5 7" xfId="24024"/>
    <cellStyle name="입력 5 7 2" xfId="24025"/>
    <cellStyle name="입력 5 7 3" xfId="24026"/>
    <cellStyle name="입력 5 7 4" xfId="24027"/>
    <cellStyle name="입력 5 8" xfId="24028"/>
    <cellStyle name="입력 5 9" xfId="24029"/>
    <cellStyle name="자리수" xfId="24030"/>
    <cellStyle name="자리수 - 유형1" xfId="24031"/>
    <cellStyle name="자리수 - 유형3" xfId="24032"/>
    <cellStyle name="자리수 2" xfId="24033"/>
    <cellStyle name="자리수 3" xfId="24034"/>
    <cellStyle name="자리수 4" xfId="24035"/>
    <cellStyle name="자리수 5" xfId="24036"/>
    <cellStyle name="자리수_남해토지명세(감정평가인송부)" xfId="24037"/>
    <cellStyle name="자리수0" xfId="24038"/>
    <cellStyle name="자리수0 2" xfId="24039"/>
    <cellStyle name="작업일수" xfId="24040"/>
    <cellStyle name="작은제목" xfId="24041"/>
    <cellStyle name="정" xfId="24042"/>
    <cellStyle name="제 목" xfId="24043"/>
    <cellStyle name="제놀" xfId="24044"/>
    <cellStyle name="제목" xfId="9122" builtinId="15" customBuiltin="1"/>
    <cellStyle name="제목 1" xfId="5860" builtinId="16" customBuiltin="1"/>
    <cellStyle name="제목 1 2" xfId="24045"/>
    <cellStyle name="제목 1 3" xfId="24046"/>
    <cellStyle name="제목 1 4" xfId="24047"/>
    <cellStyle name="제목 1 5" xfId="24048"/>
    <cellStyle name="제목 1(左)" xfId="24049"/>
    <cellStyle name="제목 1(中)" xfId="24050"/>
    <cellStyle name="제목 10" xfId="24051"/>
    <cellStyle name="제목 11" xfId="24052"/>
    <cellStyle name="제목 12" xfId="24053"/>
    <cellStyle name="제목 2" xfId="5861" builtinId="17" customBuiltin="1"/>
    <cellStyle name="제목 2 2" xfId="24054"/>
    <cellStyle name="제목 2 3" xfId="24055"/>
    <cellStyle name="제목 2 4" xfId="24056"/>
    <cellStyle name="제목 2 5" xfId="24057"/>
    <cellStyle name="제목 3" xfId="5862" builtinId="18" customBuiltin="1"/>
    <cellStyle name="제목 3 2" xfId="24058"/>
    <cellStyle name="제목 3 2 2" xfId="24059"/>
    <cellStyle name="제목 3 2 2 2" xfId="24060"/>
    <cellStyle name="제목 3 2 2 3" xfId="24061"/>
    <cellStyle name="제목 3 2 2 4" xfId="24062"/>
    <cellStyle name="제목 3 2 3" xfId="24063"/>
    <cellStyle name="제목 3 2 4" xfId="24064"/>
    <cellStyle name="제목 3 2 5" xfId="24065"/>
    <cellStyle name="제목 3 3" xfId="24066"/>
    <cellStyle name="제목 3 3 2" xfId="24067"/>
    <cellStyle name="제목 3 3 2 2" xfId="24068"/>
    <cellStyle name="제목 3 3 2 3" xfId="24069"/>
    <cellStyle name="제목 3 3 2 4" xfId="24070"/>
    <cellStyle name="제목 3 3 3" xfId="24071"/>
    <cellStyle name="제목 3 3 4" xfId="24072"/>
    <cellStyle name="제목 3 3 5" xfId="24073"/>
    <cellStyle name="제목 3 4" xfId="24074"/>
    <cellStyle name="제목 3 4 2" xfId="24075"/>
    <cellStyle name="제목 3 4 2 2" xfId="24076"/>
    <cellStyle name="제목 3 4 2 3" xfId="24077"/>
    <cellStyle name="제목 3 4 2 4" xfId="24078"/>
    <cellStyle name="제목 3 4 3" xfId="24079"/>
    <cellStyle name="제목 3 4 4" xfId="24080"/>
    <cellStyle name="제목 3 4 5" xfId="24081"/>
    <cellStyle name="제목 3 5" xfId="24082"/>
    <cellStyle name="제목 3 5 2" xfId="24083"/>
    <cellStyle name="제목 3 5 2 2" xfId="24084"/>
    <cellStyle name="제목 3 5 2 3" xfId="24085"/>
    <cellStyle name="제목 3 5 2 4" xfId="24086"/>
    <cellStyle name="제목 3 5 3" xfId="24087"/>
    <cellStyle name="제목 3 5 4" xfId="24088"/>
    <cellStyle name="제목 3 5 5" xfId="24089"/>
    <cellStyle name="제목 4" xfId="5870" builtinId="19" customBuiltin="1"/>
    <cellStyle name="제목 4 2" xfId="24090"/>
    <cellStyle name="제목 4 3" xfId="24091"/>
    <cellStyle name="제목 4 4" xfId="24092"/>
    <cellStyle name="제목 4 5" xfId="24093"/>
    <cellStyle name="제목 5" xfId="24094"/>
    <cellStyle name="제목 6" xfId="24095"/>
    <cellStyle name="제목 7" xfId="24096"/>
    <cellStyle name="제목 8" xfId="24097"/>
    <cellStyle name="제목 9" xfId="24098"/>
    <cellStyle name="제목[1 줄]" xfId="24099"/>
    <cellStyle name="제목[1 줄] 2" xfId="24100"/>
    <cellStyle name="제목[1 줄] 2 2" xfId="24101"/>
    <cellStyle name="제목[1 줄] 2 2 2" xfId="24102"/>
    <cellStyle name="제목[1 줄] 2 2 2 2" xfId="24103"/>
    <cellStyle name="제목[1 줄] 2 2 2 2 2" xfId="24104"/>
    <cellStyle name="제목[1 줄] 2 2 2 2 3" xfId="24105"/>
    <cellStyle name="제목[1 줄] 2 2 2 2 4" xfId="24106"/>
    <cellStyle name="제목[1 줄] 2 2 2 3" xfId="24107"/>
    <cellStyle name="제목[1 줄] 2 2 2 3 2" xfId="24108"/>
    <cellStyle name="제목[1 줄] 2 2 2 3 3" xfId="24109"/>
    <cellStyle name="제목[1 줄] 2 2 2 3 4" xfId="24110"/>
    <cellStyle name="제목[1 줄] 2 2 2 4" xfId="24111"/>
    <cellStyle name="제목[1 줄] 2 2 2 4 2" xfId="24112"/>
    <cellStyle name="제목[1 줄] 2 2 2 4 3" xfId="24113"/>
    <cellStyle name="제목[1 줄] 2 2 2 4 4" xfId="24114"/>
    <cellStyle name="제목[1 줄] 2 2 2 5" xfId="24115"/>
    <cellStyle name="제목[1 줄] 2 2 2 5 2" xfId="24116"/>
    <cellStyle name="제목[1 줄] 2 2 2 5 3" xfId="24117"/>
    <cellStyle name="제목[1 줄] 2 2 2 5 4" xfId="24118"/>
    <cellStyle name="제목[1 줄] 2 2 2 6" xfId="24119"/>
    <cellStyle name="제목[1 줄] 2 2 2 6 2" xfId="24120"/>
    <cellStyle name="제목[1 줄] 2 2 2 6 3" xfId="24121"/>
    <cellStyle name="제목[1 줄] 2 2 2 6 4" xfId="24122"/>
    <cellStyle name="제목[1 줄] 2 2 2 7" xfId="24123"/>
    <cellStyle name="제목[1 줄] 2 2 2 8" xfId="24124"/>
    <cellStyle name="제목[1 줄] 2 2 3" xfId="24125"/>
    <cellStyle name="제목[1 줄] 2 2 3 2" xfId="24126"/>
    <cellStyle name="제목[1 줄] 2 2 3 3" xfId="24127"/>
    <cellStyle name="제목[1 줄] 2 2 3 4" xfId="24128"/>
    <cellStyle name="제목[1 줄] 2 2 4" xfId="24129"/>
    <cellStyle name="제목[1 줄] 2 2 4 2" xfId="24130"/>
    <cellStyle name="제목[1 줄] 2 2 4 3" xfId="24131"/>
    <cellStyle name="제목[1 줄] 2 2 4 4" xfId="24132"/>
    <cellStyle name="제목[1 줄] 2 2 5" xfId="24133"/>
    <cellStyle name="제목[1 줄] 2 2 5 2" xfId="24134"/>
    <cellStyle name="제목[1 줄] 2 2 5 3" xfId="24135"/>
    <cellStyle name="제목[1 줄] 2 2 5 4" xfId="24136"/>
    <cellStyle name="제목[1 줄] 2 2 6" xfId="24137"/>
    <cellStyle name="제목[1 줄] 2 2 6 2" xfId="24138"/>
    <cellStyle name="제목[1 줄] 2 2 6 3" xfId="24139"/>
    <cellStyle name="제목[1 줄] 2 2 6 4" xfId="24140"/>
    <cellStyle name="제목[1 줄] 2 2 7" xfId="24141"/>
    <cellStyle name="제목[1 줄] 2 2 7 2" xfId="24142"/>
    <cellStyle name="제목[1 줄] 2 2 7 3" xfId="24143"/>
    <cellStyle name="제목[1 줄] 2 2 7 4" xfId="24144"/>
    <cellStyle name="제목[1 줄] 2 2 8" xfId="24145"/>
    <cellStyle name="제목[1 줄] 2 2 8 2" xfId="24146"/>
    <cellStyle name="제목[1 줄] 2 2 8 3" xfId="24147"/>
    <cellStyle name="제목[1 줄] 2 2 8 4" xfId="24148"/>
    <cellStyle name="제목[1 줄] 2 2 9" xfId="24149"/>
    <cellStyle name="제목[1 줄] 2 2 9 2" xfId="24150"/>
    <cellStyle name="제목[1 줄] 2 2 9 3" xfId="24151"/>
    <cellStyle name="제목[1 줄] 2 2 9 4" xfId="24152"/>
    <cellStyle name="제목[1 줄] 2 3" xfId="24153"/>
    <cellStyle name="제목[1 줄] 2 3 2" xfId="24154"/>
    <cellStyle name="제목[1 줄] 2 3 2 10" xfId="24155"/>
    <cellStyle name="제목[1 줄] 2 3 2 10 2" xfId="24156"/>
    <cellStyle name="제목[1 줄] 2 3 2 10 3" xfId="24157"/>
    <cellStyle name="제목[1 줄] 2 3 2 10 4" xfId="24158"/>
    <cellStyle name="제목[1 줄] 2 3 2 11" xfId="24159"/>
    <cellStyle name="제목[1 줄] 2 3 2 12" xfId="24160"/>
    <cellStyle name="제목[1 줄] 2 3 2 2" xfId="24161"/>
    <cellStyle name="제목[1 줄] 2 3 2 2 2" xfId="24162"/>
    <cellStyle name="제목[1 줄] 2 3 2 2 3" xfId="24163"/>
    <cellStyle name="제목[1 줄] 2 3 2 2 4" xfId="24164"/>
    <cellStyle name="제목[1 줄] 2 3 2 3" xfId="24165"/>
    <cellStyle name="제목[1 줄] 2 3 2 3 2" xfId="24166"/>
    <cellStyle name="제목[1 줄] 2 3 2 3 3" xfId="24167"/>
    <cellStyle name="제목[1 줄] 2 3 2 3 4" xfId="24168"/>
    <cellStyle name="제목[1 줄] 2 3 2 4" xfId="24169"/>
    <cellStyle name="제목[1 줄] 2 3 2 4 2" xfId="24170"/>
    <cellStyle name="제목[1 줄] 2 3 2 4 3" xfId="24171"/>
    <cellStyle name="제목[1 줄] 2 3 2 4 4" xfId="24172"/>
    <cellStyle name="제목[1 줄] 2 3 2 5" xfId="24173"/>
    <cellStyle name="제목[1 줄] 2 3 2 5 2" xfId="24174"/>
    <cellStyle name="제목[1 줄] 2 3 2 5 3" xfId="24175"/>
    <cellStyle name="제목[1 줄] 2 3 2 5 4" xfId="24176"/>
    <cellStyle name="제목[1 줄] 2 3 2 6" xfId="24177"/>
    <cellStyle name="제목[1 줄] 2 3 2 6 2" xfId="24178"/>
    <cellStyle name="제목[1 줄] 2 3 2 6 3" xfId="24179"/>
    <cellStyle name="제목[1 줄] 2 3 2 6 4" xfId="24180"/>
    <cellStyle name="제목[1 줄] 2 3 2 7" xfId="24181"/>
    <cellStyle name="제목[1 줄] 2 3 2 7 2" xfId="24182"/>
    <cellStyle name="제목[1 줄] 2 3 2 7 3" xfId="24183"/>
    <cellStyle name="제목[1 줄] 2 3 2 7 4" xfId="24184"/>
    <cellStyle name="제목[1 줄] 2 3 2 8" xfId="24185"/>
    <cellStyle name="제목[1 줄] 2 3 2 8 2" xfId="24186"/>
    <cellStyle name="제목[1 줄] 2 3 2 8 3" xfId="24187"/>
    <cellStyle name="제목[1 줄] 2 3 2 8 4" xfId="24188"/>
    <cellStyle name="제목[1 줄] 2 3 2 9" xfId="24189"/>
    <cellStyle name="제목[1 줄] 2 3 2 9 2" xfId="24190"/>
    <cellStyle name="제목[1 줄] 2 3 2 9 3" xfId="24191"/>
    <cellStyle name="제목[1 줄] 2 3 2 9 4" xfId="24192"/>
    <cellStyle name="제목[1 줄] 2 3 3" xfId="24193"/>
    <cellStyle name="제목[1 줄] 2 3 3 10" xfId="24194"/>
    <cellStyle name="제목[1 줄] 2 3 3 10 2" xfId="24195"/>
    <cellStyle name="제목[1 줄] 2 3 3 10 3" xfId="24196"/>
    <cellStyle name="제목[1 줄] 2 3 3 10 4" xfId="24197"/>
    <cellStyle name="제목[1 줄] 2 3 3 11" xfId="24198"/>
    <cellStyle name="제목[1 줄] 2 3 3 12" xfId="24199"/>
    <cellStyle name="제목[1 줄] 2 3 3 13" xfId="24200"/>
    <cellStyle name="제목[1 줄] 2 3 3 2" xfId="24201"/>
    <cellStyle name="제목[1 줄] 2 3 3 2 2" xfId="24202"/>
    <cellStyle name="제목[1 줄] 2 3 3 2 3" xfId="24203"/>
    <cellStyle name="제목[1 줄] 2 3 3 2 4" xfId="24204"/>
    <cellStyle name="제목[1 줄] 2 3 3 3" xfId="24205"/>
    <cellStyle name="제목[1 줄] 2 3 3 3 2" xfId="24206"/>
    <cellStyle name="제목[1 줄] 2 3 3 3 3" xfId="24207"/>
    <cellStyle name="제목[1 줄] 2 3 3 3 4" xfId="24208"/>
    <cellStyle name="제목[1 줄] 2 3 3 4" xfId="24209"/>
    <cellStyle name="제목[1 줄] 2 3 3 4 2" xfId="24210"/>
    <cellStyle name="제목[1 줄] 2 3 3 4 3" xfId="24211"/>
    <cellStyle name="제목[1 줄] 2 3 3 4 4" xfId="24212"/>
    <cellStyle name="제목[1 줄] 2 3 3 5" xfId="24213"/>
    <cellStyle name="제목[1 줄] 2 3 3 5 2" xfId="24214"/>
    <cellStyle name="제목[1 줄] 2 3 3 5 3" xfId="24215"/>
    <cellStyle name="제목[1 줄] 2 3 3 5 4" xfId="24216"/>
    <cellStyle name="제목[1 줄] 2 3 3 6" xfId="24217"/>
    <cellStyle name="제목[1 줄] 2 3 3 6 2" xfId="24218"/>
    <cellStyle name="제목[1 줄] 2 3 3 6 3" xfId="24219"/>
    <cellStyle name="제목[1 줄] 2 3 3 6 4" xfId="24220"/>
    <cellStyle name="제목[1 줄] 2 3 3 7" xfId="24221"/>
    <cellStyle name="제목[1 줄] 2 3 3 7 2" xfId="24222"/>
    <cellStyle name="제목[1 줄] 2 3 3 7 3" xfId="24223"/>
    <cellStyle name="제목[1 줄] 2 3 3 7 4" xfId="24224"/>
    <cellStyle name="제목[1 줄] 2 3 3 8" xfId="24225"/>
    <cellStyle name="제목[1 줄] 2 3 3 8 2" xfId="24226"/>
    <cellStyle name="제목[1 줄] 2 3 3 8 3" xfId="24227"/>
    <cellStyle name="제목[1 줄] 2 3 3 8 4" xfId="24228"/>
    <cellStyle name="제목[1 줄] 2 3 3 9" xfId="24229"/>
    <cellStyle name="제목[1 줄] 2 3 3 9 2" xfId="24230"/>
    <cellStyle name="제목[1 줄] 2 3 3 9 3" xfId="24231"/>
    <cellStyle name="제목[1 줄] 2 3 3 9 4" xfId="24232"/>
    <cellStyle name="제목[1 줄] 2 3 4" xfId="24233"/>
    <cellStyle name="제목[1 줄] 2 3 4 2" xfId="24234"/>
    <cellStyle name="제목[1 줄] 2 3 4 3" xfId="24235"/>
    <cellStyle name="제목[1 줄] 2 3 4 4" xfId="24236"/>
    <cellStyle name="제목[1 줄] 2 3 5" xfId="24237"/>
    <cellStyle name="제목[1 줄] 2 3 5 2" xfId="24238"/>
    <cellStyle name="제목[1 줄] 2 3 5 3" xfId="24239"/>
    <cellStyle name="제목[1 줄] 2 3 5 4" xfId="24240"/>
    <cellStyle name="제목[1 줄] 2 3 6" xfId="24241"/>
    <cellStyle name="제목[1 줄] 2 3 6 2" xfId="24242"/>
    <cellStyle name="제목[1 줄] 2 3 6 3" xfId="24243"/>
    <cellStyle name="제목[1 줄] 2 3 6 4" xfId="24244"/>
    <cellStyle name="제목[1 줄] 2 3 7" xfId="24245"/>
    <cellStyle name="제목[1 줄] 2 4" xfId="24246"/>
    <cellStyle name="제목[1 줄] 2 4 2" xfId="24247"/>
    <cellStyle name="제목[1 줄] 2 4 2 2" xfId="24248"/>
    <cellStyle name="제목[1 줄] 2 4 2 3" xfId="24249"/>
    <cellStyle name="제목[1 줄] 2 4 2 4" xfId="24250"/>
    <cellStyle name="제목[1 줄] 2 4 3" xfId="24251"/>
    <cellStyle name="제목[1 줄] 2 4 3 2" xfId="24252"/>
    <cellStyle name="제목[1 줄] 2 4 3 3" xfId="24253"/>
    <cellStyle name="제목[1 줄] 2 4 3 4" xfId="24254"/>
    <cellStyle name="제목[1 줄] 2 4 4" xfId="24255"/>
    <cellStyle name="제목[1 줄] 2 4 4 2" xfId="24256"/>
    <cellStyle name="제목[1 줄] 2 4 4 3" xfId="24257"/>
    <cellStyle name="제목[1 줄] 2 4 4 4" xfId="24258"/>
    <cellStyle name="제목[1 줄] 2 4 5" xfId="24259"/>
    <cellStyle name="제목[1 줄] 2 4 5 2" xfId="24260"/>
    <cellStyle name="제목[1 줄] 2 4 5 3" xfId="24261"/>
    <cellStyle name="제목[1 줄] 2 4 5 4" xfId="24262"/>
    <cellStyle name="제목[1 줄] 2 4 6" xfId="24263"/>
    <cellStyle name="제목[1 줄] 2 4 6 2" xfId="24264"/>
    <cellStyle name="제목[1 줄] 2 4 6 3" xfId="24265"/>
    <cellStyle name="제목[1 줄] 2 4 6 4" xfId="24266"/>
    <cellStyle name="제목[1 줄] 2 4 7" xfId="24267"/>
    <cellStyle name="제목[1 줄] 2 4 8" xfId="24268"/>
    <cellStyle name="제목[1 줄] 2 5" xfId="24269"/>
    <cellStyle name="제목[1 줄] 2 5 10" xfId="24270"/>
    <cellStyle name="제목[1 줄] 2 5 10 2" xfId="24271"/>
    <cellStyle name="제목[1 줄] 2 5 10 3" xfId="24272"/>
    <cellStyle name="제목[1 줄] 2 5 10 4" xfId="24273"/>
    <cellStyle name="제목[1 줄] 2 5 11" xfId="24274"/>
    <cellStyle name="제목[1 줄] 2 5 12" xfId="24275"/>
    <cellStyle name="제목[1 줄] 2 5 13" xfId="24276"/>
    <cellStyle name="제목[1 줄] 2 5 2" xfId="24277"/>
    <cellStyle name="제목[1 줄] 2 5 2 2" xfId="24278"/>
    <cellStyle name="제목[1 줄] 2 5 2 3" xfId="24279"/>
    <cellStyle name="제목[1 줄] 2 5 2 4" xfId="24280"/>
    <cellStyle name="제목[1 줄] 2 5 3" xfId="24281"/>
    <cellStyle name="제목[1 줄] 2 5 3 2" xfId="24282"/>
    <cellStyle name="제목[1 줄] 2 5 3 3" xfId="24283"/>
    <cellStyle name="제목[1 줄] 2 5 3 4" xfId="24284"/>
    <cellStyle name="제목[1 줄] 2 5 4" xfId="24285"/>
    <cellStyle name="제목[1 줄] 2 5 4 2" xfId="24286"/>
    <cellStyle name="제목[1 줄] 2 5 4 3" xfId="24287"/>
    <cellStyle name="제목[1 줄] 2 5 4 4" xfId="24288"/>
    <cellStyle name="제목[1 줄] 2 5 5" xfId="24289"/>
    <cellStyle name="제목[1 줄] 2 5 5 2" xfId="24290"/>
    <cellStyle name="제목[1 줄] 2 5 5 3" xfId="24291"/>
    <cellStyle name="제목[1 줄] 2 5 5 4" xfId="24292"/>
    <cellStyle name="제목[1 줄] 2 5 6" xfId="24293"/>
    <cellStyle name="제목[1 줄] 2 5 6 2" xfId="24294"/>
    <cellStyle name="제목[1 줄] 2 5 6 3" xfId="24295"/>
    <cellStyle name="제목[1 줄] 2 5 6 4" xfId="24296"/>
    <cellStyle name="제목[1 줄] 2 5 7" xfId="24297"/>
    <cellStyle name="제목[1 줄] 2 5 7 2" xfId="24298"/>
    <cellStyle name="제목[1 줄] 2 5 7 3" xfId="24299"/>
    <cellStyle name="제목[1 줄] 2 5 7 4" xfId="24300"/>
    <cellStyle name="제목[1 줄] 2 5 8" xfId="24301"/>
    <cellStyle name="제목[1 줄] 2 5 8 2" xfId="24302"/>
    <cellStyle name="제목[1 줄] 2 5 8 3" xfId="24303"/>
    <cellStyle name="제목[1 줄] 2 5 8 4" xfId="24304"/>
    <cellStyle name="제목[1 줄] 2 5 9" xfId="24305"/>
    <cellStyle name="제목[1 줄] 2 5 9 2" xfId="24306"/>
    <cellStyle name="제목[1 줄] 2 5 9 3" xfId="24307"/>
    <cellStyle name="제목[1 줄] 2 5 9 4" xfId="24308"/>
    <cellStyle name="제목[1 줄] 2 6" xfId="24309"/>
    <cellStyle name="제목[1 줄] 2 6 2" xfId="24310"/>
    <cellStyle name="제목[1 줄] 2 6 3" xfId="24311"/>
    <cellStyle name="제목[1 줄] 2 6 4" xfId="24312"/>
    <cellStyle name="제목[1 줄] 3" xfId="24313"/>
    <cellStyle name="제목[1 줄] 3 10" xfId="24314"/>
    <cellStyle name="제목[1 줄] 3 2" xfId="24315"/>
    <cellStyle name="제목[1 줄] 3 2 2" xfId="24316"/>
    <cellStyle name="제목[1 줄] 3 2 2 2" xfId="24317"/>
    <cellStyle name="제목[1 줄] 3 2 2 3" xfId="24318"/>
    <cellStyle name="제목[1 줄] 3 2 2 4" xfId="24319"/>
    <cellStyle name="제목[1 줄] 3 2 3" xfId="24320"/>
    <cellStyle name="제목[1 줄] 3 2 3 2" xfId="24321"/>
    <cellStyle name="제목[1 줄] 3 2 3 3" xfId="24322"/>
    <cellStyle name="제목[1 줄] 3 2 3 4" xfId="24323"/>
    <cellStyle name="제목[1 줄] 3 2 4" xfId="24324"/>
    <cellStyle name="제목[1 줄] 3 2 4 2" xfId="24325"/>
    <cellStyle name="제목[1 줄] 3 2 4 3" xfId="24326"/>
    <cellStyle name="제목[1 줄] 3 2 4 4" xfId="24327"/>
    <cellStyle name="제목[1 줄] 3 2 5" xfId="24328"/>
    <cellStyle name="제목[1 줄] 3 2 5 2" xfId="24329"/>
    <cellStyle name="제목[1 줄] 3 2 5 3" xfId="24330"/>
    <cellStyle name="제목[1 줄] 3 2 5 4" xfId="24331"/>
    <cellStyle name="제목[1 줄] 3 2 6" xfId="24332"/>
    <cellStyle name="제목[1 줄] 3 2 6 2" xfId="24333"/>
    <cellStyle name="제목[1 줄] 3 2 6 3" xfId="24334"/>
    <cellStyle name="제목[1 줄] 3 2 6 4" xfId="24335"/>
    <cellStyle name="제목[1 줄] 3 2 7" xfId="24336"/>
    <cellStyle name="제목[1 줄] 3 2 8" xfId="24337"/>
    <cellStyle name="제목[1 줄] 3 3" xfId="24338"/>
    <cellStyle name="제목[1 줄] 3 3 10" xfId="24339"/>
    <cellStyle name="제목[1 줄] 3 3 10 2" xfId="24340"/>
    <cellStyle name="제목[1 줄] 3 3 10 3" xfId="24341"/>
    <cellStyle name="제목[1 줄] 3 3 10 4" xfId="24342"/>
    <cellStyle name="제목[1 줄] 3 3 11" xfId="24343"/>
    <cellStyle name="제목[1 줄] 3 3 12" xfId="24344"/>
    <cellStyle name="제목[1 줄] 3 3 13" xfId="24345"/>
    <cellStyle name="제목[1 줄] 3 3 2" xfId="24346"/>
    <cellStyle name="제목[1 줄] 3 3 2 2" xfId="24347"/>
    <cellStyle name="제목[1 줄] 3 3 2 3" xfId="24348"/>
    <cellStyle name="제목[1 줄] 3 3 2 4" xfId="24349"/>
    <cellStyle name="제목[1 줄] 3 3 3" xfId="24350"/>
    <cellStyle name="제목[1 줄] 3 3 3 2" xfId="24351"/>
    <cellStyle name="제목[1 줄] 3 3 3 3" xfId="24352"/>
    <cellStyle name="제목[1 줄] 3 3 3 4" xfId="24353"/>
    <cellStyle name="제목[1 줄] 3 3 4" xfId="24354"/>
    <cellStyle name="제목[1 줄] 3 3 4 2" xfId="24355"/>
    <cellStyle name="제목[1 줄] 3 3 4 3" xfId="24356"/>
    <cellStyle name="제목[1 줄] 3 3 4 4" xfId="24357"/>
    <cellStyle name="제목[1 줄] 3 3 5" xfId="24358"/>
    <cellStyle name="제목[1 줄] 3 3 5 2" xfId="24359"/>
    <cellStyle name="제목[1 줄] 3 3 5 3" xfId="24360"/>
    <cellStyle name="제목[1 줄] 3 3 5 4" xfId="24361"/>
    <cellStyle name="제목[1 줄] 3 3 6" xfId="24362"/>
    <cellStyle name="제목[1 줄] 3 3 6 2" xfId="24363"/>
    <cellStyle name="제목[1 줄] 3 3 6 3" xfId="24364"/>
    <cellStyle name="제목[1 줄] 3 3 6 4" xfId="24365"/>
    <cellStyle name="제목[1 줄] 3 3 7" xfId="24366"/>
    <cellStyle name="제목[1 줄] 3 3 7 2" xfId="24367"/>
    <cellStyle name="제목[1 줄] 3 3 7 3" xfId="24368"/>
    <cellStyle name="제목[1 줄] 3 3 7 4" xfId="24369"/>
    <cellStyle name="제목[1 줄] 3 3 8" xfId="24370"/>
    <cellStyle name="제목[1 줄] 3 3 8 2" xfId="24371"/>
    <cellStyle name="제목[1 줄] 3 3 8 3" xfId="24372"/>
    <cellStyle name="제목[1 줄] 3 3 8 4" xfId="24373"/>
    <cellStyle name="제목[1 줄] 3 3 9" xfId="24374"/>
    <cellStyle name="제목[1 줄] 3 3 9 2" xfId="24375"/>
    <cellStyle name="제목[1 줄] 3 3 9 3" xfId="24376"/>
    <cellStyle name="제목[1 줄] 3 3 9 4" xfId="24377"/>
    <cellStyle name="제목[1 줄] 3 4" xfId="24378"/>
    <cellStyle name="제목[1 줄] 3 4 2" xfId="24379"/>
    <cellStyle name="제목[1 줄] 3 4 3" xfId="24380"/>
    <cellStyle name="제목[1 줄] 3 4 4" xfId="24381"/>
    <cellStyle name="제목[1 줄] 3 5" xfId="24382"/>
    <cellStyle name="제목[1 줄] 3 5 2" xfId="24383"/>
    <cellStyle name="제목[1 줄] 3 5 3" xfId="24384"/>
    <cellStyle name="제목[1 줄] 3 5 4" xfId="24385"/>
    <cellStyle name="제목[1 줄] 3 6" xfId="24386"/>
    <cellStyle name="제목[1 줄] 3 6 2" xfId="24387"/>
    <cellStyle name="제목[1 줄] 3 6 3" xfId="24388"/>
    <cellStyle name="제목[1 줄] 3 6 4" xfId="24389"/>
    <cellStyle name="제목[1 줄] 3 7" xfId="24390"/>
    <cellStyle name="제목[1 줄] 3 7 2" xfId="24391"/>
    <cellStyle name="제목[1 줄] 3 7 3" xfId="24392"/>
    <cellStyle name="제목[1 줄] 3 7 4" xfId="24393"/>
    <cellStyle name="제목[1 줄] 3 8" xfId="24394"/>
    <cellStyle name="제목[1 줄] 3 8 2" xfId="24395"/>
    <cellStyle name="제목[1 줄] 3 8 3" xfId="24396"/>
    <cellStyle name="제목[1 줄] 3 8 4" xfId="24397"/>
    <cellStyle name="제목[1 줄] 3 9" xfId="24398"/>
    <cellStyle name="제목[1 줄] 3 9 2" xfId="24399"/>
    <cellStyle name="제목[1 줄] 3 9 3" xfId="24400"/>
    <cellStyle name="제목[1 줄] 3 9 4" xfId="24401"/>
    <cellStyle name="제목[1 줄] 4" xfId="24402"/>
    <cellStyle name="제목[1 줄] 4 2" xfId="24403"/>
    <cellStyle name="제목[1 줄] 4 2 2" xfId="24404"/>
    <cellStyle name="제목[1 줄] 4 2 2 2" xfId="24405"/>
    <cellStyle name="제목[1 줄] 4 2 2 3" xfId="24406"/>
    <cellStyle name="제목[1 줄] 4 2 2 4" xfId="24407"/>
    <cellStyle name="제목[1 줄] 4 2 3" xfId="24408"/>
    <cellStyle name="제목[1 줄] 4 2 3 2" xfId="24409"/>
    <cellStyle name="제목[1 줄] 4 2 3 3" xfId="24410"/>
    <cellStyle name="제목[1 줄] 4 2 3 4" xfId="24411"/>
    <cellStyle name="제목[1 줄] 4 2 4" xfId="24412"/>
    <cellStyle name="제목[1 줄] 4 2 4 2" xfId="24413"/>
    <cellStyle name="제목[1 줄] 4 2 4 3" xfId="24414"/>
    <cellStyle name="제목[1 줄] 4 2 4 4" xfId="24415"/>
    <cellStyle name="제목[1 줄] 4 2 5" xfId="24416"/>
    <cellStyle name="제목[1 줄] 4 2 5 2" xfId="24417"/>
    <cellStyle name="제목[1 줄] 4 2 5 3" xfId="24418"/>
    <cellStyle name="제목[1 줄] 4 2 5 4" xfId="24419"/>
    <cellStyle name="제목[1 줄] 4 2 6" xfId="24420"/>
    <cellStyle name="제목[1 줄] 4 2 6 2" xfId="24421"/>
    <cellStyle name="제목[1 줄] 4 2 6 3" xfId="24422"/>
    <cellStyle name="제목[1 줄] 4 2 6 4" xfId="24423"/>
    <cellStyle name="제목[1 줄] 4 2 7" xfId="24424"/>
    <cellStyle name="제목[1 줄] 4 2 8" xfId="24425"/>
    <cellStyle name="제목[1 줄] 4 3" xfId="24426"/>
    <cellStyle name="제목[1 줄] 4 3 2" xfId="24427"/>
    <cellStyle name="제목[1 줄] 4 3 3" xfId="24428"/>
    <cellStyle name="제목[1 줄] 4 3 4" xfId="24429"/>
    <cellStyle name="제목[1 줄] 4 4" xfId="24430"/>
    <cellStyle name="제목[1 줄] 4 4 2" xfId="24431"/>
    <cellStyle name="제목[1 줄] 4 4 3" xfId="24432"/>
    <cellStyle name="제목[1 줄] 4 4 4" xfId="24433"/>
    <cellStyle name="제목[1 줄] 4 5" xfId="24434"/>
    <cellStyle name="제목[1 줄] 4 5 2" xfId="24435"/>
    <cellStyle name="제목[1 줄] 4 5 3" xfId="24436"/>
    <cellStyle name="제목[1 줄] 4 5 4" xfId="24437"/>
    <cellStyle name="제목[1 줄] 4 6" xfId="24438"/>
    <cellStyle name="제목[1 줄] 4 7" xfId="24439"/>
    <cellStyle name="제목[1 줄] 5" xfId="24440"/>
    <cellStyle name="제목[1 줄] 5 2" xfId="24441"/>
    <cellStyle name="제목[1 줄] 5 2 2" xfId="24442"/>
    <cellStyle name="제목[1 줄] 5 2 3" xfId="24443"/>
    <cellStyle name="제목[1 줄] 5 2 4" xfId="24444"/>
    <cellStyle name="제목[1 줄] 5 3" xfId="24445"/>
    <cellStyle name="제목[1 줄] 5 3 2" xfId="24446"/>
    <cellStyle name="제목[1 줄] 5 3 3" xfId="24447"/>
    <cellStyle name="제목[1 줄] 5 3 4" xfId="24448"/>
    <cellStyle name="제목[1 줄] 5 4" xfId="24449"/>
    <cellStyle name="제목[1 줄] 5 4 2" xfId="24450"/>
    <cellStyle name="제목[1 줄] 5 4 3" xfId="24451"/>
    <cellStyle name="제목[1 줄] 5 4 4" xfId="24452"/>
    <cellStyle name="제목[1 줄] 5 5" xfId="24453"/>
    <cellStyle name="제목[1 줄] 5 5 2" xfId="24454"/>
    <cellStyle name="제목[1 줄] 5 5 3" xfId="24455"/>
    <cellStyle name="제목[1 줄] 5 5 4" xfId="24456"/>
    <cellStyle name="제목[1 줄] 5 6" xfId="24457"/>
    <cellStyle name="제목[1 줄] 5 6 2" xfId="24458"/>
    <cellStyle name="제목[1 줄] 5 6 3" xfId="24459"/>
    <cellStyle name="제목[1 줄] 5 6 4" xfId="24460"/>
    <cellStyle name="제목[1 줄] 5 7" xfId="24461"/>
    <cellStyle name="제목[1 줄] 5 8" xfId="24462"/>
    <cellStyle name="제목[1 줄] 6" xfId="24463"/>
    <cellStyle name="제목[1 줄] 6 2" xfId="24464"/>
    <cellStyle name="제목[1 줄] 6 3" xfId="24465"/>
    <cellStyle name="제목[1 줄] 6 4" xfId="24466"/>
    <cellStyle name="제목[2줄 아래]" xfId="24467"/>
    <cellStyle name="제목[2줄 위]" xfId="24468"/>
    <cellStyle name="제목[2줄 위] 10" xfId="24469"/>
    <cellStyle name="제목[2줄 위] 10 2" xfId="24470"/>
    <cellStyle name="제목[2줄 위] 10 3" xfId="24471"/>
    <cellStyle name="제목[2줄 위] 10 4" xfId="24472"/>
    <cellStyle name="제목[2줄 위] 11" xfId="24473"/>
    <cellStyle name="제목[2줄 위] 12" xfId="24474"/>
    <cellStyle name="제목[2줄 위] 13" xfId="24475"/>
    <cellStyle name="제목[2줄 위] 2" xfId="24476"/>
    <cellStyle name="제목[2줄 위] 2 10" xfId="24477"/>
    <cellStyle name="제목[2줄 위] 2 11" xfId="24478"/>
    <cellStyle name="제목[2줄 위] 2 12" xfId="24479"/>
    <cellStyle name="제목[2줄 위] 2 2" xfId="24480"/>
    <cellStyle name="제목[2줄 위] 2 2 10" xfId="24481"/>
    <cellStyle name="제목[2줄 위] 2 2 2" xfId="24482"/>
    <cellStyle name="제목[2줄 위] 2 2 2 2" xfId="24483"/>
    <cellStyle name="제목[2줄 위] 2 2 2 3" xfId="24484"/>
    <cellStyle name="제목[2줄 위] 2 2 2 4" xfId="24485"/>
    <cellStyle name="제목[2줄 위] 2 2 3" xfId="24486"/>
    <cellStyle name="제목[2줄 위] 2 2 3 2" xfId="24487"/>
    <cellStyle name="제목[2줄 위] 2 2 3 3" xfId="24488"/>
    <cellStyle name="제목[2줄 위] 2 2 3 4" xfId="24489"/>
    <cellStyle name="제목[2줄 위] 2 2 4" xfId="24490"/>
    <cellStyle name="제목[2줄 위] 2 2 4 2" xfId="24491"/>
    <cellStyle name="제목[2줄 위] 2 2 4 3" xfId="24492"/>
    <cellStyle name="제목[2줄 위] 2 2 4 4" xfId="24493"/>
    <cellStyle name="제목[2줄 위] 2 2 5" xfId="24494"/>
    <cellStyle name="제목[2줄 위] 2 2 5 2" xfId="24495"/>
    <cellStyle name="제목[2줄 위] 2 2 5 3" xfId="24496"/>
    <cellStyle name="제목[2줄 위] 2 2 5 4" xfId="24497"/>
    <cellStyle name="제목[2줄 위] 2 2 6" xfId="24498"/>
    <cellStyle name="제목[2줄 위] 2 2 6 2" xfId="24499"/>
    <cellStyle name="제목[2줄 위] 2 2 6 3" xfId="24500"/>
    <cellStyle name="제목[2줄 위] 2 2 6 4" xfId="24501"/>
    <cellStyle name="제목[2줄 위] 2 2 7" xfId="24502"/>
    <cellStyle name="제목[2줄 위] 2 2 7 2" xfId="24503"/>
    <cellStyle name="제목[2줄 위] 2 2 7 3" xfId="24504"/>
    <cellStyle name="제목[2줄 위] 2 2 7 4" xfId="24505"/>
    <cellStyle name="제목[2줄 위] 2 2 8" xfId="24506"/>
    <cellStyle name="제목[2줄 위] 2 2 8 2" xfId="24507"/>
    <cellStyle name="제목[2줄 위] 2 2 8 3" xfId="24508"/>
    <cellStyle name="제목[2줄 위] 2 2 8 4" xfId="24509"/>
    <cellStyle name="제목[2줄 위] 2 2 9" xfId="24510"/>
    <cellStyle name="제목[2줄 위] 2 3" xfId="24511"/>
    <cellStyle name="제목[2줄 위] 2 3 10" xfId="24512"/>
    <cellStyle name="제목[2줄 위] 2 3 10 2" xfId="24513"/>
    <cellStyle name="제목[2줄 위] 2 3 10 3" xfId="24514"/>
    <cellStyle name="제목[2줄 위] 2 3 10 4" xfId="24515"/>
    <cellStyle name="제목[2줄 위] 2 3 11" xfId="24516"/>
    <cellStyle name="제목[2줄 위] 2 3 12" xfId="24517"/>
    <cellStyle name="제목[2줄 위] 2 3 13" xfId="24518"/>
    <cellStyle name="제목[2줄 위] 2 3 2" xfId="24519"/>
    <cellStyle name="제목[2줄 위] 2 3 2 2" xfId="24520"/>
    <cellStyle name="제목[2줄 위] 2 3 2 3" xfId="24521"/>
    <cellStyle name="제목[2줄 위] 2 3 2 4" xfId="24522"/>
    <cellStyle name="제목[2줄 위] 2 3 3" xfId="24523"/>
    <cellStyle name="제목[2줄 위] 2 3 3 2" xfId="24524"/>
    <cellStyle name="제목[2줄 위] 2 3 3 3" xfId="24525"/>
    <cellStyle name="제목[2줄 위] 2 3 3 4" xfId="24526"/>
    <cellStyle name="제목[2줄 위] 2 3 4" xfId="24527"/>
    <cellStyle name="제목[2줄 위] 2 3 4 2" xfId="24528"/>
    <cellStyle name="제목[2줄 위] 2 3 4 3" xfId="24529"/>
    <cellStyle name="제목[2줄 위] 2 3 4 4" xfId="24530"/>
    <cellStyle name="제목[2줄 위] 2 3 5" xfId="24531"/>
    <cellStyle name="제목[2줄 위] 2 3 5 2" xfId="24532"/>
    <cellStyle name="제목[2줄 위] 2 3 5 3" xfId="24533"/>
    <cellStyle name="제목[2줄 위] 2 3 5 4" xfId="24534"/>
    <cellStyle name="제목[2줄 위] 2 3 6" xfId="24535"/>
    <cellStyle name="제목[2줄 위] 2 3 6 2" xfId="24536"/>
    <cellStyle name="제목[2줄 위] 2 3 6 3" xfId="24537"/>
    <cellStyle name="제목[2줄 위] 2 3 6 4" xfId="24538"/>
    <cellStyle name="제목[2줄 위] 2 3 7" xfId="24539"/>
    <cellStyle name="제목[2줄 위] 2 3 7 2" xfId="24540"/>
    <cellStyle name="제목[2줄 위] 2 3 7 3" xfId="24541"/>
    <cellStyle name="제목[2줄 위] 2 3 7 4" xfId="24542"/>
    <cellStyle name="제목[2줄 위] 2 3 8" xfId="24543"/>
    <cellStyle name="제목[2줄 위] 2 3 8 2" xfId="24544"/>
    <cellStyle name="제목[2줄 위] 2 3 8 3" xfId="24545"/>
    <cellStyle name="제목[2줄 위] 2 3 8 4" xfId="24546"/>
    <cellStyle name="제목[2줄 위] 2 3 9" xfId="24547"/>
    <cellStyle name="제목[2줄 위] 2 3 9 2" xfId="24548"/>
    <cellStyle name="제목[2줄 위] 2 3 9 3" xfId="24549"/>
    <cellStyle name="제목[2줄 위] 2 3 9 4" xfId="24550"/>
    <cellStyle name="제목[2줄 위] 2 4" xfId="24551"/>
    <cellStyle name="제목[2줄 위] 2 4 2" xfId="24552"/>
    <cellStyle name="제목[2줄 위] 2 4 3" xfId="24553"/>
    <cellStyle name="제목[2줄 위] 2 4 4" xfId="24554"/>
    <cellStyle name="제목[2줄 위] 2 5" xfId="24555"/>
    <cellStyle name="제목[2줄 위] 2 5 2" xfId="24556"/>
    <cellStyle name="제목[2줄 위] 2 5 3" xfId="24557"/>
    <cellStyle name="제목[2줄 위] 2 5 4" xfId="24558"/>
    <cellStyle name="제목[2줄 위] 2 6" xfId="24559"/>
    <cellStyle name="제목[2줄 위] 2 6 2" xfId="24560"/>
    <cellStyle name="제목[2줄 위] 2 6 3" xfId="24561"/>
    <cellStyle name="제목[2줄 위] 2 6 4" xfId="24562"/>
    <cellStyle name="제목[2줄 위] 2 7" xfId="24563"/>
    <cellStyle name="제목[2줄 위] 2 7 2" xfId="24564"/>
    <cellStyle name="제목[2줄 위] 2 7 3" xfId="24565"/>
    <cellStyle name="제목[2줄 위] 2 7 4" xfId="24566"/>
    <cellStyle name="제목[2줄 위] 2 8" xfId="24567"/>
    <cellStyle name="제목[2줄 위] 2 8 2" xfId="24568"/>
    <cellStyle name="제목[2줄 위] 2 8 3" xfId="24569"/>
    <cellStyle name="제목[2줄 위] 2 8 4" xfId="24570"/>
    <cellStyle name="제목[2줄 위] 2 9" xfId="24571"/>
    <cellStyle name="제목[2줄 위] 2 9 2" xfId="24572"/>
    <cellStyle name="제목[2줄 위] 2 9 3" xfId="24573"/>
    <cellStyle name="제목[2줄 위] 2 9 4" xfId="24574"/>
    <cellStyle name="제목[2줄 위] 3" xfId="24575"/>
    <cellStyle name="제목[2줄 위] 3 10" xfId="24576"/>
    <cellStyle name="제목[2줄 위] 3 11" xfId="24577"/>
    <cellStyle name="제목[2줄 위] 3 12" xfId="24578"/>
    <cellStyle name="제목[2줄 위] 3 2" xfId="24579"/>
    <cellStyle name="제목[2줄 위] 3 2 10" xfId="24580"/>
    <cellStyle name="제목[2줄 위] 3 2 11" xfId="24581"/>
    <cellStyle name="제목[2줄 위] 3 2 12" xfId="24582"/>
    <cellStyle name="제목[2줄 위] 3 2 2" xfId="24583"/>
    <cellStyle name="제목[2줄 위] 3 2 2 2" xfId="24584"/>
    <cellStyle name="제목[2줄 위] 3 2 2 3" xfId="24585"/>
    <cellStyle name="제목[2줄 위] 3 2 2 4" xfId="24586"/>
    <cellStyle name="제목[2줄 위] 3 2 3" xfId="24587"/>
    <cellStyle name="제목[2줄 위] 3 2 3 2" xfId="24588"/>
    <cellStyle name="제목[2줄 위] 3 2 3 3" xfId="24589"/>
    <cellStyle name="제목[2줄 위] 3 2 3 4" xfId="24590"/>
    <cellStyle name="제목[2줄 위] 3 2 4" xfId="24591"/>
    <cellStyle name="제목[2줄 위] 3 2 4 2" xfId="24592"/>
    <cellStyle name="제목[2줄 위] 3 2 4 3" xfId="24593"/>
    <cellStyle name="제목[2줄 위] 3 2 4 4" xfId="24594"/>
    <cellStyle name="제목[2줄 위] 3 2 5" xfId="24595"/>
    <cellStyle name="제목[2줄 위] 3 2 5 2" xfId="24596"/>
    <cellStyle name="제목[2줄 위] 3 2 5 3" xfId="24597"/>
    <cellStyle name="제목[2줄 위] 3 2 5 4" xfId="24598"/>
    <cellStyle name="제목[2줄 위] 3 2 6" xfId="24599"/>
    <cellStyle name="제목[2줄 위] 3 2 6 2" xfId="24600"/>
    <cellStyle name="제목[2줄 위] 3 2 6 3" xfId="24601"/>
    <cellStyle name="제목[2줄 위] 3 2 6 4" xfId="24602"/>
    <cellStyle name="제목[2줄 위] 3 2 7" xfId="24603"/>
    <cellStyle name="제목[2줄 위] 3 2 7 2" xfId="24604"/>
    <cellStyle name="제목[2줄 위] 3 2 7 3" xfId="24605"/>
    <cellStyle name="제목[2줄 위] 3 2 7 4" xfId="24606"/>
    <cellStyle name="제목[2줄 위] 3 2 8" xfId="24607"/>
    <cellStyle name="제목[2줄 위] 3 2 8 2" xfId="24608"/>
    <cellStyle name="제목[2줄 위] 3 2 8 3" xfId="24609"/>
    <cellStyle name="제목[2줄 위] 3 2 8 4" xfId="24610"/>
    <cellStyle name="제목[2줄 위] 3 2 9" xfId="24611"/>
    <cellStyle name="제목[2줄 위] 3 2 9 2" xfId="24612"/>
    <cellStyle name="제목[2줄 위] 3 2 9 3" xfId="24613"/>
    <cellStyle name="제목[2줄 위] 3 2 9 4" xfId="24614"/>
    <cellStyle name="제목[2줄 위] 3 3" xfId="24615"/>
    <cellStyle name="제목[2줄 위] 3 3 10" xfId="24616"/>
    <cellStyle name="제목[2줄 위] 3 3 10 2" xfId="24617"/>
    <cellStyle name="제목[2줄 위] 3 3 10 3" xfId="24618"/>
    <cellStyle name="제목[2줄 위] 3 3 10 4" xfId="24619"/>
    <cellStyle name="제목[2줄 위] 3 3 11" xfId="24620"/>
    <cellStyle name="제목[2줄 위] 3 3 12" xfId="24621"/>
    <cellStyle name="제목[2줄 위] 3 3 13" xfId="24622"/>
    <cellStyle name="제목[2줄 위] 3 3 2" xfId="24623"/>
    <cellStyle name="제목[2줄 위] 3 3 2 2" xfId="24624"/>
    <cellStyle name="제목[2줄 위] 3 3 2 3" xfId="24625"/>
    <cellStyle name="제목[2줄 위] 3 3 2 4" xfId="24626"/>
    <cellStyle name="제목[2줄 위] 3 3 3" xfId="24627"/>
    <cellStyle name="제목[2줄 위] 3 3 3 2" xfId="24628"/>
    <cellStyle name="제목[2줄 위] 3 3 3 3" xfId="24629"/>
    <cellStyle name="제목[2줄 위] 3 3 3 4" xfId="24630"/>
    <cellStyle name="제목[2줄 위] 3 3 4" xfId="24631"/>
    <cellStyle name="제목[2줄 위] 3 3 4 2" xfId="24632"/>
    <cellStyle name="제목[2줄 위] 3 3 4 3" xfId="24633"/>
    <cellStyle name="제목[2줄 위] 3 3 4 4" xfId="24634"/>
    <cellStyle name="제목[2줄 위] 3 3 5" xfId="24635"/>
    <cellStyle name="제목[2줄 위] 3 3 5 2" xfId="24636"/>
    <cellStyle name="제목[2줄 위] 3 3 5 3" xfId="24637"/>
    <cellStyle name="제목[2줄 위] 3 3 5 4" xfId="24638"/>
    <cellStyle name="제목[2줄 위] 3 3 6" xfId="24639"/>
    <cellStyle name="제목[2줄 위] 3 3 6 2" xfId="24640"/>
    <cellStyle name="제목[2줄 위] 3 3 6 3" xfId="24641"/>
    <cellStyle name="제목[2줄 위] 3 3 6 4" xfId="24642"/>
    <cellStyle name="제목[2줄 위] 3 3 7" xfId="24643"/>
    <cellStyle name="제목[2줄 위] 3 3 7 2" xfId="24644"/>
    <cellStyle name="제목[2줄 위] 3 3 7 3" xfId="24645"/>
    <cellStyle name="제목[2줄 위] 3 3 7 4" xfId="24646"/>
    <cellStyle name="제목[2줄 위] 3 3 8" xfId="24647"/>
    <cellStyle name="제목[2줄 위] 3 3 8 2" xfId="24648"/>
    <cellStyle name="제목[2줄 위] 3 3 8 3" xfId="24649"/>
    <cellStyle name="제목[2줄 위] 3 3 8 4" xfId="24650"/>
    <cellStyle name="제목[2줄 위] 3 3 9" xfId="24651"/>
    <cellStyle name="제목[2줄 위] 3 3 9 2" xfId="24652"/>
    <cellStyle name="제목[2줄 위] 3 3 9 3" xfId="24653"/>
    <cellStyle name="제목[2줄 위] 3 3 9 4" xfId="24654"/>
    <cellStyle name="제목[2줄 위] 3 4" xfId="24655"/>
    <cellStyle name="제목[2줄 위] 3 4 2" xfId="24656"/>
    <cellStyle name="제목[2줄 위] 3 4 3" xfId="24657"/>
    <cellStyle name="제목[2줄 위] 3 4 4" xfId="24658"/>
    <cellStyle name="제목[2줄 위] 3 5" xfId="24659"/>
    <cellStyle name="제목[2줄 위] 3 5 2" xfId="24660"/>
    <cellStyle name="제목[2줄 위] 3 5 3" xfId="24661"/>
    <cellStyle name="제목[2줄 위] 3 5 4" xfId="24662"/>
    <cellStyle name="제목[2줄 위] 3 6" xfId="24663"/>
    <cellStyle name="제목[2줄 위] 3 6 2" xfId="24664"/>
    <cellStyle name="제목[2줄 위] 3 6 3" xfId="24665"/>
    <cellStyle name="제목[2줄 위] 3 6 4" xfId="24666"/>
    <cellStyle name="제목[2줄 위] 3 7" xfId="24667"/>
    <cellStyle name="제목[2줄 위] 3 7 2" xfId="24668"/>
    <cellStyle name="제목[2줄 위] 3 7 3" xfId="24669"/>
    <cellStyle name="제목[2줄 위] 3 7 4" xfId="24670"/>
    <cellStyle name="제목[2줄 위] 3 8" xfId="24671"/>
    <cellStyle name="제목[2줄 위] 3 8 2" xfId="24672"/>
    <cellStyle name="제목[2줄 위] 3 8 3" xfId="24673"/>
    <cellStyle name="제목[2줄 위] 3 8 4" xfId="24674"/>
    <cellStyle name="제목[2줄 위] 3 9" xfId="24675"/>
    <cellStyle name="제목[2줄 위] 3 9 2" xfId="24676"/>
    <cellStyle name="제목[2줄 위] 3 9 3" xfId="24677"/>
    <cellStyle name="제목[2줄 위] 3 9 4" xfId="24678"/>
    <cellStyle name="제목[2줄 위] 4" xfId="24679"/>
    <cellStyle name="제목[2줄 위] 4 10" xfId="24680"/>
    <cellStyle name="제목[2줄 위] 4 11" xfId="24681"/>
    <cellStyle name="제목[2줄 위] 4 2" xfId="24682"/>
    <cellStyle name="제목[2줄 위] 4 2 10" xfId="24683"/>
    <cellStyle name="제목[2줄 위] 4 2 10 2" xfId="24684"/>
    <cellStyle name="제목[2줄 위] 4 2 10 3" xfId="24685"/>
    <cellStyle name="제목[2줄 위] 4 2 10 4" xfId="24686"/>
    <cellStyle name="제목[2줄 위] 4 2 11" xfId="24687"/>
    <cellStyle name="제목[2줄 위] 4 2 12" xfId="24688"/>
    <cellStyle name="제목[2줄 위] 4 2 13" xfId="24689"/>
    <cellStyle name="제목[2줄 위] 4 2 2" xfId="24690"/>
    <cellStyle name="제목[2줄 위] 4 2 2 2" xfId="24691"/>
    <cellStyle name="제목[2줄 위] 4 2 2 3" xfId="24692"/>
    <cellStyle name="제목[2줄 위] 4 2 2 4" xfId="24693"/>
    <cellStyle name="제목[2줄 위] 4 2 3" xfId="24694"/>
    <cellStyle name="제목[2줄 위] 4 2 3 2" xfId="24695"/>
    <cellStyle name="제목[2줄 위] 4 2 3 3" xfId="24696"/>
    <cellStyle name="제목[2줄 위] 4 2 3 4" xfId="24697"/>
    <cellStyle name="제목[2줄 위] 4 2 4" xfId="24698"/>
    <cellStyle name="제목[2줄 위] 4 2 4 2" xfId="24699"/>
    <cellStyle name="제목[2줄 위] 4 2 4 3" xfId="24700"/>
    <cellStyle name="제목[2줄 위] 4 2 4 4" xfId="24701"/>
    <cellStyle name="제목[2줄 위] 4 2 5" xfId="24702"/>
    <cellStyle name="제목[2줄 위] 4 2 5 2" xfId="24703"/>
    <cellStyle name="제목[2줄 위] 4 2 5 3" xfId="24704"/>
    <cellStyle name="제목[2줄 위] 4 2 5 4" xfId="24705"/>
    <cellStyle name="제목[2줄 위] 4 2 6" xfId="24706"/>
    <cellStyle name="제목[2줄 위] 4 2 6 2" xfId="24707"/>
    <cellStyle name="제목[2줄 위] 4 2 6 3" xfId="24708"/>
    <cellStyle name="제목[2줄 위] 4 2 6 4" xfId="24709"/>
    <cellStyle name="제목[2줄 위] 4 2 7" xfId="24710"/>
    <cellStyle name="제목[2줄 위] 4 2 7 2" xfId="24711"/>
    <cellStyle name="제목[2줄 위] 4 2 7 3" xfId="24712"/>
    <cellStyle name="제목[2줄 위] 4 2 7 4" xfId="24713"/>
    <cellStyle name="제목[2줄 위] 4 2 8" xfId="24714"/>
    <cellStyle name="제목[2줄 위] 4 2 8 2" xfId="24715"/>
    <cellStyle name="제목[2줄 위] 4 2 8 3" xfId="24716"/>
    <cellStyle name="제목[2줄 위] 4 2 8 4" xfId="24717"/>
    <cellStyle name="제목[2줄 위] 4 2 9" xfId="24718"/>
    <cellStyle name="제목[2줄 위] 4 2 9 2" xfId="24719"/>
    <cellStyle name="제목[2줄 위] 4 2 9 3" xfId="24720"/>
    <cellStyle name="제목[2줄 위] 4 2 9 4" xfId="24721"/>
    <cellStyle name="제목[2줄 위] 4 3" xfId="24722"/>
    <cellStyle name="제목[2줄 위] 4 3 10" xfId="24723"/>
    <cellStyle name="제목[2줄 위] 4 3 10 2" xfId="24724"/>
    <cellStyle name="제목[2줄 위] 4 3 10 3" xfId="24725"/>
    <cellStyle name="제목[2줄 위] 4 3 10 4" xfId="24726"/>
    <cellStyle name="제목[2줄 위] 4 3 11" xfId="24727"/>
    <cellStyle name="제목[2줄 위] 4 3 12" xfId="24728"/>
    <cellStyle name="제목[2줄 위] 4 3 13" xfId="24729"/>
    <cellStyle name="제목[2줄 위] 4 3 2" xfId="24730"/>
    <cellStyle name="제목[2줄 위] 4 3 2 2" xfId="24731"/>
    <cellStyle name="제목[2줄 위] 4 3 2 3" xfId="24732"/>
    <cellStyle name="제목[2줄 위] 4 3 2 4" xfId="24733"/>
    <cellStyle name="제목[2줄 위] 4 3 3" xfId="24734"/>
    <cellStyle name="제목[2줄 위] 4 3 3 2" xfId="24735"/>
    <cellStyle name="제목[2줄 위] 4 3 3 3" xfId="24736"/>
    <cellStyle name="제목[2줄 위] 4 3 3 4" xfId="24737"/>
    <cellStyle name="제목[2줄 위] 4 3 4" xfId="24738"/>
    <cellStyle name="제목[2줄 위] 4 3 4 2" xfId="24739"/>
    <cellStyle name="제목[2줄 위] 4 3 4 3" xfId="24740"/>
    <cellStyle name="제목[2줄 위] 4 3 4 4" xfId="24741"/>
    <cellStyle name="제목[2줄 위] 4 3 5" xfId="24742"/>
    <cellStyle name="제목[2줄 위] 4 3 5 2" xfId="24743"/>
    <cellStyle name="제목[2줄 위] 4 3 5 3" xfId="24744"/>
    <cellStyle name="제목[2줄 위] 4 3 5 4" xfId="24745"/>
    <cellStyle name="제목[2줄 위] 4 3 6" xfId="24746"/>
    <cellStyle name="제목[2줄 위] 4 3 6 2" xfId="24747"/>
    <cellStyle name="제목[2줄 위] 4 3 6 3" xfId="24748"/>
    <cellStyle name="제목[2줄 위] 4 3 6 4" xfId="24749"/>
    <cellStyle name="제목[2줄 위] 4 3 7" xfId="24750"/>
    <cellStyle name="제목[2줄 위] 4 3 7 2" xfId="24751"/>
    <cellStyle name="제목[2줄 위] 4 3 7 3" xfId="24752"/>
    <cellStyle name="제목[2줄 위] 4 3 7 4" xfId="24753"/>
    <cellStyle name="제목[2줄 위] 4 3 8" xfId="24754"/>
    <cellStyle name="제목[2줄 위] 4 3 8 2" xfId="24755"/>
    <cellStyle name="제목[2줄 위] 4 3 8 3" xfId="24756"/>
    <cellStyle name="제목[2줄 위] 4 3 8 4" xfId="24757"/>
    <cellStyle name="제목[2줄 위] 4 3 9" xfId="24758"/>
    <cellStyle name="제목[2줄 위] 4 3 9 2" xfId="24759"/>
    <cellStyle name="제목[2줄 위] 4 3 9 3" xfId="24760"/>
    <cellStyle name="제목[2줄 위] 4 3 9 4" xfId="24761"/>
    <cellStyle name="제목[2줄 위] 4 4" xfId="24762"/>
    <cellStyle name="제목[2줄 위] 4 4 2" xfId="24763"/>
    <cellStyle name="제목[2줄 위] 4 4 3" xfId="24764"/>
    <cellStyle name="제목[2줄 위] 4 4 4" xfId="24765"/>
    <cellStyle name="제목[2줄 위] 4 5" xfId="24766"/>
    <cellStyle name="제목[2줄 위] 4 5 2" xfId="24767"/>
    <cellStyle name="제목[2줄 위] 4 5 3" xfId="24768"/>
    <cellStyle name="제목[2줄 위] 4 5 4" xfId="24769"/>
    <cellStyle name="제목[2줄 위] 4 6" xfId="24770"/>
    <cellStyle name="제목[2줄 위] 4 6 2" xfId="24771"/>
    <cellStyle name="제목[2줄 위] 4 6 3" xfId="24772"/>
    <cellStyle name="제목[2줄 위] 4 6 4" xfId="24773"/>
    <cellStyle name="제목[2줄 위] 4 7" xfId="24774"/>
    <cellStyle name="제목[2줄 위] 4 7 2" xfId="24775"/>
    <cellStyle name="제목[2줄 위] 4 7 3" xfId="24776"/>
    <cellStyle name="제목[2줄 위] 4 7 4" xfId="24777"/>
    <cellStyle name="제목[2줄 위] 4 8" xfId="24778"/>
    <cellStyle name="제목[2줄 위] 4 8 2" xfId="24779"/>
    <cellStyle name="제목[2줄 위] 4 8 3" xfId="24780"/>
    <cellStyle name="제목[2줄 위] 4 8 4" xfId="24781"/>
    <cellStyle name="제목[2줄 위] 4 9" xfId="24782"/>
    <cellStyle name="제목[2줄 위] 5" xfId="24783"/>
    <cellStyle name="제목[2줄 위] 5 2" xfId="24784"/>
    <cellStyle name="제목[2줄 위] 5 3" xfId="24785"/>
    <cellStyle name="제목[2줄 위] 5 4" xfId="24786"/>
    <cellStyle name="제목[2줄 위] 6" xfId="24787"/>
    <cellStyle name="제목[2줄 위] 6 2" xfId="24788"/>
    <cellStyle name="제목[2줄 위] 6 3" xfId="24789"/>
    <cellStyle name="제목[2줄 위] 6 4" xfId="24790"/>
    <cellStyle name="제목[2줄 위] 7" xfId="24791"/>
    <cellStyle name="제목[2줄 위] 7 2" xfId="24792"/>
    <cellStyle name="제목[2줄 위] 7 3" xfId="24793"/>
    <cellStyle name="제목[2줄 위] 7 4" xfId="24794"/>
    <cellStyle name="제목[2줄 위] 8" xfId="24795"/>
    <cellStyle name="제목[2줄 위] 8 2" xfId="24796"/>
    <cellStyle name="제목[2줄 위] 8 3" xfId="24797"/>
    <cellStyle name="제목[2줄 위] 8 4" xfId="24798"/>
    <cellStyle name="제목[2줄 위] 9" xfId="24799"/>
    <cellStyle name="제목[2줄 위] 9 2" xfId="24800"/>
    <cellStyle name="제목[2줄 위] 9 3" xfId="24801"/>
    <cellStyle name="제목[2줄 위] 9 4" xfId="24802"/>
    <cellStyle name="제목1" xfId="24803"/>
    <cellStyle name="제목1 2" xfId="24804"/>
    <cellStyle name="제목2" xfId="24805"/>
    <cellStyle name="제목2 2" xfId="24806"/>
    <cellStyle name="제조번호" xfId="24807"/>
    <cellStyle name="제조번호 2" xfId="24808"/>
    <cellStyle name="제조번호 2 2" xfId="24809"/>
    <cellStyle name="제조번호 2 2 2" xfId="24810"/>
    <cellStyle name="제조번호 2 2 2 2" xfId="24811"/>
    <cellStyle name="제조번호 2 2 2 2 2" xfId="24812"/>
    <cellStyle name="제조번호 2 2 2 2 3" xfId="24813"/>
    <cellStyle name="제조번호 2 2 2 2 4" xfId="24814"/>
    <cellStyle name="제조번호 2 2 2 3" xfId="24815"/>
    <cellStyle name="제조번호 2 2 2 3 2" xfId="24816"/>
    <cellStyle name="제조번호 2 2 2 3 3" xfId="24817"/>
    <cellStyle name="제조번호 2 2 2 3 4" xfId="24818"/>
    <cellStyle name="제조번호 2 2 2 4" xfId="24819"/>
    <cellStyle name="제조번호 2 2 2 4 2" xfId="24820"/>
    <cellStyle name="제조번호 2 2 2 4 3" xfId="24821"/>
    <cellStyle name="제조번호 2 2 2 4 4" xfId="24822"/>
    <cellStyle name="제조번호 2 2 2 5" xfId="24823"/>
    <cellStyle name="제조번호 2 2 2 5 2" xfId="24824"/>
    <cellStyle name="제조번호 2 2 2 5 3" xfId="24825"/>
    <cellStyle name="제조번호 2 2 2 5 4" xfId="24826"/>
    <cellStyle name="제조번호 2 2 2 6" xfId="24827"/>
    <cellStyle name="제조번호 2 2 2 6 2" xfId="24828"/>
    <cellStyle name="제조번호 2 2 2 6 3" xfId="24829"/>
    <cellStyle name="제조번호 2 2 2 6 4" xfId="24830"/>
    <cellStyle name="제조번호 2 2 2 7" xfId="24831"/>
    <cellStyle name="제조번호 2 2 2 8" xfId="24832"/>
    <cellStyle name="제조번호 2 2 3" xfId="24833"/>
    <cellStyle name="제조번호 2 2 3 2" xfId="24834"/>
    <cellStyle name="제조번호 2 2 3 3" xfId="24835"/>
    <cellStyle name="제조번호 2 2 3 4" xfId="24836"/>
    <cellStyle name="제조번호 2 2 4" xfId="24837"/>
    <cellStyle name="제조번호 2 2 4 2" xfId="24838"/>
    <cellStyle name="제조번호 2 2 4 3" xfId="24839"/>
    <cellStyle name="제조번호 2 2 4 4" xfId="24840"/>
    <cellStyle name="제조번호 2 2 5" xfId="24841"/>
    <cellStyle name="제조번호 2 2 5 2" xfId="24842"/>
    <cellStyle name="제조번호 2 2 5 3" xfId="24843"/>
    <cellStyle name="제조번호 2 2 5 4" xfId="24844"/>
    <cellStyle name="제조번호 2 2 6" xfId="24845"/>
    <cellStyle name="제조번호 2 2 6 2" xfId="24846"/>
    <cellStyle name="제조번호 2 2 6 3" xfId="24847"/>
    <cellStyle name="제조번호 2 2 6 4" xfId="24848"/>
    <cellStyle name="제조번호 2 2 7" xfId="24849"/>
    <cellStyle name="제조번호 2 2 7 2" xfId="24850"/>
    <cellStyle name="제조번호 2 2 7 3" xfId="24851"/>
    <cellStyle name="제조번호 2 2 7 4" xfId="24852"/>
    <cellStyle name="제조번호 2 2 8" xfId="24853"/>
    <cellStyle name="제조번호 2 2 8 2" xfId="24854"/>
    <cellStyle name="제조번호 2 2 8 3" xfId="24855"/>
    <cellStyle name="제조번호 2 2 8 4" xfId="24856"/>
    <cellStyle name="제조번호 2 2 9" xfId="24857"/>
    <cellStyle name="제조번호 2 2 9 2" xfId="24858"/>
    <cellStyle name="제조번호 2 2 9 3" xfId="24859"/>
    <cellStyle name="제조번호 2 2 9 4" xfId="24860"/>
    <cellStyle name="제조번호 2 3" xfId="24861"/>
    <cellStyle name="제조번호 2 3 2" xfId="24862"/>
    <cellStyle name="제조번호 2 3 2 10" xfId="24863"/>
    <cellStyle name="제조번호 2 3 2 10 2" xfId="24864"/>
    <cellStyle name="제조번호 2 3 2 10 3" xfId="24865"/>
    <cellStyle name="제조번호 2 3 2 10 4" xfId="24866"/>
    <cellStyle name="제조번호 2 3 2 11" xfId="24867"/>
    <cellStyle name="제조번호 2 3 2 12" xfId="24868"/>
    <cellStyle name="제조번호 2 3 2 2" xfId="24869"/>
    <cellStyle name="제조번호 2 3 2 2 2" xfId="24870"/>
    <cellStyle name="제조번호 2 3 2 2 3" xfId="24871"/>
    <cellStyle name="제조번호 2 3 2 2 4" xfId="24872"/>
    <cellStyle name="제조번호 2 3 2 3" xfId="24873"/>
    <cellStyle name="제조번호 2 3 2 3 2" xfId="24874"/>
    <cellStyle name="제조번호 2 3 2 3 3" xfId="24875"/>
    <cellStyle name="제조번호 2 3 2 3 4" xfId="24876"/>
    <cellStyle name="제조번호 2 3 2 4" xfId="24877"/>
    <cellStyle name="제조번호 2 3 2 4 2" xfId="24878"/>
    <cellStyle name="제조번호 2 3 2 4 3" xfId="24879"/>
    <cellStyle name="제조번호 2 3 2 4 4" xfId="24880"/>
    <cellStyle name="제조번호 2 3 2 5" xfId="24881"/>
    <cellStyle name="제조번호 2 3 2 5 2" xfId="24882"/>
    <cellStyle name="제조번호 2 3 2 5 3" xfId="24883"/>
    <cellStyle name="제조번호 2 3 2 5 4" xfId="24884"/>
    <cellStyle name="제조번호 2 3 2 6" xfId="24885"/>
    <cellStyle name="제조번호 2 3 2 6 2" xfId="24886"/>
    <cellStyle name="제조번호 2 3 2 6 3" xfId="24887"/>
    <cellStyle name="제조번호 2 3 2 6 4" xfId="24888"/>
    <cellStyle name="제조번호 2 3 2 7" xfId="24889"/>
    <cellStyle name="제조번호 2 3 2 7 2" xfId="24890"/>
    <cellStyle name="제조번호 2 3 2 7 3" xfId="24891"/>
    <cellStyle name="제조번호 2 3 2 7 4" xfId="24892"/>
    <cellStyle name="제조번호 2 3 2 8" xfId="24893"/>
    <cellStyle name="제조번호 2 3 2 8 2" xfId="24894"/>
    <cellStyle name="제조번호 2 3 2 8 3" xfId="24895"/>
    <cellStyle name="제조번호 2 3 2 8 4" xfId="24896"/>
    <cellStyle name="제조번호 2 3 2 9" xfId="24897"/>
    <cellStyle name="제조번호 2 3 2 9 2" xfId="24898"/>
    <cellStyle name="제조번호 2 3 2 9 3" xfId="24899"/>
    <cellStyle name="제조번호 2 3 2 9 4" xfId="24900"/>
    <cellStyle name="제조번호 2 3 3" xfId="24901"/>
    <cellStyle name="제조번호 2 3 3 10" xfId="24902"/>
    <cellStyle name="제조번호 2 3 3 10 2" xfId="24903"/>
    <cellStyle name="제조번호 2 3 3 10 3" xfId="24904"/>
    <cellStyle name="제조번호 2 3 3 10 4" xfId="24905"/>
    <cellStyle name="제조번호 2 3 3 11" xfId="24906"/>
    <cellStyle name="제조번호 2 3 3 12" xfId="24907"/>
    <cellStyle name="제조번호 2 3 3 13" xfId="24908"/>
    <cellStyle name="제조번호 2 3 3 2" xfId="24909"/>
    <cellStyle name="제조번호 2 3 3 2 2" xfId="24910"/>
    <cellStyle name="제조번호 2 3 3 2 3" xfId="24911"/>
    <cellStyle name="제조번호 2 3 3 2 4" xfId="24912"/>
    <cellStyle name="제조번호 2 3 3 3" xfId="24913"/>
    <cellStyle name="제조번호 2 3 3 3 2" xfId="24914"/>
    <cellStyle name="제조번호 2 3 3 3 3" xfId="24915"/>
    <cellStyle name="제조번호 2 3 3 3 4" xfId="24916"/>
    <cellStyle name="제조번호 2 3 3 4" xfId="24917"/>
    <cellStyle name="제조번호 2 3 3 4 2" xfId="24918"/>
    <cellStyle name="제조번호 2 3 3 4 3" xfId="24919"/>
    <cellStyle name="제조번호 2 3 3 4 4" xfId="24920"/>
    <cellStyle name="제조번호 2 3 3 5" xfId="24921"/>
    <cellStyle name="제조번호 2 3 3 5 2" xfId="24922"/>
    <cellStyle name="제조번호 2 3 3 5 3" xfId="24923"/>
    <cellStyle name="제조번호 2 3 3 5 4" xfId="24924"/>
    <cellStyle name="제조번호 2 3 3 6" xfId="24925"/>
    <cellStyle name="제조번호 2 3 3 6 2" xfId="24926"/>
    <cellStyle name="제조번호 2 3 3 6 3" xfId="24927"/>
    <cellStyle name="제조번호 2 3 3 6 4" xfId="24928"/>
    <cellStyle name="제조번호 2 3 3 7" xfId="24929"/>
    <cellStyle name="제조번호 2 3 3 7 2" xfId="24930"/>
    <cellStyle name="제조번호 2 3 3 7 3" xfId="24931"/>
    <cellStyle name="제조번호 2 3 3 7 4" xfId="24932"/>
    <cellStyle name="제조번호 2 3 3 8" xfId="24933"/>
    <cellStyle name="제조번호 2 3 3 8 2" xfId="24934"/>
    <cellStyle name="제조번호 2 3 3 8 3" xfId="24935"/>
    <cellStyle name="제조번호 2 3 3 8 4" xfId="24936"/>
    <cellStyle name="제조번호 2 3 3 9" xfId="24937"/>
    <cellStyle name="제조번호 2 3 3 9 2" xfId="24938"/>
    <cellStyle name="제조번호 2 3 3 9 3" xfId="24939"/>
    <cellStyle name="제조번호 2 3 3 9 4" xfId="24940"/>
    <cellStyle name="제조번호 2 3 4" xfId="24941"/>
    <cellStyle name="제조번호 2 3 4 2" xfId="24942"/>
    <cellStyle name="제조번호 2 3 4 3" xfId="24943"/>
    <cellStyle name="제조번호 2 3 4 4" xfId="24944"/>
    <cellStyle name="제조번호 2 3 5" xfId="24945"/>
    <cellStyle name="제조번호 2 3 5 2" xfId="24946"/>
    <cellStyle name="제조번호 2 3 5 3" xfId="24947"/>
    <cellStyle name="제조번호 2 3 5 4" xfId="24948"/>
    <cellStyle name="제조번호 2 3 6" xfId="24949"/>
    <cellStyle name="제조번호 2 3 6 2" xfId="24950"/>
    <cellStyle name="제조번호 2 3 6 3" xfId="24951"/>
    <cellStyle name="제조번호 2 3 6 4" xfId="24952"/>
    <cellStyle name="제조번호 2 3 7" xfId="24953"/>
    <cellStyle name="제조번호 2 4" xfId="24954"/>
    <cellStyle name="제조번호 2 4 2" xfId="24955"/>
    <cellStyle name="제조번호 2 4 2 2" xfId="24956"/>
    <cellStyle name="제조번호 2 4 2 3" xfId="24957"/>
    <cellStyle name="제조번호 2 4 2 4" xfId="24958"/>
    <cellStyle name="제조번호 2 4 3" xfId="24959"/>
    <cellStyle name="제조번호 2 4 3 2" xfId="24960"/>
    <cellStyle name="제조번호 2 4 3 3" xfId="24961"/>
    <cellStyle name="제조번호 2 4 3 4" xfId="24962"/>
    <cellStyle name="제조번호 2 4 4" xfId="24963"/>
    <cellStyle name="제조번호 2 4 4 2" xfId="24964"/>
    <cellStyle name="제조번호 2 4 4 3" xfId="24965"/>
    <cellStyle name="제조번호 2 4 4 4" xfId="24966"/>
    <cellStyle name="제조번호 2 4 5" xfId="24967"/>
    <cellStyle name="제조번호 2 4 5 2" xfId="24968"/>
    <cellStyle name="제조번호 2 4 5 3" xfId="24969"/>
    <cellStyle name="제조번호 2 4 5 4" xfId="24970"/>
    <cellStyle name="제조번호 2 4 6" xfId="24971"/>
    <cellStyle name="제조번호 2 4 6 2" xfId="24972"/>
    <cellStyle name="제조번호 2 4 6 3" xfId="24973"/>
    <cellStyle name="제조번호 2 4 6 4" xfId="24974"/>
    <cellStyle name="제조번호 2 4 7" xfId="24975"/>
    <cellStyle name="제조번호 2 4 8" xfId="24976"/>
    <cellStyle name="제조번호 2 5" xfId="24977"/>
    <cellStyle name="제조번호 2 5 10" xfId="24978"/>
    <cellStyle name="제조번호 2 5 10 2" xfId="24979"/>
    <cellStyle name="제조번호 2 5 10 3" xfId="24980"/>
    <cellStyle name="제조번호 2 5 10 4" xfId="24981"/>
    <cellStyle name="제조번호 2 5 11" xfId="24982"/>
    <cellStyle name="제조번호 2 5 12" xfId="24983"/>
    <cellStyle name="제조번호 2 5 13" xfId="24984"/>
    <cellStyle name="제조번호 2 5 2" xfId="24985"/>
    <cellStyle name="제조번호 2 5 2 2" xfId="24986"/>
    <cellStyle name="제조번호 2 5 2 3" xfId="24987"/>
    <cellStyle name="제조번호 2 5 2 4" xfId="24988"/>
    <cellStyle name="제조번호 2 5 3" xfId="24989"/>
    <cellStyle name="제조번호 2 5 3 2" xfId="24990"/>
    <cellStyle name="제조번호 2 5 3 3" xfId="24991"/>
    <cellStyle name="제조번호 2 5 3 4" xfId="24992"/>
    <cellStyle name="제조번호 2 5 4" xfId="24993"/>
    <cellStyle name="제조번호 2 5 4 2" xfId="24994"/>
    <cellStyle name="제조번호 2 5 4 3" xfId="24995"/>
    <cellStyle name="제조번호 2 5 4 4" xfId="24996"/>
    <cellStyle name="제조번호 2 5 5" xfId="24997"/>
    <cellStyle name="제조번호 2 5 5 2" xfId="24998"/>
    <cellStyle name="제조번호 2 5 5 3" xfId="24999"/>
    <cellStyle name="제조번호 2 5 5 4" xfId="25000"/>
    <cellStyle name="제조번호 2 5 6" xfId="25001"/>
    <cellStyle name="제조번호 2 5 6 2" xfId="25002"/>
    <cellStyle name="제조번호 2 5 6 3" xfId="25003"/>
    <cellStyle name="제조번호 2 5 6 4" xfId="25004"/>
    <cellStyle name="제조번호 2 5 7" xfId="25005"/>
    <cellStyle name="제조번호 2 5 7 2" xfId="25006"/>
    <cellStyle name="제조번호 2 5 7 3" xfId="25007"/>
    <cellStyle name="제조번호 2 5 7 4" xfId="25008"/>
    <cellStyle name="제조번호 2 5 8" xfId="25009"/>
    <cellStyle name="제조번호 2 5 8 2" xfId="25010"/>
    <cellStyle name="제조번호 2 5 8 3" xfId="25011"/>
    <cellStyle name="제조번호 2 5 8 4" xfId="25012"/>
    <cellStyle name="제조번호 2 5 9" xfId="25013"/>
    <cellStyle name="제조번호 2 5 9 2" xfId="25014"/>
    <cellStyle name="제조번호 2 5 9 3" xfId="25015"/>
    <cellStyle name="제조번호 2 5 9 4" xfId="25016"/>
    <cellStyle name="제조번호 2 6" xfId="25017"/>
    <cellStyle name="제조번호 2 6 2" xfId="25018"/>
    <cellStyle name="제조번호 2 6 3" xfId="25019"/>
    <cellStyle name="제조번호 2 6 4" xfId="25020"/>
    <cellStyle name="제조번호 3" xfId="25021"/>
    <cellStyle name="제조번호 3 10" xfId="25022"/>
    <cellStyle name="제조번호 3 2" xfId="25023"/>
    <cellStyle name="제조번호 3 2 2" xfId="25024"/>
    <cellStyle name="제조번호 3 2 2 2" xfId="25025"/>
    <cellStyle name="제조번호 3 2 2 3" xfId="25026"/>
    <cellStyle name="제조번호 3 2 2 4" xfId="25027"/>
    <cellStyle name="제조번호 3 2 3" xfId="25028"/>
    <cellStyle name="제조번호 3 2 3 2" xfId="25029"/>
    <cellStyle name="제조번호 3 2 3 3" xfId="25030"/>
    <cellStyle name="제조번호 3 2 3 4" xfId="25031"/>
    <cellStyle name="제조번호 3 2 4" xfId="25032"/>
    <cellStyle name="제조번호 3 2 4 2" xfId="25033"/>
    <cellStyle name="제조번호 3 2 4 3" xfId="25034"/>
    <cellStyle name="제조번호 3 2 4 4" xfId="25035"/>
    <cellStyle name="제조번호 3 2 5" xfId="25036"/>
    <cellStyle name="제조번호 3 2 5 2" xfId="25037"/>
    <cellStyle name="제조번호 3 2 5 3" xfId="25038"/>
    <cellStyle name="제조번호 3 2 5 4" xfId="25039"/>
    <cellStyle name="제조번호 3 2 6" xfId="25040"/>
    <cellStyle name="제조번호 3 2 6 2" xfId="25041"/>
    <cellStyle name="제조번호 3 2 6 3" xfId="25042"/>
    <cellStyle name="제조번호 3 2 6 4" xfId="25043"/>
    <cellStyle name="제조번호 3 2 7" xfId="25044"/>
    <cellStyle name="제조번호 3 2 8" xfId="25045"/>
    <cellStyle name="제조번호 3 3" xfId="25046"/>
    <cellStyle name="제조번호 3 3 10" xfId="25047"/>
    <cellStyle name="제조번호 3 3 10 2" xfId="25048"/>
    <cellStyle name="제조번호 3 3 10 3" xfId="25049"/>
    <cellStyle name="제조번호 3 3 10 4" xfId="25050"/>
    <cellStyle name="제조번호 3 3 11" xfId="25051"/>
    <cellStyle name="제조번호 3 3 12" xfId="25052"/>
    <cellStyle name="제조번호 3 3 13" xfId="25053"/>
    <cellStyle name="제조번호 3 3 2" xfId="25054"/>
    <cellStyle name="제조번호 3 3 2 2" xfId="25055"/>
    <cellStyle name="제조번호 3 3 2 3" xfId="25056"/>
    <cellStyle name="제조번호 3 3 2 4" xfId="25057"/>
    <cellStyle name="제조번호 3 3 3" xfId="25058"/>
    <cellStyle name="제조번호 3 3 3 2" xfId="25059"/>
    <cellStyle name="제조번호 3 3 3 3" xfId="25060"/>
    <cellStyle name="제조번호 3 3 3 4" xfId="25061"/>
    <cellStyle name="제조번호 3 3 4" xfId="25062"/>
    <cellStyle name="제조번호 3 3 4 2" xfId="25063"/>
    <cellStyle name="제조번호 3 3 4 3" xfId="25064"/>
    <cellStyle name="제조번호 3 3 4 4" xfId="25065"/>
    <cellStyle name="제조번호 3 3 5" xfId="25066"/>
    <cellStyle name="제조번호 3 3 5 2" xfId="25067"/>
    <cellStyle name="제조번호 3 3 5 3" xfId="25068"/>
    <cellStyle name="제조번호 3 3 5 4" xfId="25069"/>
    <cellStyle name="제조번호 3 3 6" xfId="25070"/>
    <cellStyle name="제조번호 3 3 6 2" xfId="25071"/>
    <cellStyle name="제조번호 3 3 6 3" xfId="25072"/>
    <cellStyle name="제조번호 3 3 6 4" xfId="25073"/>
    <cellStyle name="제조번호 3 3 7" xfId="25074"/>
    <cellStyle name="제조번호 3 3 7 2" xfId="25075"/>
    <cellStyle name="제조번호 3 3 7 3" xfId="25076"/>
    <cellStyle name="제조번호 3 3 7 4" xfId="25077"/>
    <cellStyle name="제조번호 3 3 8" xfId="25078"/>
    <cellStyle name="제조번호 3 3 8 2" xfId="25079"/>
    <cellStyle name="제조번호 3 3 8 3" xfId="25080"/>
    <cellStyle name="제조번호 3 3 8 4" xfId="25081"/>
    <cellStyle name="제조번호 3 3 9" xfId="25082"/>
    <cellStyle name="제조번호 3 3 9 2" xfId="25083"/>
    <cellStyle name="제조번호 3 3 9 3" xfId="25084"/>
    <cellStyle name="제조번호 3 3 9 4" xfId="25085"/>
    <cellStyle name="제조번호 3 4" xfId="25086"/>
    <cellStyle name="제조번호 3 4 2" xfId="25087"/>
    <cellStyle name="제조번호 3 4 3" xfId="25088"/>
    <cellStyle name="제조번호 3 4 4" xfId="25089"/>
    <cellStyle name="제조번호 3 5" xfId="25090"/>
    <cellStyle name="제조번호 3 5 2" xfId="25091"/>
    <cellStyle name="제조번호 3 5 3" xfId="25092"/>
    <cellStyle name="제조번호 3 5 4" xfId="25093"/>
    <cellStyle name="제조번호 3 6" xfId="25094"/>
    <cellStyle name="제조번호 3 6 2" xfId="25095"/>
    <cellStyle name="제조번호 3 6 3" xfId="25096"/>
    <cellStyle name="제조번호 3 6 4" xfId="25097"/>
    <cellStyle name="제조번호 3 7" xfId="25098"/>
    <cellStyle name="제조번호 3 7 2" xfId="25099"/>
    <cellStyle name="제조번호 3 7 3" xfId="25100"/>
    <cellStyle name="제조번호 3 7 4" xfId="25101"/>
    <cellStyle name="제조번호 3 8" xfId="25102"/>
    <cellStyle name="제조번호 3 8 2" xfId="25103"/>
    <cellStyle name="제조번호 3 8 3" xfId="25104"/>
    <cellStyle name="제조번호 3 8 4" xfId="25105"/>
    <cellStyle name="제조번호 3 9" xfId="25106"/>
    <cellStyle name="제조번호 3 9 2" xfId="25107"/>
    <cellStyle name="제조번호 3 9 3" xfId="25108"/>
    <cellStyle name="제조번호 3 9 4" xfId="25109"/>
    <cellStyle name="제조번호 4" xfId="25110"/>
    <cellStyle name="제조번호 4 2" xfId="25111"/>
    <cellStyle name="제조번호 4 2 2" xfId="25112"/>
    <cellStyle name="제조번호 4 2 2 2" xfId="25113"/>
    <cellStyle name="제조번호 4 2 2 3" xfId="25114"/>
    <cellStyle name="제조번호 4 2 2 4" xfId="25115"/>
    <cellStyle name="제조번호 4 2 3" xfId="25116"/>
    <cellStyle name="제조번호 4 2 3 2" xfId="25117"/>
    <cellStyle name="제조번호 4 2 3 3" xfId="25118"/>
    <cellStyle name="제조번호 4 2 3 4" xfId="25119"/>
    <cellStyle name="제조번호 4 2 4" xfId="25120"/>
    <cellStyle name="제조번호 4 2 4 2" xfId="25121"/>
    <cellStyle name="제조번호 4 2 4 3" xfId="25122"/>
    <cellStyle name="제조번호 4 2 4 4" xfId="25123"/>
    <cellStyle name="제조번호 4 2 5" xfId="25124"/>
    <cellStyle name="제조번호 4 2 5 2" xfId="25125"/>
    <cellStyle name="제조번호 4 2 5 3" xfId="25126"/>
    <cellStyle name="제조번호 4 2 5 4" xfId="25127"/>
    <cellStyle name="제조번호 4 2 6" xfId="25128"/>
    <cellStyle name="제조번호 4 2 6 2" xfId="25129"/>
    <cellStyle name="제조번호 4 2 6 3" xfId="25130"/>
    <cellStyle name="제조번호 4 2 6 4" xfId="25131"/>
    <cellStyle name="제조번호 4 2 7" xfId="25132"/>
    <cellStyle name="제조번호 4 2 8" xfId="25133"/>
    <cellStyle name="제조번호 4 3" xfId="25134"/>
    <cellStyle name="제조번호 4 3 2" xfId="25135"/>
    <cellStyle name="제조번호 4 3 3" xfId="25136"/>
    <cellStyle name="제조번호 4 3 4" xfId="25137"/>
    <cellStyle name="제조번호 4 4" xfId="25138"/>
    <cellStyle name="제조번호 4 4 2" xfId="25139"/>
    <cellStyle name="제조번호 4 4 3" xfId="25140"/>
    <cellStyle name="제조번호 4 4 4" xfId="25141"/>
    <cellStyle name="제조번호 4 5" xfId="25142"/>
    <cellStyle name="제조번호 4 5 2" xfId="25143"/>
    <cellStyle name="제조번호 4 5 3" xfId="25144"/>
    <cellStyle name="제조번호 4 5 4" xfId="25145"/>
    <cellStyle name="제조번호 4 6" xfId="25146"/>
    <cellStyle name="제조번호 4 7" xfId="25147"/>
    <cellStyle name="제조번호 5" xfId="25148"/>
    <cellStyle name="제조번호 5 2" xfId="25149"/>
    <cellStyle name="제조번호 5 2 2" xfId="25150"/>
    <cellStyle name="제조번호 5 2 3" xfId="25151"/>
    <cellStyle name="제조번호 5 2 4" xfId="25152"/>
    <cellStyle name="제조번호 5 3" xfId="25153"/>
    <cellStyle name="제조번호 5 3 2" xfId="25154"/>
    <cellStyle name="제조번호 5 3 3" xfId="25155"/>
    <cellStyle name="제조번호 5 3 4" xfId="25156"/>
    <cellStyle name="제조번호 5 4" xfId="25157"/>
    <cellStyle name="제조번호 5 4 2" xfId="25158"/>
    <cellStyle name="제조번호 5 4 3" xfId="25159"/>
    <cellStyle name="제조번호 5 4 4" xfId="25160"/>
    <cellStyle name="제조번호 5 5" xfId="25161"/>
    <cellStyle name="제조번호 5 5 2" xfId="25162"/>
    <cellStyle name="제조번호 5 5 3" xfId="25163"/>
    <cellStyle name="제조번호 5 5 4" xfId="25164"/>
    <cellStyle name="제조번호 5 6" xfId="25165"/>
    <cellStyle name="제조번호 5 6 2" xfId="25166"/>
    <cellStyle name="제조번호 5 6 3" xfId="25167"/>
    <cellStyle name="제조번호 5 6 4" xfId="25168"/>
    <cellStyle name="제조번호 5 7" xfId="25169"/>
    <cellStyle name="제조번호 5 8" xfId="25170"/>
    <cellStyle name="제조번호 6" xfId="25171"/>
    <cellStyle name="제조번호 6 2" xfId="25172"/>
    <cellStyle name="제조번호 6 3" xfId="25173"/>
    <cellStyle name="제조번호 6 4" xfId="25174"/>
    <cellStyle name="좋은양식" xfId="25175"/>
    <cellStyle name="좋음" xfId="5472" builtinId="26" customBuiltin="1"/>
    <cellStyle name="좋음 2" xfId="25176"/>
    <cellStyle name="좋음 3" xfId="25177"/>
    <cellStyle name="좋음 4" xfId="25178"/>
    <cellStyle name="증감" xfId="25179"/>
    <cellStyle name="지정되지 않음" xfId="25180"/>
    <cellStyle name="쨊ㅐ쫨E0]_0899intecosch" xfId="25181"/>
    <cellStyle name="쨊ㅐ쫨E0899intecosch" xfId="25182"/>
    <cellStyle name="쨊ㅐ쫨E0899M1RP" xfId="25183"/>
    <cellStyle name="쨊ㅐ쫨E1999Year End Provision" xfId="25184"/>
    <cellStyle name="千分位[0]_COMM" xfId="25185"/>
    <cellStyle name="千分位_COMM" xfId="25186"/>
    <cellStyle name="출 (한장)" xfId="25187"/>
    <cellStyle name="출력" xfId="7882" builtinId="21" customBuiltin="1"/>
    <cellStyle name="출력 2" xfId="25188"/>
    <cellStyle name="출력 2 10" xfId="25189"/>
    <cellStyle name="출력 2 2" xfId="25190"/>
    <cellStyle name="출력 2 2 10" xfId="25191"/>
    <cellStyle name="출력 2 2 11" xfId="25192"/>
    <cellStyle name="출력 2 2 12" xfId="25193"/>
    <cellStyle name="출력 2 2 2" xfId="25194"/>
    <cellStyle name="출력 2 2 2 10" xfId="25195"/>
    <cellStyle name="출력 2 2 2 2" xfId="25196"/>
    <cellStyle name="출력 2 2 2 2 2" xfId="25197"/>
    <cellStyle name="출력 2 2 2 2 3" xfId="25198"/>
    <cellStyle name="출력 2 2 2 2 4" xfId="25199"/>
    <cellStyle name="출력 2 2 2 3" xfId="25200"/>
    <cellStyle name="출력 2 2 2 3 2" xfId="25201"/>
    <cellStyle name="출력 2 2 2 3 3" xfId="25202"/>
    <cellStyle name="출력 2 2 2 3 4" xfId="25203"/>
    <cellStyle name="출력 2 2 2 4" xfId="25204"/>
    <cellStyle name="출력 2 2 2 4 2" xfId="25205"/>
    <cellStyle name="출력 2 2 2 4 3" xfId="25206"/>
    <cellStyle name="출력 2 2 2 4 4" xfId="25207"/>
    <cellStyle name="출력 2 2 2 5" xfId="25208"/>
    <cellStyle name="출력 2 2 2 5 2" xfId="25209"/>
    <cellStyle name="출력 2 2 2 5 3" xfId="25210"/>
    <cellStyle name="출력 2 2 2 5 4" xfId="25211"/>
    <cellStyle name="출력 2 2 2 6" xfId="25212"/>
    <cellStyle name="출력 2 2 2 6 2" xfId="25213"/>
    <cellStyle name="출력 2 2 2 6 3" xfId="25214"/>
    <cellStyle name="출력 2 2 2 6 4" xfId="25215"/>
    <cellStyle name="출력 2 2 2 7" xfId="25216"/>
    <cellStyle name="출력 2 2 2 7 2" xfId="25217"/>
    <cellStyle name="출력 2 2 2 7 3" xfId="25218"/>
    <cellStyle name="출력 2 2 2 7 4" xfId="25219"/>
    <cellStyle name="출력 2 2 2 8" xfId="25220"/>
    <cellStyle name="출력 2 2 2 8 2" xfId="25221"/>
    <cellStyle name="출력 2 2 2 8 3" xfId="25222"/>
    <cellStyle name="출력 2 2 2 8 4" xfId="25223"/>
    <cellStyle name="출력 2 2 2 9" xfId="25224"/>
    <cellStyle name="출력 2 2 3" xfId="25225"/>
    <cellStyle name="출력 2 2 3 10" xfId="25226"/>
    <cellStyle name="출력 2 2 3 10 2" xfId="25227"/>
    <cellStyle name="출력 2 2 3 10 3" xfId="25228"/>
    <cellStyle name="출력 2 2 3 10 4" xfId="25229"/>
    <cellStyle name="출력 2 2 3 11" xfId="25230"/>
    <cellStyle name="출력 2 2 3 12" xfId="25231"/>
    <cellStyle name="출력 2 2 3 13" xfId="25232"/>
    <cellStyle name="출력 2 2 3 2" xfId="25233"/>
    <cellStyle name="출력 2 2 3 2 2" xfId="25234"/>
    <cellStyle name="출력 2 2 3 2 3" xfId="25235"/>
    <cellStyle name="출력 2 2 3 2 4" xfId="25236"/>
    <cellStyle name="출력 2 2 3 3" xfId="25237"/>
    <cellStyle name="출력 2 2 3 3 2" xfId="25238"/>
    <cellStyle name="출력 2 2 3 3 3" xfId="25239"/>
    <cellStyle name="출력 2 2 3 3 4" xfId="25240"/>
    <cellStyle name="출력 2 2 3 4" xfId="25241"/>
    <cellStyle name="출력 2 2 3 4 2" xfId="25242"/>
    <cellStyle name="출력 2 2 3 4 3" xfId="25243"/>
    <cellStyle name="출력 2 2 3 4 4" xfId="25244"/>
    <cellStyle name="출력 2 2 3 5" xfId="25245"/>
    <cellStyle name="출력 2 2 3 5 2" xfId="25246"/>
    <cellStyle name="출력 2 2 3 5 3" xfId="25247"/>
    <cellStyle name="출력 2 2 3 5 4" xfId="25248"/>
    <cellStyle name="출력 2 2 3 6" xfId="25249"/>
    <cellStyle name="출력 2 2 3 6 2" xfId="25250"/>
    <cellStyle name="출력 2 2 3 6 3" xfId="25251"/>
    <cellStyle name="출력 2 2 3 6 4" xfId="25252"/>
    <cellStyle name="출력 2 2 3 7" xfId="25253"/>
    <cellStyle name="출력 2 2 3 7 2" xfId="25254"/>
    <cellStyle name="출력 2 2 3 7 3" xfId="25255"/>
    <cellStyle name="출력 2 2 3 7 4" xfId="25256"/>
    <cellStyle name="출력 2 2 3 8" xfId="25257"/>
    <cellStyle name="출력 2 2 3 8 2" xfId="25258"/>
    <cellStyle name="출력 2 2 3 8 3" xfId="25259"/>
    <cellStyle name="출력 2 2 3 8 4" xfId="25260"/>
    <cellStyle name="출력 2 2 3 9" xfId="25261"/>
    <cellStyle name="출력 2 2 3 9 2" xfId="25262"/>
    <cellStyle name="출력 2 2 3 9 3" xfId="25263"/>
    <cellStyle name="출력 2 2 3 9 4" xfId="25264"/>
    <cellStyle name="출력 2 2 4" xfId="25265"/>
    <cellStyle name="출력 2 2 4 2" xfId="25266"/>
    <cellStyle name="출력 2 2 4 3" xfId="25267"/>
    <cellStyle name="출력 2 2 4 4" xfId="25268"/>
    <cellStyle name="출력 2 2 5" xfId="25269"/>
    <cellStyle name="출력 2 2 5 2" xfId="25270"/>
    <cellStyle name="출력 2 2 5 3" xfId="25271"/>
    <cellStyle name="출력 2 2 5 4" xfId="25272"/>
    <cellStyle name="출력 2 2 6" xfId="25273"/>
    <cellStyle name="출력 2 2 6 2" xfId="25274"/>
    <cellStyle name="출력 2 2 6 3" xfId="25275"/>
    <cellStyle name="출력 2 2 6 4" xfId="25276"/>
    <cellStyle name="출력 2 2 7" xfId="25277"/>
    <cellStyle name="출력 2 2 7 2" xfId="25278"/>
    <cellStyle name="출력 2 2 7 3" xfId="25279"/>
    <cellStyle name="출력 2 2 7 4" xfId="25280"/>
    <cellStyle name="출력 2 2 8" xfId="25281"/>
    <cellStyle name="출력 2 2 8 2" xfId="25282"/>
    <cellStyle name="출력 2 2 8 3" xfId="25283"/>
    <cellStyle name="출력 2 2 8 4" xfId="25284"/>
    <cellStyle name="출력 2 2 9" xfId="25285"/>
    <cellStyle name="출력 2 2 9 2" xfId="25286"/>
    <cellStyle name="출력 2 2 9 3" xfId="25287"/>
    <cellStyle name="출력 2 2 9 4" xfId="25288"/>
    <cellStyle name="출력 2 3" xfId="25289"/>
    <cellStyle name="출력 2 3 2" xfId="25290"/>
    <cellStyle name="출력 2 3 2 10" xfId="25291"/>
    <cellStyle name="출력 2 3 2 11" xfId="25292"/>
    <cellStyle name="출력 2 3 2 12" xfId="25293"/>
    <cellStyle name="출력 2 3 2 2" xfId="25294"/>
    <cellStyle name="출력 2 3 2 2 2" xfId="25295"/>
    <cellStyle name="출력 2 3 2 2 3" xfId="25296"/>
    <cellStyle name="출력 2 3 2 2 4" xfId="25297"/>
    <cellStyle name="출력 2 3 2 3" xfId="25298"/>
    <cellStyle name="출력 2 3 2 3 2" xfId="25299"/>
    <cellStyle name="출력 2 3 2 3 3" xfId="25300"/>
    <cellStyle name="출력 2 3 2 3 4" xfId="25301"/>
    <cellStyle name="출력 2 3 2 4" xfId="25302"/>
    <cellStyle name="출력 2 3 2 4 2" xfId="25303"/>
    <cellStyle name="출력 2 3 2 4 3" xfId="25304"/>
    <cellStyle name="출력 2 3 2 4 4" xfId="25305"/>
    <cellStyle name="출력 2 3 2 5" xfId="25306"/>
    <cellStyle name="출력 2 3 2 5 2" xfId="25307"/>
    <cellStyle name="출력 2 3 2 5 3" xfId="25308"/>
    <cellStyle name="출력 2 3 2 5 4" xfId="25309"/>
    <cellStyle name="출력 2 3 2 6" xfId="25310"/>
    <cellStyle name="출력 2 3 2 6 2" xfId="25311"/>
    <cellStyle name="출력 2 3 2 6 3" xfId="25312"/>
    <cellStyle name="출력 2 3 2 6 4" xfId="25313"/>
    <cellStyle name="출력 2 3 2 7" xfId="25314"/>
    <cellStyle name="출력 2 3 2 7 2" xfId="25315"/>
    <cellStyle name="출력 2 3 2 7 3" xfId="25316"/>
    <cellStyle name="출력 2 3 2 7 4" xfId="25317"/>
    <cellStyle name="출력 2 3 2 8" xfId="25318"/>
    <cellStyle name="출력 2 3 2 8 2" xfId="25319"/>
    <cellStyle name="출력 2 3 2 8 3" xfId="25320"/>
    <cellStyle name="출력 2 3 2 8 4" xfId="25321"/>
    <cellStyle name="출력 2 3 2 9" xfId="25322"/>
    <cellStyle name="출력 2 3 2 9 2" xfId="25323"/>
    <cellStyle name="출력 2 3 2 9 3" xfId="25324"/>
    <cellStyle name="출력 2 3 2 9 4" xfId="25325"/>
    <cellStyle name="출력 2 3 3" xfId="25326"/>
    <cellStyle name="출력 2 3 3 2" xfId="25327"/>
    <cellStyle name="출력 2 3 3 3" xfId="25328"/>
    <cellStyle name="출력 2 3 3 4" xfId="25329"/>
    <cellStyle name="출력 2 3 4" xfId="25330"/>
    <cellStyle name="출력 2 3 4 2" xfId="25331"/>
    <cellStyle name="출력 2 3 4 3" xfId="25332"/>
    <cellStyle name="출력 2 3 4 4" xfId="25333"/>
    <cellStyle name="출력 2 3 5" xfId="25334"/>
    <cellStyle name="출력 2 3 5 2" xfId="25335"/>
    <cellStyle name="출력 2 3 5 3" xfId="25336"/>
    <cellStyle name="출력 2 3 5 4" xfId="25337"/>
    <cellStyle name="출력 2 3 6" xfId="25338"/>
    <cellStyle name="출력 2 3 6 2" xfId="25339"/>
    <cellStyle name="출력 2 3 6 3" xfId="25340"/>
    <cellStyle name="출력 2 3 6 4" xfId="25341"/>
    <cellStyle name="출력 2 3 7" xfId="25342"/>
    <cellStyle name="출력 2 3 7 2" xfId="25343"/>
    <cellStyle name="출력 2 3 7 3" xfId="25344"/>
    <cellStyle name="출력 2 3 7 4" xfId="25345"/>
    <cellStyle name="출력 2 3 8" xfId="25346"/>
    <cellStyle name="출력 2 3 9" xfId="25347"/>
    <cellStyle name="출력 2 4" xfId="25348"/>
    <cellStyle name="출력 2 4 2" xfId="25349"/>
    <cellStyle name="출력 2 4 2 10" xfId="25350"/>
    <cellStyle name="출력 2 4 2 11" xfId="25351"/>
    <cellStyle name="출력 2 4 2 12" xfId="25352"/>
    <cellStyle name="출력 2 4 2 2" xfId="25353"/>
    <cellStyle name="출력 2 4 2 2 2" xfId="25354"/>
    <cellStyle name="출력 2 4 2 2 3" xfId="25355"/>
    <cellStyle name="출력 2 4 2 2 4" xfId="25356"/>
    <cellStyle name="출력 2 4 2 3" xfId="25357"/>
    <cellStyle name="출력 2 4 2 3 2" xfId="25358"/>
    <cellStyle name="출력 2 4 2 3 3" xfId="25359"/>
    <cellStyle name="출력 2 4 2 3 4" xfId="25360"/>
    <cellStyle name="출력 2 4 2 4" xfId="25361"/>
    <cellStyle name="출력 2 4 2 4 2" xfId="25362"/>
    <cellStyle name="출력 2 4 2 4 3" xfId="25363"/>
    <cellStyle name="출력 2 4 2 4 4" xfId="25364"/>
    <cellStyle name="출력 2 4 2 5" xfId="25365"/>
    <cellStyle name="출력 2 4 2 5 2" xfId="25366"/>
    <cellStyle name="출력 2 4 2 5 3" xfId="25367"/>
    <cellStyle name="출력 2 4 2 5 4" xfId="25368"/>
    <cellStyle name="출력 2 4 2 6" xfId="25369"/>
    <cellStyle name="출력 2 4 2 6 2" xfId="25370"/>
    <cellStyle name="출력 2 4 2 6 3" xfId="25371"/>
    <cellStyle name="출력 2 4 2 6 4" xfId="25372"/>
    <cellStyle name="출력 2 4 2 7" xfId="25373"/>
    <cellStyle name="출력 2 4 2 7 2" xfId="25374"/>
    <cellStyle name="출력 2 4 2 7 3" xfId="25375"/>
    <cellStyle name="출력 2 4 2 7 4" xfId="25376"/>
    <cellStyle name="출력 2 4 2 8" xfId="25377"/>
    <cellStyle name="출력 2 4 2 8 2" xfId="25378"/>
    <cellStyle name="출력 2 4 2 8 3" xfId="25379"/>
    <cellStyle name="출력 2 4 2 8 4" xfId="25380"/>
    <cellStyle name="출력 2 4 2 9" xfId="25381"/>
    <cellStyle name="출력 2 4 2 9 2" xfId="25382"/>
    <cellStyle name="출력 2 4 2 9 3" xfId="25383"/>
    <cellStyle name="출력 2 4 2 9 4" xfId="25384"/>
    <cellStyle name="출력 2 4 3" xfId="25385"/>
    <cellStyle name="출력 2 4 3 2" xfId="25386"/>
    <cellStyle name="출력 2 4 3 3" xfId="25387"/>
    <cellStyle name="출력 2 4 3 4" xfId="25388"/>
    <cellStyle name="출력 2 4 4" xfId="25389"/>
    <cellStyle name="출력 2 4 4 2" xfId="25390"/>
    <cellStyle name="출력 2 4 4 3" xfId="25391"/>
    <cellStyle name="출력 2 4 4 4" xfId="25392"/>
    <cellStyle name="출력 2 4 5" xfId="25393"/>
    <cellStyle name="출력 2 4 5 2" xfId="25394"/>
    <cellStyle name="출력 2 4 5 3" xfId="25395"/>
    <cellStyle name="출력 2 4 5 4" xfId="25396"/>
    <cellStyle name="출력 2 4 6" xfId="25397"/>
    <cellStyle name="출력 2 4 6 2" xfId="25398"/>
    <cellStyle name="출력 2 4 6 3" xfId="25399"/>
    <cellStyle name="출력 2 4 6 4" xfId="25400"/>
    <cellStyle name="출력 2 4 7" xfId="25401"/>
    <cellStyle name="출력 2 4 7 2" xfId="25402"/>
    <cellStyle name="출력 2 4 7 3" xfId="25403"/>
    <cellStyle name="출력 2 4 7 4" xfId="25404"/>
    <cellStyle name="출력 2 4 8" xfId="25405"/>
    <cellStyle name="출력 2 4 9" xfId="25406"/>
    <cellStyle name="출력 2 5" xfId="25407"/>
    <cellStyle name="출력 2 5 2" xfId="25408"/>
    <cellStyle name="출력 2 5 2 10" xfId="25409"/>
    <cellStyle name="출력 2 5 2 11" xfId="25410"/>
    <cellStyle name="출력 2 5 2 12" xfId="25411"/>
    <cellStyle name="출력 2 5 2 2" xfId="25412"/>
    <cellStyle name="출력 2 5 2 2 2" xfId="25413"/>
    <cellStyle name="출력 2 5 2 2 3" xfId="25414"/>
    <cellStyle name="출력 2 5 2 2 4" xfId="25415"/>
    <cellStyle name="출력 2 5 2 3" xfId="25416"/>
    <cellStyle name="출력 2 5 2 3 2" xfId="25417"/>
    <cellStyle name="출력 2 5 2 3 3" xfId="25418"/>
    <cellStyle name="출력 2 5 2 3 4" xfId="25419"/>
    <cellStyle name="출력 2 5 2 4" xfId="25420"/>
    <cellStyle name="출력 2 5 2 4 2" xfId="25421"/>
    <cellStyle name="출력 2 5 2 4 3" xfId="25422"/>
    <cellStyle name="출력 2 5 2 4 4" xfId="25423"/>
    <cellStyle name="출력 2 5 2 5" xfId="25424"/>
    <cellStyle name="출력 2 5 2 5 2" xfId="25425"/>
    <cellStyle name="출력 2 5 2 5 3" xfId="25426"/>
    <cellStyle name="출력 2 5 2 5 4" xfId="25427"/>
    <cellStyle name="출력 2 5 2 6" xfId="25428"/>
    <cellStyle name="출력 2 5 2 6 2" xfId="25429"/>
    <cellStyle name="출력 2 5 2 6 3" xfId="25430"/>
    <cellStyle name="출력 2 5 2 6 4" xfId="25431"/>
    <cellStyle name="출력 2 5 2 7" xfId="25432"/>
    <cellStyle name="출력 2 5 2 7 2" xfId="25433"/>
    <cellStyle name="출력 2 5 2 7 3" xfId="25434"/>
    <cellStyle name="출력 2 5 2 7 4" xfId="25435"/>
    <cellStyle name="출력 2 5 2 8" xfId="25436"/>
    <cellStyle name="출력 2 5 2 8 2" xfId="25437"/>
    <cellStyle name="출력 2 5 2 8 3" xfId="25438"/>
    <cellStyle name="출력 2 5 2 8 4" xfId="25439"/>
    <cellStyle name="출력 2 5 2 9" xfId="25440"/>
    <cellStyle name="출력 2 5 2 9 2" xfId="25441"/>
    <cellStyle name="출력 2 5 2 9 3" xfId="25442"/>
    <cellStyle name="출력 2 5 2 9 4" xfId="25443"/>
    <cellStyle name="출력 2 5 3" xfId="25444"/>
    <cellStyle name="출력 2 5 3 2" xfId="25445"/>
    <cellStyle name="출력 2 5 3 3" xfId="25446"/>
    <cellStyle name="출력 2 5 3 4" xfId="25447"/>
    <cellStyle name="출력 2 5 4" xfId="25448"/>
    <cellStyle name="출력 2 5 4 2" xfId="25449"/>
    <cellStyle name="출력 2 5 4 3" xfId="25450"/>
    <cellStyle name="출력 2 5 4 4" xfId="25451"/>
    <cellStyle name="출력 2 5 5" xfId="25452"/>
    <cellStyle name="출력 2 5 5 2" xfId="25453"/>
    <cellStyle name="출력 2 5 5 3" xfId="25454"/>
    <cellStyle name="출력 2 5 5 4" xfId="25455"/>
    <cellStyle name="출력 2 5 6" xfId="25456"/>
    <cellStyle name="출력 2 5 6 2" xfId="25457"/>
    <cellStyle name="출력 2 5 6 3" xfId="25458"/>
    <cellStyle name="출력 2 5 6 4" xfId="25459"/>
    <cellStyle name="출력 2 5 7" xfId="25460"/>
    <cellStyle name="출력 2 5 8" xfId="25461"/>
    <cellStyle name="출력 2 6" xfId="25462"/>
    <cellStyle name="출력 2 6 10" xfId="25463"/>
    <cellStyle name="출력 2 6 11" xfId="25464"/>
    <cellStyle name="출력 2 6 2" xfId="25465"/>
    <cellStyle name="출력 2 6 2 10" xfId="25466"/>
    <cellStyle name="출력 2 6 2 10 2" xfId="25467"/>
    <cellStyle name="출력 2 6 2 10 3" xfId="25468"/>
    <cellStyle name="출력 2 6 2 10 4" xfId="25469"/>
    <cellStyle name="출력 2 6 2 11" xfId="25470"/>
    <cellStyle name="출력 2 6 2 12" xfId="25471"/>
    <cellStyle name="출력 2 6 2 13" xfId="25472"/>
    <cellStyle name="출력 2 6 2 2" xfId="25473"/>
    <cellStyle name="출력 2 6 2 2 2" xfId="25474"/>
    <cellStyle name="출력 2 6 2 2 3" xfId="25475"/>
    <cellStyle name="출력 2 6 2 2 4" xfId="25476"/>
    <cellStyle name="출력 2 6 2 3" xfId="25477"/>
    <cellStyle name="출력 2 6 2 3 2" xfId="25478"/>
    <cellStyle name="출력 2 6 2 3 3" xfId="25479"/>
    <cellStyle name="출력 2 6 2 3 4" xfId="25480"/>
    <cellStyle name="출력 2 6 2 4" xfId="25481"/>
    <cellStyle name="출력 2 6 2 4 2" xfId="25482"/>
    <cellStyle name="출력 2 6 2 4 3" xfId="25483"/>
    <cellStyle name="출력 2 6 2 4 4" xfId="25484"/>
    <cellStyle name="출력 2 6 2 5" xfId="25485"/>
    <cellStyle name="출력 2 6 2 5 2" xfId="25486"/>
    <cellStyle name="출력 2 6 2 5 3" xfId="25487"/>
    <cellStyle name="출력 2 6 2 5 4" xfId="25488"/>
    <cellStyle name="출력 2 6 2 6" xfId="25489"/>
    <cellStyle name="출력 2 6 2 6 2" xfId="25490"/>
    <cellStyle name="출력 2 6 2 6 3" xfId="25491"/>
    <cellStyle name="출력 2 6 2 6 4" xfId="25492"/>
    <cellStyle name="출력 2 6 2 7" xfId="25493"/>
    <cellStyle name="출력 2 6 2 7 2" xfId="25494"/>
    <cellStyle name="출력 2 6 2 7 3" xfId="25495"/>
    <cellStyle name="출력 2 6 2 7 4" xfId="25496"/>
    <cellStyle name="출력 2 6 2 8" xfId="25497"/>
    <cellStyle name="출력 2 6 2 8 2" xfId="25498"/>
    <cellStyle name="출력 2 6 2 8 3" xfId="25499"/>
    <cellStyle name="출력 2 6 2 8 4" xfId="25500"/>
    <cellStyle name="출력 2 6 2 9" xfId="25501"/>
    <cellStyle name="출력 2 6 2 9 2" xfId="25502"/>
    <cellStyle name="출력 2 6 2 9 3" xfId="25503"/>
    <cellStyle name="출력 2 6 2 9 4" xfId="25504"/>
    <cellStyle name="출력 2 6 3" xfId="25505"/>
    <cellStyle name="출력 2 6 3 10" xfId="25506"/>
    <cellStyle name="출력 2 6 3 10 2" xfId="25507"/>
    <cellStyle name="출력 2 6 3 10 3" xfId="25508"/>
    <cellStyle name="출력 2 6 3 10 4" xfId="25509"/>
    <cellStyle name="출력 2 6 3 11" xfId="25510"/>
    <cellStyle name="출력 2 6 3 12" xfId="25511"/>
    <cellStyle name="출력 2 6 3 13" xfId="25512"/>
    <cellStyle name="출력 2 6 3 2" xfId="25513"/>
    <cellStyle name="출력 2 6 3 2 2" xfId="25514"/>
    <cellStyle name="출력 2 6 3 2 3" xfId="25515"/>
    <cellStyle name="출력 2 6 3 2 4" xfId="25516"/>
    <cellStyle name="출력 2 6 3 3" xfId="25517"/>
    <cellStyle name="출력 2 6 3 3 2" xfId="25518"/>
    <cellStyle name="출력 2 6 3 3 3" xfId="25519"/>
    <cellStyle name="출력 2 6 3 3 4" xfId="25520"/>
    <cellStyle name="출력 2 6 3 4" xfId="25521"/>
    <cellStyle name="출력 2 6 3 4 2" xfId="25522"/>
    <cellStyle name="출력 2 6 3 4 3" xfId="25523"/>
    <cellStyle name="출력 2 6 3 4 4" xfId="25524"/>
    <cellStyle name="출력 2 6 3 5" xfId="25525"/>
    <cellStyle name="출력 2 6 3 5 2" xfId="25526"/>
    <cellStyle name="출력 2 6 3 5 3" xfId="25527"/>
    <cellStyle name="출력 2 6 3 5 4" xfId="25528"/>
    <cellStyle name="출력 2 6 3 6" xfId="25529"/>
    <cellStyle name="출력 2 6 3 6 2" xfId="25530"/>
    <cellStyle name="출력 2 6 3 6 3" xfId="25531"/>
    <cellStyle name="출력 2 6 3 6 4" xfId="25532"/>
    <cellStyle name="출력 2 6 3 7" xfId="25533"/>
    <cellStyle name="출력 2 6 3 7 2" xfId="25534"/>
    <cellStyle name="출력 2 6 3 7 3" xfId="25535"/>
    <cellStyle name="출력 2 6 3 7 4" xfId="25536"/>
    <cellStyle name="출력 2 6 3 8" xfId="25537"/>
    <cellStyle name="출력 2 6 3 8 2" xfId="25538"/>
    <cellStyle name="출력 2 6 3 8 3" xfId="25539"/>
    <cellStyle name="출력 2 6 3 8 4" xfId="25540"/>
    <cellStyle name="출력 2 6 3 9" xfId="25541"/>
    <cellStyle name="출력 2 6 3 9 2" xfId="25542"/>
    <cellStyle name="출력 2 6 3 9 3" xfId="25543"/>
    <cellStyle name="출력 2 6 3 9 4" xfId="25544"/>
    <cellStyle name="출력 2 6 4" xfId="25545"/>
    <cellStyle name="출력 2 6 4 2" xfId="25546"/>
    <cellStyle name="출력 2 6 4 3" xfId="25547"/>
    <cellStyle name="출력 2 6 4 4" xfId="25548"/>
    <cellStyle name="출력 2 6 5" xfId="25549"/>
    <cellStyle name="출력 2 6 5 2" xfId="25550"/>
    <cellStyle name="출력 2 6 5 3" xfId="25551"/>
    <cellStyle name="출력 2 6 5 4" xfId="25552"/>
    <cellStyle name="출력 2 6 6" xfId="25553"/>
    <cellStyle name="출력 2 6 6 2" xfId="25554"/>
    <cellStyle name="출력 2 6 6 3" xfId="25555"/>
    <cellStyle name="출력 2 6 6 4" xfId="25556"/>
    <cellStyle name="출력 2 6 7" xfId="25557"/>
    <cellStyle name="출력 2 6 7 2" xfId="25558"/>
    <cellStyle name="출력 2 6 7 3" xfId="25559"/>
    <cellStyle name="출력 2 6 7 4" xfId="25560"/>
    <cellStyle name="출력 2 6 8" xfId="25561"/>
    <cellStyle name="출력 2 6 8 2" xfId="25562"/>
    <cellStyle name="출력 2 6 8 3" xfId="25563"/>
    <cellStyle name="출력 2 6 8 4" xfId="25564"/>
    <cellStyle name="출력 2 6 9" xfId="25565"/>
    <cellStyle name="출력 2 7" xfId="25566"/>
    <cellStyle name="출력 2 7 2" xfId="25567"/>
    <cellStyle name="출력 2 7 3" xfId="25568"/>
    <cellStyle name="출력 2 7 4" xfId="25569"/>
    <cellStyle name="출력 2 8" xfId="25570"/>
    <cellStyle name="출력 2 8 2" xfId="25571"/>
    <cellStyle name="출력 2 8 3" xfId="25572"/>
    <cellStyle name="출력 2 8 4" xfId="25573"/>
    <cellStyle name="출력 2 9" xfId="25574"/>
    <cellStyle name="출력 3" xfId="25575"/>
    <cellStyle name="출력 3 10" xfId="25576"/>
    <cellStyle name="출력 3 2" xfId="25577"/>
    <cellStyle name="출력 3 2 10" xfId="25578"/>
    <cellStyle name="출력 3 2 11" xfId="25579"/>
    <cellStyle name="출력 3 2 12" xfId="25580"/>
    <cellStyle name="출력 3 2 2" xfId="25581"/>
    <cellStyle name="출력 3 2 2 10" xfId="25582"/>
    <cellStyle name="출력 3 2 2 2" xfId="25583"/>
    <cellStyle name="출력 3 2 2 2 2" xfId="25584"/>
    <cellStyle name="출력 3 2 2 2 3" xfId="25585"/>
    <cellStyle name="출력 3 2 2 2 4" xfId="25586"/>
    <cellStyle name="출력 3 2 2 3" xfId="25587"/>
    <cellStyle name="출력 3 2 2 3 2" xfId="25588"/>
    <cellStyle name="출력 3 2 2 3 3" xfId="25589"/>
    <cellStyle name="출력 3 2 2 3 4" xfId="25590"/>
    <cellStyle name="출력 3 2 2 4" xfId="25591"/>
    <cellStyle name="출력 3 2 2 4 2" xfId="25592"/>
    <cellStyle name="출력 3 2 2 4 3" xfId="25593"/>
    <cellStyle name="출력 3 2 2 4 4" xfId="25594"/>
    <cellStyle name="출력 3 2 2 5" xfId="25595"/>
    <cellStyle name="출력 3 2 2 5 2" xfId="25596"/>
    <cellStyle name="출력 3 2 2 5 3" xfId="25597"/>
    <cellStyle name="출력 3 2 2 5 4" xfId="25598"/>
    <cellStyle name="출력 3 2 2 6" xfId="25599"/>
    <cellStyle name="출력 3 2 2 6 2" xfId="25600"/>
    <cellStyle name="출력 3 2 2 6 3" xfId="25601"/>
    <cellStyle name="출력 3 2 2 6 4" xfId="25602"/>
    <cellStyle name="출력 3 2 2 7" xfId="25603"/>
    <cellStyle name="출력 3 2 2 7 2" xfId="25604"/>
    <cellStyle name="출력 3 2 2 7 3" xfId="25605"/>
    <cellStyle name="출력 3 2 2 7 4" xfId="25606"/>
    <cellStyle name="출력 3 2 2 8" xfId="25607"/>
    <cellStyle name="출력 3 2 2 8 2" xfId="25608"/>
    <cellStyle name="출력 3 2 2 8 3" xfId="25609"/>
    <cellStyle name="출력 3 2 2 8 4" xfId="25610"/>
    <cellStyle name="출력 3 2 2 9" xfId="25611"/>
    <cellStyle name="출력 3 2 3" xfId="25612"/>
    <cellStyle name="출력 3 2 3 10" xfId="25613"/>
    <cellStyle name="출력 3 2 3 10 2" xfId="25614"/>
    <cellStyle name="출력 3 2 3 10 3" xfId="25615"/>
    <cellStyle name="출력 3 2 3 10 4" xfId="25616"/>
    <cellStyle name="출력 3 2 3 11" xfId="25617"/>
    <cellStyle name="출력 3 2 3 12" xfId="25618"/>
    <cellStyle name="출력 3 2 3 13" xfId="25619"/>
    <cellStyle name="출력 3 2 3 2" xfId="25620"/>
    <cellStyle name="출력 3 2 3 2 2" xfId="25621"/>
    <cellStyle name="출력 3 2 3 2 3" xfId="25622"/>
    <cellStyle name="출력 3 2 3 2 4" xfId="25623"/>
    <cellStyle name="출력 3 2 3 3" xfId="25624"/>
    <cellStyle name="출력 3 2 3 3 2" xfId="25625"/>
    <cellStyle name="출력 3 2 3 3 3" xfId="25626"/>
    <cellStyle name="출력 3 2 3 3 4" xfId="25627"/>
    <cellStyle name="출력 3 2 3 4" xfId="25628"/>
    <cellStyle name="출력 3 2 3 4 2" xfId="25629"/>
    <cellStyle name="출력 3 2 3 4 3" xfId="25630"/>
    <cellStyle name="출력 3 2 3 4 4" xfId="25631"/>
    <cellStyle name="출력 3 2 3 5" xfId="25632"/>
    <cellStyle name="출력 3 2 3 5 2" xfId="25633"/>
    <cellStyle name="출력 3 2 3 5 3" xfId="25634"/>
    <cellStyle name="출력 3 2 3 5 4" xfId="25635"/>
    <cellStyle name="출력 3 2 3 6" xfId="25636"/>
    <cellStyle name="출력 3 2 3 6 2" xfId="25637"/>
    <cellStyle name="출력 3 2 3 6 3" xfId="25638"/>
    <cellStyle name="출력 3 2 3 6 4" xfId="25639"/>
    <cellStyle name="출력 3 2 3 7" xfId="25640"/>
    <cellStyle name="출력 3 2 3 7 2" xfId="25641"/>
    <cellStyle name="출력 3 2 3 7 3" xfId="25642"/>
    <cellStyle name="출력 3 2 3 7 4" xfId="25643"/>
    <cellStyle name="출력 3 2 3 8" xfId="25644"/>
    <cellStyle name="출력 3 2 3 8 2" xfId="25645"/>
    <cellStyle name="출력 3 2 3 8 3" xfId="25646"/>
    <cellStyle name="출력 3 2 3 8 4" xfId="25647"/>
    <cellStyle name="출력 3 2 3 9" xfId="25648"/>
    <cellStyle name="출력 3 2 3 9 2" xfId="25649"/>
    <cellStyle name="출력 3 2 3 9 3" xfId="25650"/>
    <cellStyle name="출력 3 2 3 9 4" xfId="25651"/>
    <cellStyle name="출력 3 2 4" xfId="25652"/>
    <cellStyle name="출력 3 2 4 2" xfId="25653"/>
    <cellStyle name="출력 3 2 4 3" xfId="25654"/>
    <cellStyle name="출력 3 2 4 4" xfId="25655"/>
    <cellStyle name="출력 3 2 5" xfId="25656"/>
    <cellStyle name="출력 3 2 5 2" xfId="25657"/>
    <cellStyle name="출력 3 2 5 3" xfId="25658"/>
    <cellStyle name="출력 3 2 5 4" xfId="25659"/>
    <cellStyle name="출력 3 2 6" xfId="25660"/>
    <cellStyle name="출력 3 2 6 2" xfId="25661"/>
    <cellStyle name="출력 3 2 6 3" xfId="25662"/>
    <cellStyle name="출력 3 2 6 4" xfId="25663"/>
    <cellStyle name="출력 3 2 7" xfId="25664"/>
    <cellStyle name="출력 3 2 7 2" xfId="25665"/>
    <cellStyle name="출력 3 2 7 3" xfId="25666"/>
    <cellStyle name="출력 3 2 7 4" xfId="25667"/>
    <cellStyle name="출력 3 2 8" xfId="25668"/>
    <cellStyle name="출력 3 2 8 2" xfId="25669"/>
    <cellStyle name="출력 3 2 8 3" xfId="25670"/>
    <cellStyle name="출력 3 2 8 4" xfId="25671"/>
    <cellStyle name="출력 3 2 9" xfId="25672"/>
    <cellStyle name="출력 3 2 9 2" xfId="25673"/>
    <cellStyle name="출력 3 2 9 3" xfId="25674"/>
    <cellStyle name="출력 3 2 9 4" xfId="25675"/>
    <cellStyle name="출력 3 3" xfId="25676"/>
    <cellStyle name="출력 3 3 2" xfId="25677"/>
    <cellStyle name="출력 3 3 2 10" xfId="25678"/>
    <cellStyle name="출력 3 3 2 11" xfId="25679"/>
    <cellStyle name="출력 3 3 2 12" xfId="25680"/>
    <cellStyle name="출력 3 3 2 2" xfId="25681"/>
    <cellStyle name="출력 3 3 2 2 2" xfId="25682"/>
    <cellStyle name="출력 3 3 2 2 3" xfId="25683"/>
    <cellStyle name="출력 3 3 2 2 4" xfId="25684"/>
    <cellStyle name="출력 3 3 2 3" xfId="25685"/>
    <cellStyle name="출력 3 3 2 3 2" xfId="25686"/>
    <cellStyle name="출력 3 3 2 3 3" xfId="25687"/>
    <cellStyle name="출력 3 3 2 3 4" xfId="25688"/>
    <cellStyle name="출력 3 3 2 4" xfId="25689"/>
    <cellStyle name="출력 3 3 2 4 2" xfId="25690"/>
    <cellStyle name="출력 3 3 2 4 3" xfId="25691"/>
    <cellStyle name="출력 3 3 2 4 4" xfId="25692"/>
    <cellStyle name="출력 3 3 2 5" xfId="25693"/>
    <cellStyle name="출력 3 3 2 5 2" xfId="25694"/>
    <cellStyle name="출력 3 3 2 5 3" xfId="25695"/>
    <cellStyle name="출력 3 3 2 5 4" xfId="25696"/>
    <cellStyle name="출력 3 3 2 6" xfId="25697"/>
    <cellStyle name="출력 3 3 2 6 2" xfId="25698"/>
    <cellStyle name="출력 3 3 2 6 3" xfId="25699"/>
    <cellStyle name="출력 3 3 2 6 4" xfId="25700"/>
    <cellStyle name="출력 3 3 2 7" xfId="25701"/>
    <cellStyle name="출력 3 3 2 7 2" xfId="25702"/>
    <cellStyle name="출력 3 3 2 7 3" xfId="25703"/>
    <cellStyle name="출력 3 3 2 7 4" xfId="25704"/>
    <cellStyle name="출력 3 3 2 8" xfId="25705"/>
    <cellStyle name="출력 3 3 2 8 2" xfId="25706"/>
    <cellStyle name="출력 3 3 2 8 3" xfId="25707"/>
    <cellStyle name="출력 3 3 2 8 4" xfId="25708"/>
    <cellStyle name="출력 3 3 2 9" xfId="25709"/>
    <cellStyle name="출력 3 3 2 9 2" xfId="25710"/>
    <cellStyle name="출력 3 3 2 9 3" xfId="25711"/>
    <cellStyle name="출력 3 3 2 9 4" xfId="25712"/>
    <cellStyle name="출력 3 3 3" xfId="25713"/>
    <cellStyle name="출력 3 3 3 2" xfId="25714"/>
    <cellStyle name="출력 3 3 3 3" xfId="25715"/>
    <cellStyle name="출력 3 3 3 4" xfId="25716"/>
    <cellStyle name="출력 3 3 4" xfId="25717"/>
    <cellStyle name="출력 3 3 4 2" xfId="25718"/>
    <cellStyle name="출력 3 3 4 3" xfId="25719"/>
    <cellStyle name="출력 3 3 4 4" xfId="25720"/>
    <cellStyle name="출력 3 3 5" xfId="25721"/>
    <cellStyle name="출력 3 3 5 2" xfId="25722"/>
    <cellStyle name="출력 3 3 5 3" xfId="25723"/>
    <cellStyle name="출력 3 3 5 4" xfId="25724"/>
    <cellStyle name="출력 3 3 6" xfId="25725"/>
    <cellStyle name="출력 3 3 6 2" xfId="25726"/>
    <cellStyle name="출력 3 3 6 3" xfId="25727"/>
    <cellStyle name="출력 3 3 6 4" xfId="25728"/>
    <cellStyle name="출력 3 3 7" xfId="25729"/>
    <cellStyle name="출력 3 3 7 2" xfId="25730"/>
    <cellStyle name="출력 3 3 7 3" xfId="25731"/>
    <cellStyle name="출력 3 3 7 4" xfId="25732"/>
    <cellStyle name="출력 3 3 8" xfId="25733"/>
    <cellStyle name="출력 3 3 9" xfId="25734"/>
    <cellStyle name="출력 3 4" xfId="25735"/>
    <cellStyle name="출력 3 4 2" xfId="25736"/>
    <cellStyle name="출력 3 4 2 10" xfId="25737"/>
    <cellStyle name="출력 3 4 2 11" xfId="25738"/>
    <cellStyle name="출력 3 4 2 12" xfId="25739"/>
    <cellStyle name="출력 3 4 2 2" xfId="25740"/>
    <cellStyle name="출력 3 4 2 2 2" xfId="25741"/>
    <cellStyle name="출력 3 4 2 2 3" xfId="25742"/>
    <cellStyle name="출력 3 4 2 2 4" xfId="25743"/>
    <cellStyle name="출력 3 4 2 3" xfId="25744"/>
    <cellStyle name="출력 3 4 2 3 2" xfId="25745"/>
    <cellStyle name="출력 3 4 2 3 3" xfId="25746"/>
    <cellStyle name="출력 3 4 2 3 4" xfId="25747"/>
    <cellStyle name="출력 3 4 2 4" xfId="25748"/>
    <cellStyle name="출력 3 4 2 4 2" xfId="25749"/>
    <cellStyle name="출력 3 4 2 4 3" xfId="25750"/>
    <cellStyle name="출력 3 4 2 4 4" xfId="25751"/>
    <cellStyle name="출력 3 4 2 5" xfId="25752"/>
    <cellStyle name="출력 3 4 2 5 2" xfId="25753"/>
    <cellStyle name="출력 3 4 2 5 3" xfId="25754"/>
    <cellStyle name="출력 3 4 2 5 4" xfId="25755"/>
    <cellStyle name="출력 3 4 2 6" xfId="25756"/>
    <cellStyle name="출력 3 4 2 6 2" xfId="25757"/>
    <cellStyle name="출력 3 4 2 6 3" xfId="25758"/>
    <cellStyle name="출력 3 4 2 6 4" xfId="25759"/>
    <cellStyle name="출력 3 4 2 7" xfId="25760"/>
    <cellStyle name="출력 3 4 2 7 2" xfId="25761"/>
    <cellStyle name="출력 3 4 2 7 3" xfId="25762"/>
    <cellStyle name="출력 3 4 2 7 4" xfId="25763"/>
    <cellStyle name="출력 3 4 2 8" xfId="25764"/>
    <cellStyle name="출력 3 4 2 8 2" xfId="25765"/>
    <cellStyle name="출력 3 4 2 8 3" xfId="25766"/>
    <cellStyle name="출력 3 4 2 8 4" xfId="25767"/>
    <cellStyle name="출력 3 4 2 9" xfId="25768"/>
    <cellStyle name="출력 3 4 2 9 2" xfId="25769"/>
    <cellStyle name="출력 3 4 2 9 3" xfId="25770"/>
    <cellStyle name="출력 3 4 2 9 4" xfId="25771"/>
    <cellStyle name="출력 3 4 3" xfId="25772"/>
    <cellStyle name="출력 3 4 3 2" xfId="25773"/>
    <cellStyle name="출력 3 4 3 3" xfId="25774"/>
    <cellStyle name="출력 3 4 3 4" xfId="25775"/>
    <cellStyle name="출력 3 4 4" xfId="25776"/>
    <cellStyle name="출력 3 4 4 2" xfId="25777"/>
    <cellStyle name="출력 3 4 4 3" xfId="25778"/>
    <cellStyle name="출력 3 4 4 4" xfId="25779"/>
    <cellStyle name="출력 3 4 5" xfId="25780"/>
    <cellStyle name="출력 3 4 5 2" xfId="25781"/>
    <cellStyle name="출력 3 4 5 3" xfId="25782"/>
    <cellStyle name="출력 3 4 5 4" xfId="25783"/>
    <cellStyle name="출력 3 4 6" xfId="25784"/>
    <cellStyle name="출력 3 4 6 2" xfId="25785"/>
    <cellStyle name="출력 3 4 6 3" xfId="25786"/>
    <cellStyle name="출력 3 4 6 4" xfId="25787"/>
    <cellStyle name="출력 3 4 7" xfId="25788"/>
    <cellStyle name="출력 3 4 7 2" xfId="25789"/>
    <cellStyle name="출력 3 4 7 3" xfId="25790"/>
    <cellStyle name="출력 3 4 7 4" xfId="25791"/>
    <cellStyle name="출력 3 4 8" xfId="25792"/>
    <cellStyle name="출력 3 4 9" xfId="25793"/>
    <cellStyle name="출력 3 5" xfId="25794"/>
    <cellStyle name="출력 3 5 2" xfId="25795"/>
    <cellStyle name="출력 3 5 2 10" xfId="25796"/>
    <cellStyle name="출력 3 5 2 11" xfId="25797"/>
    <cellStyle name="출력 3 5 2 12" xfId="25798"/>
    <cellStyle name="출력 3 5 2 2" xfId="25799"/>
    <cellStyle name="출력 3 5 2 2 2" xfId="25800"/>
    <cellStyle name="출력 3 5 2 2 3" xfId="25801"/>
    <cellStyle name="출력 3 5 2 2 4" xfId="25802"/>
    <cellStyle name="출력 3 5 2 3" xfId="25803"/>
    <cellStyle name="출력 3 5 2 3 2" xfId="25804"/>
    <cellStyle name="출력 3 5 2 3 3" xfId="25805"/>
    <cellStyle name="출력 3 5 2 3 4" xfId="25806"/>
    <cellStyle name="출력 3 5 2 4" xfId="25807"/>
    <cellStyle name="출력 3 5 2 4 2" xfId="25808"/>
    <cellStyle name="출력 3 5 2 4 3" xfId="25809"/>
    <cellStyle name="출력 3 5 2 4 4" xfId="25810"/>
    <cellStyle name="출력 3 5 2 5" xfId="25811"/>
    <cellStyle name="출력 3 5 2 5 2" xfId="25812"/>
    <cellStyle name="출력 3 5 2 5 3" xfId="25813"/>
    <cellStyle name="출력 3 5 2 5 4" xfId="25814"/>
    <cellStyle name="출력 3 5 2 6" xfId="25815"/>
    <cellStyle name="출력 3 5 2 6 2" xfId="25816"/>
    <cellStyle name="출력 3 5 2 6 3" xfId="25817"/>
    <cellStyle name="출력 3 5 2 6 4" xfId="25818"/>
    <cellStyle name="출력 3 5 2 7" xfId="25819"/>
    <cellStyle name="출력 3 5 2 7 2" xfId="25820"/>
    <cellStyle name="출력 3 5 2 7 3" xfId="25821"/>
    <cellStyle name="출력 3 5 2 7 4" xfId="25822"/>
    <cellStyle name="출력 3 5 2 8" xfId="25823"/>
    <cellStyle name="출력 3 5 2 8 2" xfId="25824"/>
    <cellStyle name="출력 3 5 2 8 3" xfId="25825"/>
    <cellStyle name="출력 3 5 2 8 4" xfId="25826"/>
    <cellStyle name="출력 3 5 2 9" xfId="25827"/>
    <cellStyle name="출력 3 5 2 9 2" xfId="25828"/>
    <cellStyle name="출력 3 5 2 9 3" xfId="25829"/>
    <cellStyle name="출력 3 5 2 9 4" xfId="25830"/>
    <cellStyle name="출력 3 5 3" xfId="25831"/>
    <cellStyle name="출력 3 5 3 2" xfId="25832"/>
    <cellStyle name="출력 3 5 3 3" xfId="25833"/>
    <cellStyle name="출력 3 5 3 4" xfId="25834"/>
    <cellStyle name="출력 3 5 4" xfId="25835"/>
    <cellStyle name="출력 3 5 4 2" xfId="25836"/>
    <cellStyle name="출력 3 5 4 3" xfId="25837"/>
    <cellStyle name="출력 3 5 4 4" xfId="25838"/>
    <cellStyle name="출력 3 5 5" xfId="25839"/>
    <cellStyle name="출력 3 5 5 2" xfId="25840"/>
    <cellStyle name="출력 3 5 5 3" xfId="25841"/>
    <cellStyle name="출력 3 5 5 4" xfId="25842"/>
    <cellStyle name="출력 3 5 6" xfId="25843"/>
    <cellStyle name="출력 3 5 6 2" xfId="25844"/>
    <cellStyle name="출력 3 5 6 3" xfId="25845"/>
    <cellStyle name="출력 3 5 6 4" xfId="25846"/>
    <cellStyle name="출력 3 5 7" xfId="25847"/>
    <cellStyle name="출력 3 5 8" xfId="25848"/>
    <cellStyle name="출력 3 6" xfId="25849"/>
    <cellStyle name="출력 3 6 10" xfId="25850"/>
    <cellStyle name="출력 3 6 11" xfId="25851"/>
    <cellStyle name="출력 3 6 2" xfId="25852"/>
    <cellStyle name="출력 3 6 2 10" xfId="25853"/>
    <cellStyle name="출력 3 6 2 10 2" xfId="25854"/>
    <cellStyle name="출력 3 6 2 10 3" xfId="25855"/>
    <cellStyle name="출력 3 6 2 10 4" xfId="25856"/>
    <cellStyle name="출력 3 6 2 11" xfId="25857"/>
    <cellStyle name="출력 3 6 2 12" xfId="25858"/>
    <cellStyle name="출력 3 6 2 13" xfId="25859"/>
    <cellStyle name="출력 3 6 2 2" xfId="25860"/>
    <cellStyle name="출력 3 6 2 2 2" xfId="25861"/>
    <cellStyle name="출력 3 6 2 2 3" xfId="25862"/>
    <cellStyle name="출력 3 6 2 2 4" xfId="25863"/>
    <cellStyle name="출력 3 6 2 3" xfId="25864"/>
    <cellStyle name="출력 3 6 2 3 2" xfId="25865"/>
    <cellStyle name="출력 3 6 2 3 3" xfId="25866"/>
    <cellStyle name="출력 3 6 2 3 4" xfId="25867"/>
    <cellStyle name="출력 3 6 2 4" xfId="25868"/>
    <cellStyle name="출력 3 6 2 4 2" xfId="25869"/>
    <cellStyle name="출력 3 6 2 4 3" xfId="25870"/>
    <cellStyle name="출력 3 6 2 4 4" xfId="25871"/>
    <cellStyle name="출력 3 6 2 5" xfId="25872"/>
    <cellStyle name="출력 3 6 2 5 2" xfId="25873"/>
    <cellStyle name="출력 3 6 2 5 3" xfId="25874"/>
    <cellStyle name="출력 3 6 2 5 4" xfId="25875"/>
    <cellStyle name="출력 3 6 2 6" xfId="25876"/>
    <cellStyle name="출력 3 6 2 6 2" xfId="25877"/>
    <cellStyle name="출력 3 6 2 6 3" xfId="25878"/>
    <cellStyle name="출력 3 6 2 6 4" xfId="25879"/>
    <cellStyle name="출력 3 6 2 7" xfId="25880"/>
    <cellStyle name="출력 3 6 2 7 2" xfId="25881"/>
    <cellStyle name="출력 3 6 2 7 3" xfId="25882"/>
    <cellStyle name="출력 3 6 2 7 4" xfId="25883"/>
    <cellStyle name="출력 3 6 2 8" xfId="25884"/>
    <cellStyle name="출력 3 6 2 8 2" xfId="25885"/>
    <cellStyle name="출력 3 6 2 8 3" xfId="25886"/>
    <cellStyle name="출력 3 6 2 8 4" xfId="25887"/>
    <cellStyle name="출력 3 6 2 9" xfId="25888"/>
    <cellStyle name="출력 3 6 2 9 2" xfId="25889"/>
    <cellStyle name="출력 3 6 2 9 3" xfId="25890"/>
    <cellStyle name="출력 3 6 2 9 4" xfId="25891"/>
    <cellStyle name="출력 3 6 3" xfId="25892"/>
    <cellStyle name="출력 3 6 3 10" xfId="25893"/>
    <cellStyle name="출력 3 6 3 10 2" xfId="25894"/>
    <cellStyle name="출력 3 6 3 10 3" xfId="25895"/>
    <cellStyle name="출력 3 6 3 10 4" xfId="25896"/>
    <cellStyle name="출력 3 6 3 11" xfId="25897"/>
    <cellStyle name="출력 3 6 3 12" xfId="25898"/>
    <cellStyle name="출력 3 6 3 13" xfId="25899"/>
    <cellStyle name="출력 3 6 3 2" xfId="25900"/>
    <cellStyle name="출력 3 6 3 2 2" xfId="25901"/>
    <cellStyle name="출력 3 6 3 2 3" xfId="25902"/>
    <cellStyle name="출력 3 6 3 2 4" xfId="25903"/>
    <cellStyle name="출력 3 6 3 3" xfId="25904"/>
    <cellStyle name="출력 3 6 3 3 2" xfId="25905"/>
    <cellStyle name="출력 3 6 3 3 3" xfId="25906"/>
    <cellStyle name="출력 3 6 3 3 4" xfId="25907"/>
    <cellStyle name="출력 3 6 3 4" xfId="25908"/>
    <cellStyle name="출력 3 6 3 4 2" xfId="25909"/>
    <cellStyle name="출력 3 6 3 4 3" xfId="25910"/>
    <cellStyle name="출력 3 6 3 4 4" xfId="25911"/>
    <cellStyle name="출력 3 6 3 5" xfId="25912"/>
    <cellStyle name="출력 3 6 3 5 2" xfId="25913"/>
    <cellStyle name="출력 3 6 3 5 3" xfId="25914"/>
    <cellStyle name="출력 3 6 3 5 4" xfId="25915"/>
    <cellStyle name="출력 3 6 3 6" xfId="25916"/>
    <cellStyle name="출력 3 6 3 6 2" xfId="25917"/>
    <cellStyle name="출력 3 6 3 6 3" xfId="25918"/>
    <cellStyle name="출력 3 6 3 6 4" xfId="25919"/>
    <cellStyle name="출력 3 6 3 7" xfId="25920"/>
    <cellStyle name="출력 3 6 3 7 2" xfId="25921"/>
    <cellStyle name="출력 3 6 3 7 3" xfId="25922"/>
    <cellStyle name="출력 3 6 3 7 4" xfId="25923"/>
    <cellStyle name="출력 3 6 3 8" xfId="25924"/>
    <cellStyle name="출력 3 6 3 8 2" xfId="25925"/>
    <cellStyle name="출력 3 6 3 8 3" xfId="25926"/>
    <cellStyle name="출력 3 6 3 8 4" xfId="25927"/>
    <cellStyle name="출력 3 6 3 9" xfId="25928"/>
    <cellStyle name="출력 3 6 3 9 2" xfId="25929"/>
    <cellStyle name="출력 3 6 3 9 3" xfId="25930"/>
    <cellStyle name="출력 3 6 3 9 4" xfId="25931"/>
    <cellStyle name="출력 3 6 4" xfId="25932"/>
    <cellStyle name="출력 3 6 4 2" xfId="25933"/>
    <cellStyle name="출력 3 6 4 3" xfId="25934"/>
    <cellStyle name="출력 3 6 4 4" xfId="25935"/>
    <cellStyle name="출력 3 6 5" xfId="25936"/>
    <cellStyle name="출력 3 6 5 2" xfId="25937"/>
    <cellStyle name="출력 3 6 5 3" xfId="25938"/>
    <cellStyle name="출력 3 6 5 4" xfId="25939"/>
    <cellStyle name="출력 3 6 6" xfId="25940"/>
    <cellStyle name="출력 3 6 6 2" xfId="25941"/>
    <cellStyle name="출력 3 6 6 3" xfId="25942"/>
    <cellStyle name="출력 3 6 6 4" xfId="25943"/>
    <cellStyle name="출력 3 6 7" xfId="25944"/>
    <cellStyle name="출력 3 6 7 2" xfId="25945"/>
    <cellStyle name="출력 3 6 7 3" xfId="25946"/>
    <cellStyle name="출력 3 6 7 4" xfId="25947"/>
    <cellStyle name="출력 3 6 8" xfId="25948"/>
    <cellStyle name="출력 3 6 8 2" xfId="25949"/>
    <cellStyle name="출력 3 6 8 3" xfId="25950"/>
    <cellStyle name="출력 3 6 8 4" xfId="25951"/>
    <cellStyle name="출력 3 6 9" xfId="25952"/>
    <cellStyle name="출력 3 7" xfId="25953"/>
    <cellStyle name="출력 3 7 2" xfId="25954"/>
    <cellStyle name="출력 3 7 3" xfId="25955"/>
    <cellStyle name="출력 3 7 4" xfId="25956"/>
    <cellStyle name="출력 3 8" xfId="25957"/>
    <cellStyle name="출력 3 8 2" xfId="25958"/>
    <cellStyle name="출력 3 8 3" xfId="25959"/>
    <cellStyle name="출력 3 8 4" xfId="25960"/>
    <cellStyle name="출력 3 9" xfId="25961"/>
    <cellStyle name="출력 4" xfId="25962"/>
    <cellStyle name="출력 4 10" xfId="25963"/>
    <cellStyle name="출력 4 2" xfId="25964"/>
    <cellStyle name="출력 4 2 10" xfId="25965"/>
    <cellStyle name="출력 4 2 11" xfId="25966"/>
    <cellStyle name="출력 4 2 12" xfId="25967"/>
    <cellStyle name="출력 4 2 2" xfId="25968"/>
    <cellStyle name="출력 4 2 2 10" xfId="25969"/>
    <cellStyle name="출력 4 2 2 2" xfId="25970"/>
    <cellStyle name="출력 4 2 2 2 2" xfId="25971"/>
    <cellStyle name="출력 4 2 2 2 3" xfId="25972"/>
    <cellStyle name="출력 4 2 2 2 4" xfId="25973"/>
    <cellStyle name="출력 4 2 2 3" xfId="25974"/>
    <cellStyle name="출력 4 2 2 3 2" xfId="25975"/>
    <cellStyle name="출력 4 2 2 3 3" xfId="25976"/>
    <cellStyle name="출력 4 2 2 3 4" xfId="25977"/>
    <cellStyle name="출력 4 2 2 4" xfId="25978"/>
    <cellStyle name="출력 4 2 2 4 2" xfId="25979"/>
    <cellStyle name="출력 4 2 2 4 3" xfId="25980"/>
    <cellStyle name="출력 4 2 2 4 4" xfId="25981"/>
    <cellStyle name="출력 4 2 2 5" xfId="25982"/>
    <cellStyle name="출력 4 2 2 5 2" xfId="25983"/>
    <cellStyle name="출력 4 2 2 5 3" xfId="25984"/>
    <cellStyle name="출력 4 2 2 5 4" xfId="25985"/>
    <cellStyle name="출력 4 2 2 6" xfId="25986"/>
    <cellStyle name="출력 4 2 2 6 2" xfId="25987"/>
    <cellStyle name="출력 4 2 2 6 3" xfId="25988"/>
    <cellStyle name="출력 4 2 2 6 4" xfId="25989"/>
    <cellStyle name="출력 4 2 2 7" xfId="25990"/>
    <cellStyle name="출력 4 2 2 7 2" xfId="25991"/>
    <cellStyle name="출력 4 2 2 7 3" xfId="25992"/>
    <cellStyle name="출력 4 2 2 7 4" xfId="25993"/>
    <cellStyle name="출력 4 2 2 8" xfId="25994"/>
    <cellStyle name="출력 4 2 2 8 2" xfId="25995"/>
    <cellStyle name="출력 4 2 2 8 3" xfId="25996"/>
    <cellStyle name="출력 4 2 2 8 4" xfId="25997"/>
    <cellStyle name="출력 4 2 2 9" xfId="25998"/>
    <cellStyle name="출력 4 2 3" xfId="25999"/>
    <cellStyle name="출력 4 2 3 10" xfId="26000"/>
    <cellStyle name="출력 4 2 3 10 2" xfId="26001"/>
    <cellStyle name="출력 4 2 3 10 3" xfId="26002"/>
    <cellStyle name="출력 4 2 3 10 4" xfId="26003"/>
    <cellStyle name="출력 4 2 3 11" xfId="26004"/>
    <cellStyle name="출력 4 2 3 12" xfId="26005"/>
    <cellStyle name="출력 4 2 3 13" xfId="26006"/>
    <cellStyle name="출력 4 2 3 2" xfId="26007"/>
    <cellStyle name="출력 4 2 3 2 2" xfId="26008"/>
    <cellStyle name="출력 4 2 3 2 3" xfId="26009"/>
    <cellStyle name="출력 4 2 3 2 4" xfId="26010"/>
    <cellStyle name="출력 4 2 3 3" xfId="26011"/>
    <cellStyle name="출력 4 2 3 3 2" xfId="26012"/>
    <cellStyle name="출력 4 2 3 3 3" xfId="26013"/>
    <cellStyle name="출력 4 2 3 3 4" xfId="26014"/>
    <cellStyle name="출력 4 2 3 4" xfId="26015"/>
    <cellStyle name="출력 4 2 3 4 2" xfId="26016"/>
    <cellStyle name="출력 4 2 3 4 3" xfId="26017"/>
    <cellStyle name="출력 4 2 3 4 4" xfId="26018"/>
    <cellStyle name="출력 4 2 3 5" xfId="26019"/>
    <cellStyle name="출력 4 2 3 5 2" xfId="26020"/>
    <cellStyle name="출력 4 2 3 5 3" xfId="26021"/>
    <cellStyle name="출력 4 2 3 5 4" xfId="26022"/>
    <cellStyle name="출력 4 2 3 6" xfId="26023"/>
    <cellStyle name="출력 4 2 3 6 2" xfId="26024"/>
    <cellStyle name="출력 4 2 3 6 3" xfId="26025"/>
    <cellStyle name="출력 4 2 3 6 4" xfId="26026"/>
    <cellStyle name="출력 4 2 3 7" xfId="26027"/>
    <cellStyle name="출력 4 2 3 7 2" xfId="26028"/>
    <cellStyle name="출력 4 2 3 7 3" xfId="26029"/>
    <cellStyle name="출력 4 2 3 7 4" xfId="26030"/>
    <cellStyle name="출력 4 2 3 8" xfId="26031"/>
    <cellStyle name="출력 4 2 3 8 2" xfId="26032"/>
    <cellStyle name="출력 4 2 3 8 3" xfId="26033"/>
    <cellStyle name="출력 4 2 3 8 4" xfId="26034"/>
    <cellStyle name="출력 4 2 3 9" xfId="26035"/>
    <cellStyle name="출력 4 2 3 9 2" xfId="26036"/>
    <cellStyle name="출력 4 2 3 9 3" xfId="26037"/>
    <cellStyle name="출력 4 2 3 9 4" xfId="26038"/>
    <cellStyle name="출력 4 2 4" xfId="26039"/>
    <cellStyle name="출력 4 2 4 2" xfId="26040"/>
    <cellStyle name="출력 4 2 4 3" xfId="26041"/>
    <cellStyle name="출력 4 2 4 4" xfId="26042"/>
    <cellStyle name="출력 4 2 5" xfId="26043"/>
    <cellStyle name="출력 4 2 5 2" xfId="26044"/>
    <cellStyle name="출력 4 2 5 3" xfId="26045"/>
    <cellStyle name="출력 4 2 5 4" xfId="26046"/>
    <cellStyle name="출력 4 2 6" xfId="26047"/>
    <cellStyle name="출력 4 2 6 2" xfId="26048"/>
    <cellStyle name="출력 4 2 6 3" xfId="26049"/>
    <cellStyle name="출력 4 2 6 4" xfId="26050"/>
    <cellStyle name="출력 4 2 7" xfId="26051"/>
    <cellStyle name="출력 4 2 7 2" xfId="26052"/>
    <cellStyle name="출력 4 2 7 3" xfId="26053"/>
    <cellStyle name="출력 4 2 7 4" xfId="26054"/>
    <cellStyle name="출력 4 2 8" xfId="26055"/>
    <cellStyle name="출력 4 2 8 2" xfId="26056"/>
    <cellStyle name="출력 4 2 8 3" xfId="26057"/>
    <cellStyle name="출력 4 2 8 4" xfId="26058"/>
    <cellStyle name="출력 4 2 9" xfId="26059"/>
    <cellStyle name="출력 4 2 9 2" xfId="26060"/>
    <cellStyle name="출력 4 2 9 3" xfId="26061"/>
    <cellStyle name="출력 4 2 9 4" xfId="26062"/>
    <cellStyle name="출력 4 3" xfId="26063"/>
    <cellStyle name="출력 4 3 2" xfId="26064"/>
    <cellStyle name="출력 4 3 2 10" xfId="26065"/>
    <cellStyle name="출력 4 3 2 11" xfId="26066"/>
    <cellStyle name="출력 4 3 2 12" xfId="26067"/>
    <cellStyle name="출력 4 3 2 2" xfId="26068"/>
    <cellStyle name="출력 4 3 2 2 2" xfId="26069"/>
    <cellStyle name="출력 4 3 2 2 3" xfId="26070"/>
    <cellStyle name="출력 4 3 2 2 4" xfId="26071"/>
    <cellStyle name="출력 4 3 2 3" xfId="26072"/>
    <cellStyle name="출력 4 3 2 3 2" xfId="26073"/>
    <cellStyle name="출력 4 3 2 3 3" xfId="26074"/>
    <cellStyle name="출력 4 3 2 3 4" xfId="26075"/>
    <cellStyle name="출력 4 3 2 4" xfId="26076"/>
    <cellStyle name="출력 4 3 2 4 2" xfId="26077"/>
    <cellStyle name="출력 4 3 2 4 3" xfId="26078"/>
    <cellStyle name="출력 4 3 2 4 4" xfId="26079"/>
    <cellStyle name="출력 4 3 2 5" xfId="26080"/>
    <cellStyle name="출력 4 3 2 5 2" xfId="26081"/>
    <cellStyle name="출력 4 3 2 5 3" xfId="26082"/>
    <cellStyle name="출력 4 3 2 5 4" xfId="26083"/>
    <cellStyle name="출력 4 3 2 6" xfId="26084"/>
    <cellStyle name="출력 4 3 2 6 2" xfId="26085"/>
    <cellStyle name="출력 4 3 2 6 3" xfId="26086"/>
    <cellStyle name="출력 4 3 2 6 4" xfId="26087"/>
    <cellStyle name="출력 4 3 2 7" xfId="26088"/>
    <cellStyle name="출력 4 3 2 7 2" xfId="26089"/>
    <cellStyle name="출력 4 3 2 7 3" xfId="26090"/>
    <cellStyle name="출력 4 3 2 7 4" xfId="26091"/>
    <cellStyle name="출력 4 3 2 8" xfId="26092"/>
    <cellStyle name="출력 4 3 2 8 2" xfId="26093"/>
    <cellStyle name="출력 4 3 2 8 3" xfId="26094"/>
    <cellStyle name="출력 4 3 2 8 4" xfId="26095"/>
    <cellStyle name="출력 4 3 2 9" xfId="26096"/>
    <cellStyle name="출력 4 3 2 9 2" xfId="26097"/>
    <cellStyle name="출력 4 3 2 9 3" xfId="26098"/>
    <cellStyle name="출력 4 3 2 9 4" xfId="26099"/>
    <cellStyle name="출력 4 3 3" xfId="26100"/>
    <cellStyle name="출력 4 3 3 2" xfId="26101"/>
    <cellStyle name="출력 4 3 3 3" xfId="26102"/>
    <cellStyle name="출력 4 3 3 4" xfId="26103"/>
    <cellStyle name="출력 4 3 4" xfId="26104"/>
    <cellStyle name="출력 4 3 4 2" xfId="26105"/>
    <cellStyle name="출력 4 3 4 3" xfId="26106"/>
    <cellStyle name="출력 4 3 4 4" xfId="26107"/>
    <cellStyle name="출력 4 3 5" xfId="26108"/>
    <cellStyle name="출력 4 3 5 2" xfId="26109"/>
    <cellStyle name="출력 4 3 5 3" xfId="26110"/>
    <cellStyle name="출력 4 3 5 4" xfId="26111"/>
    <cellStyle name="출력 4 3 6" xfId="26112"/>
    <cellStyle name="출력 4 3 6 2" xfId="26113"/>
    <cellStyle name="출력 4 3 6 3" xfId="26114"/>
    <cellStyle name="출력 4 3 6 4" xfId="26115"/>
    <cellStyle name="출력 4 3 7" xfId="26116"/>
    <cellStyle name="출력 4 3 7 2" xfId="26117"/>
    <cellStyle name="출력 4 3 7 3" xfId="26118"/>
    <cellStyle name="출력 4 3 7 4" xfId="26119"/>
    <cellStyle name="출력 4 3 8" xfId="26120"/>
    <cellStyle name="출력 4 3 9" xfId="26121"/>
    <cellStyle name="출력 4 4" xfId="26122"/>
    <cellStyle name="출력 4 4 2" xfId="26123"/>
    <cellStyle name="출력 4 4 2 10" xfId="26124"/>
    <cellStyle name="출력 4 4 2 11" xfId="26125"/>
    <cellStyle name="출력 4 4 2 12" xfId="26126"/>
    <cellStyle name="출력 4 4 2 2" xfId="26127"/>
    <cellStyle name="출력 4 4 2 2 2" xfId="26128"/>
    <cellStyle name="출력 4 4 2 2 3" xfId="26129"/>
    <cellStyle name="출력 4 4 2 2 4" xfId="26130"/>
    <cellStyle name="출력 4 4 2 3" xfId="26131"/>
    <cellStyle name="출력 4 4 2 3 2" xfId="26132"/>
    <cellStyle name="출력 4 4 2 3 3" xfId="26133"/>
    <cellStyle name="출력 4 4 2 3 4" xfId="26134"/>
    <cellStyle name="출력 4 4 2 4" xfId="26135"/>
    <cellStyle name="출력 4 4 2 4 2" xfId="26136"/>
    <cellStyle name="출력 4 4 2 4 3" xfId="26137"/>
    <cellStyle name="출력 4 4 2 4 4" xfId="26138"/>
    <cellStyle name="출력 4 4 2 5" xfId="26139"/>
    <cellStyle name="출력 4 4 2 5 2" xfId="26140"/>
    <cellStyle name="출력 4 4 2 5 3" xfId="26141"/>
    <cellStyle name="출력 4 4 2 5 4" xfId="26142"/>
    <cellStyle name="출력 4 4 2 6" xfId="26143"/>
    <cellStyle name="출력 4 4 2 6 2" xfId="26144"/>
    <cellStyle name="출력 4 4 2 6 3" xfId="26145"/>
    <cellStyle name="출력 4 4 2 6 4" xfId="26146"/>
    <cellStyle name="출력 4 4 2 7" xfId="26147"/>
    <cellStyle name="출력 4 4 2 7 2" xfId="26148"/>
    <cellStyle name="출력 4 4 2 7 3" xfId="26149"/>
    <cellStyle name="출력 4 4 2 7 4" xfId="26150"/>
    <cellStyle name="출력 4 4 2 8" xfId="26151"/>
    <cellStyle name="출력 4 4 2 8 2" xfId="26152"/>
    <cellStyle name="출력 4 4 2 8 3" xfId="26153"/>
    <cellStyle name="출력 4 4 2 8 4" xfId="26154"/>
    <cellStyle name="출력 4 4 2 9" xfId="26155"/>
    <cellStyle name="출력 4 4 2 9 2" xfId="26156"/>
    <cellStyle name="출력 4 4 2 9 3" xfId="26157"/>
    <cellStyle name="출력 4 4 2 9 4" xfId="26158"/>
    <cellStyle name="출력 4 4 3" xfId="26159"/>
    <cellStyle name="출력 4 4 3 2" xfId="26160"/>
    <cellStyle name="출력 4 4 3 3" xfId="26161"/>
    <cellStyle name="출력 4 4 3 4" xfId="26162"/>
    <cellStyle name="출력 4 4 4" xfId="26163"/>
    <cellStyle name="출력 4 4 4 2" xfId="26164"/>
    <cellStyle name="출력 4 4 4 3" xfId="26165"/>
    <cellStyle name="출력 4 4 4 4" xfId="26166"/>
    <cellStyle name="출력 4 4 5" xfId="26167"/>
    <cellStyle name="출력 4 4 5 2" xfId="26168"/>
    <cellStyle name="출력 4 4 5 3" xfId="26169"/>
    <cellStyle name="출력 4 4 5 4" xfId="26170"/>
    <cellStyle name="출력 4 4 6" xfId="26171"/>
    <cellStyle name="출력 4 4 6 2" xfId="26172"/>
    <cellStyle name="출력 4 4 6 3" xfId="26173"/>
    <cellStyle name="출력 4 4 6 4" xfId="26174"/>
    <cellStyle name="출력 4 4 7" xfId="26175"/>
    <cellStyle name="출력 4 4 7 2" xfId="26176"/>
    <cellStyle name="출력 4 4 7 3" xfId="26177"/>
    <cellStyle name="출력 4 4 7 4" xfId="26178"/>
    <cellStyle name="출력 4 4 8" xfId="26179"/>
    <cellStyle name="출력 4 4 9" xfId="26180"/>
    <cellStyle name="출력 4 5" xfId="26181"/>
    <cellStyle name="출력 4 5 2" xfId="26182"/>
    <cellStyle name="출력 4 5 2 10" xfId="26183"/>
    <cellStyle name="출력 4 5 2 11" xfId="26184"/>
    <cellStyle name="출력 4 5 2 12" xfId="26185"/>
    <cellStyle name="출력 4 5 2 2" xfId="26186"/>
    <cellStyle name="출력 4 5 2 2 2" xfId="26187"/>
    <cellStyle name="출력 4 5 2 2 3" xfId="26188"/>
    <cellStyle name="출력 4 5 2 2 4" xfId="26189"/>
    <cellStyle name="출력 4 5 2 3" xfId="26190"/>
    <cellStyle name="출력 4 5 2 3 2" xfId="26191"/>
    <cellStyle name="출력 4 5 2 3 3" xfId="26192"/>
    <cellStyle name="출력 4 5 2 3 4" xfId="26193"/>
    <cellStyle name="출력 4 5 2 4" xfId="26194"/>
    <cellStyle name="출력 4 5 2 4 2" xfId="26195"/>
    <cellStyle name="출력 4 5 2 4 3" xfId="26196"/>
    <cellStyle name="출력 4 5 2 4 4" xfId="26197"/>
    <cellStyle name="출력 4 5 2 5" xfId="26198"/>
    <cellStyle name="출력 4 5 2 5 2" xfId="26199"/>
    <cellStyle name="출력 4 5 2 5 3" xfId="26200"/>
    <cellStyle name="출력 4 5 2 5 4" xfId="26201"/>
    <cellStyle name="출력 4 5 2 6" xfId="26202"/>
    <cellStyle name="출력 4 5 2 6 2" xfId="26203"/>
    <cellStyle name="출력 4 5 2 6 3" xfId="26204"/>
    <cellStyle name="출력 4 5 2 6 4" xfId="26205"/>
    <cellStyle name="출력 4 5 2 7" xfId="26206"/>
    <cellStyle name="출력 4 5 2 7 2" xfId="26207"/>
    <cellStyle name="출력 4 5 2 7 3" xfId="26208"/>
    <cellStyle name="출력 4 5 2 7 4" xfId="26209"/>
    <cellStyle name="출력 4 5 2 8" xfId="26210"/>
    <cellStyle name="출력 4 5 2 8 2" xfId="26211"/>
    <cellStyle name="출력 4 5 2 8 3" xfId="26212"/>
    <cellStyle name="출력 4 5 2 8 4" xfId="26213"/>
    <cellStyle name="출력 4 5 2 9" xfId="26214"/>
    <cellStyle name="출력 4 5 2 9 2" xfId="26215"/>
    <cellStyle name="출력 4 5 2 9 3" xfId="26216"/>
    <cellStyle name="출력 4 5 2 9 4" xfId="26217"/>
    <cellStyle name="출력 4 5 3" xfId="26218"/>
    <cellStyle name="출력 4 5 3 2" xfId="26219"/>
    <cellStyle name="출력 4 5 3 3" xfId="26220"/>
    <cellStyle name="출력 4 5 3 4" xfId="26221"/>
    <cellStyle name="출력 4 5 4" xfId="26222"/>
    <cellStyle name="출력 4 5 4 2" xfId="26223"/>
    <cellStyle name="출력 4 5 4 3" xfId="26224"/>
    <cellStyle name="출력 4 5 4 4" xfId="26225"/>
    <cellStyle name="출력 4 5 5" xfId="26226"/>
    <cellStyle name="출력 4 5 5 2" xfId="26227"/>
    <cellStyle name="출력 4 5 5 3" xfId="26228"/>
    <cellStyle name="출력 4 5 5 4" xfId="26229"/>
    <cellStyle name="출력 4 5 6" xfId="26230"/>
    <cellStyle name="출력 4 5 6 2" xfId="26231"/>
    <cellStyle name="출력 4 5 6 3" xfId="26232"/>
    <cellStyle name="출력 4 5 6 4" xfId="26233"/>
    <cellStyle name="출력 4 5 7" xfId="26234"/>
    <cellStyle name="출력 4 5 8" xfId="26235"/>
    <cellStyle name="출력 4 6" xfId="26236"/>
    <cellStyle name="출력 4 6 10" xfId="26237"/>
    <cellStyle name="출력 4 6 11" xfId="26238"/>
    <cellStyle name="출력 4 6 2" xfId="26239"/>
    <cellStyle name="출력 4 6 2 10" xfId="26240"/>
    <cellStyle name="출력 4 6 2 10 2" xfId="26241"/>
    <cellStyle name="출력 4 6 2 10 3" xfId="26242"/>
    <cellStyle name="출력 4 6 2 10 4" xfId="26243"/>
    <cellStyle name="출력 4 6 2 11" xfId="26244"/>
    <cellStyle name="출력 4 6 2 12" xfId="26245"/>
    <cellStyle name="출력 4 6 2 13" xfId="26246"/>
    <cellStyle name="출력 4 6 2 2" xfId="26247"/>
    <cellStyle name="출력 4 6 2 2 2" xfId="26248"/>
    <cellStyle name="출력 4 6 2 2 3" xfId="26249"/>
    <cellStyle name="출력 4 6 2 2 4" xfId="26250"/>
    <cellStyle name="출력 4 6 2 3" xfId="26251"/>
    <cellStyle name="출력 4 6 2 3 2" xfId="26252"/>
    <cellStyle name="출력 4 6 2 3 3" xfId="26253"/>
    <cellStyle name="출력 4 6 2 3 4" xfId="26254"/>
    <cellStyle name="출력 4 6 2 4" xfId="26255"/>
    <cellStyle name="출력 4 6 2 4 2" xfId="26256"/>
    <cellStyle name="출력 4 6 2 4 3" xfId="26257"/>
    <cellStyle name="출력 4 6 2 4 4" xfId="26258"/>
    <cellStyle name="출력 4 6 2 5" xfId="26259"/>
    <cellStyle name="출력 4 6 2 5 2" xfId="26260"/>
    <cellStyle name="출력 4 6 2 5 3" xfId="26261"/>
    <cellStyle name="출력 4 6 2 5 4" xfId="26262"/>
    <cellStyle name="출력 4 6 2 6" xfId="26263"/>
    <cellStyle name="출력 4 6 2 6 2" xfId="26264"/>
    <cellStyle name="출력 4 6 2 6 3" xfId="26265"/>
    <cellStyle name="출력 4 6 2 6 4" xfId="26266"/>
    <cellStyle name="출력 4 6 2 7" xfId="26267"/>
    <cellStyle name="출력 4 6 2 7 2" xfId="26268"/>
    <cellStyle name="출력 4 6 2 7 3" xfId="26269"/>
    <cellStyle name="출력 4 6 2 7 4" xfId="26270"/>
    <cellStyle name="출력 4 6 2 8" xfId="26271"/>
    <cellStyle name="출력 4 6 2 8 2" xfId="26272"/>
    <cellStyle name="출력 4 6 2 8 3" xfId="26273"/>
    <cellStyle name="출력 4 6 2 8 4" xfId="26274"/>
    <cellStyle name="출력 4 6 2 9" xfId="26275"/>
    <cellStyle name="출력 4 6 2 9 2" xfId="26276"/>
    <cellStyle name="출력 4 6 2 9 3" xfId="26277"/>
    <cellStyle name="출력 4 6 2 9 4" xfId="26278"/>
    <cellStyle name="출력 4 6 3" xfId="26279"/>
    <cellStyle name="출력 4 6 3 10" xfId="26280"/>
    <cellStyle name="출력 4 6 3 10 2" xfId="26281"/>
    <cellStyle name="출력 4 6 3 10 3" xfId="26282"/>
    <cellStyle name="출력 4 6 3 10 4" xfId="26283"/>
    <cellStyle name="출력 4 6 3 11" xfId="26284"/>
    <cellStyle name="출력 4 6 3 12" xfId="26285"/>
    <cellStyle name="출력 4 6 3 13" xfId="26286"/>
    <cellStyle name="출력 4 6 3 2" xfId="26287"/>
    <cellStyle name="출력 4 6 3 2 2" xfId="26288"/>
    <cellStyle name="출력 4 6 3 2 3" xfId="26289"/>
    <cellStyle name="출력 4 6 3 2 4" xfId="26290"/>
    <cellStyle name="출력 4 6 3 3" xfId="26291"/>
    <cellStyle name="출력 4 6 3 3 2" xfId="26292"/>
    <cellStyle name="출력 4 6 3 3 3" xfId="26293"/>
    <cellStyle name="출력 4 6 3 3 4" xfId="26294"/>
    <cellStyle name="출력 4 6 3 4" xfId="26295"/>
    <cellStyle name="출력 4 6 3 4 2" xfId="26296"/>
    <cellStyle name="출력 4 6 3 4 3" xfId="26297"/>
    <cellStyle name="출력 4 6 3 4 4" xfId="26298"/>
    <cellStyle name="출력 4 6 3 5" xfId="26299"/>
    <cellStyle name="출력 4 6 3 5 2" xfId="26300"/>
    <cellStyle name="출력 4 6 3 5 3" xfId="26301"/>
    <cellStyle name="출력 4 6 3 5 4" xfId="26302"/>
    <cellStyle name="출력 4 6 3 6" xfId="26303"/>
    <cellStyle name="출력 4 6 3 6 2" xfId="26304"/>
    <cellStyle name="출력 4 6 3 6 3" xfId="26305"/>
    <cellStyle name="출력 4 6 3 6 4" xfId="26306"/>
    <cellStyle name="출력 4 6 3 7" xfId="26307"/>
    <cellStyle name="출력 4 6 3 7 2" xfId="26308"/>
    <cellStyle name="출력 4 6 3 7 3" xfId="26309"/>
    <cellStyle name="출력 4 6 3 7 4" xfId="26310"/>
    <cellStyle name="출력 4 6 3 8" xfId="26311"/>
    <cellStyle name="출력 4 6 3 8 2" xfId="26312"/>
    <cellStyle name="출력 4 6 3 8 3" xfId="26313"/>
    <cellStyle name="출력 4 6 3 8 4" xfId="26314"/>
    <cellStyle name="출력 4 6 3 9" xfId="26315"/>
    <cellStyle name="출력 4 6 3 9 2" xfId="26316"/>
    <cellStyle name="출력 4 6 3 9 3" xfId="26317"/>
    <cellStyle name="출력 4 6 3 9 4" xfId="26318"/>
    <cellStyle name="출력 4 6 4" xfId="26319"/>
    <cellStyle name="출력 4 6 4 2" xfId="26320"/>
    <cellStyle name="출력 4 6 4 3" xfId="26321"/>
    <cellStyle name="출력 4 6 4 4" xfId="26322"/>
    <cellStyle name="출력 4 6 5" xfId="26323"/>
    <cellStyle name="출력 4 6 5 2" xfId="26324"/>
    <cellStyle name="출력 4 6 5 3" xfId="26325"/>
    <cellStyle name="출력 4 6 5 4" xfId="26326"/>
    <cellStyle name="출력 4 6 6" xfId="26327"/>
    <cellStyle name="출력 4 6 6 2" xfId="26328"/>
    <cellStyle name="출력 4 6 6 3" xfId="26329"/>
    <cellStyle name="출력 4 6 6 4" xfId="26330"/>
    <cellStyle name="출력 4 6 7" xfId="26331"/>
    <cellStyle name="출력 4 6 7 2" xfId="26332"/>
    <cellStyle name="출력 4 6 7 3" xfId="26333"/>
    <cellStyle name="출력 4 6 7 4" xfId="26334"/>
    <cellStyle name="출력 4 6 8" xfId="26335"/>
    <cellStyle name="출력 4 6 8 2" xfId="26336"/>
    <cellStyle name="출력 4 6 8 3" xfId="26337"/>
    <cellStyle name="출력 4 6 8 4" xfId="26338"/>
    <cellStyle name="출력 4 6 9" xfId="26339"/>
    <cellStyle name="출력 4 7" xfId="26340"/>
    <cellStyle name="출력 4 7 2" xfId="26341"/>
    <cellStyle name="출력 4 7 3" xfId="26342"/>
    <cellStyle name="출력 4 7 4" xfId="26343"/>
    <cellStyle name="출력 4 8" xfId="26344"/>
    <cellStyle name="출력 4 8 2" xfId="26345"/>
    <cellStyle name="출력 4 8 3" xfId="26346"/>
    <cellStyle name="출력 4 8 4" xfId="26347"/>
    <cellStyle name="출력 4 9" xfId="26348"/>
    <cellStyle name="출력 5" xfId="26349"/>
    <cellStyle name="출력 5 10" xfId="26350"/>
    <cellStyle name="출력 5 2" xfId="26351"/>
    <cellStyle name="출력 5 2 10" xfId="26352"/>
    <cellStyle name="출력 5 2 11" xfId="26353"/>
    <cellStyle name="출력 5 2 12" xfId="26354"/>
    <cellStyle name="출력 5 2 2" xfId="26355"/>
    <cellStyle name="출력 5 2 2 10" xfId="26356"/>
    <cellStyle name="출력 5 2 2 2" xfId="26357"/>
    <cellStyle name="출력 5 2 2 2 2" xfId="26358"/>
    <cellStyle name="출력 5 2 2 2 3" xfId="26359"/>
    <cellStyle name="출력 5 2 2 2 4" xfId="26360"/>
    <cellStyle name="출력 5 2 2 3" xfId="26361"/>
    <cellStyle name="출력 5 2 2 3 2" xfId="26362"/>
    <cellStyle name="출력 5 2 2 3 3" xfId="26363"/>
    <cellStyle name="출력 5 2 2 3 4" xfId="26364"/>
    <cellStyle name="출력 5 2 2 4" xfId="26365"/>
    <cellStyle name="출력 5 2 2 4 2" xfId="26366"/>
    <cellStyle name="출력 5 2 2 4 3" xfId="26367"/>
    <cellStyle name="출력 5 2 2 4 4" xfId="26368"/>
    <cellStyle name="출력 5 2 2 5" xfId="26369"/>
    <cellStyle name="출력 5 2 2 5 2" xfId="26370"/>
    <cellStyle name="출력 5 2 2 5 3" xfId="26371"/>
    <cellStyle name="출력 5 2 2 5 4" xfId="26372"/>
    <cellStyle name="출력 5 2 2 6" xfId="26373"/>
    <cellStyle name="출력 5 2 2 6 2" xfId="26374"/>
    <cellStyle name="출력 5 2 2 6 3" xfId="26375"/>
    <cellStyle name="출력 5 2 2 6 4" xfId="26376"/>
    <cellStyle name="출력 5 2 2 7" xfId="26377"/>
    <cellStyle name="출력 5 2 2 7 2" xfId="26378"/>
    <cellStyle name="출력 5 2 2 7 3" xfId="26379"/>
    <cellStyle name="출력 5 2 2 7 4" xfId="26380"/>
    <cellStyle name="출력 5 2 2 8" xfId="26381"/>
    <cellStyle name="출력 5 2 2 8 2" xfId="26382"/>
    <cellStyle name="출력 5 2 2 8 3" xfId="26383"/>
    <cellStyle name="출력 5 2 2 8 4" xfId="26384"/>
    <cellStyle name="출력 5 2 2 9" xfId="26385"/>
    <cellStyle name="출력 5 2 3" xfId="26386"/>
    <cellStyle name="출력 5 2 3 10" xfId="26387"/>
    <cellStyle name="출력 5 2 3 10 2" xfId="26388"/>
    <cellStyle name="출력 5 2 3 10 3" xfId="26389"/>
    <cellStyle name="출력 5 2 3 10 4" xfId="26390"/>
    <cellStyle name="출력 5 2 3 11" xfId="26391"/>
    <cellStyle name="출력 5 2 3 12" xfId="26392"/>
    <cellStyle name="출력 5 2 3 13" xfId="26393"/>
    <cellStyle name="출력 5 2 3 2" xfId="26394"/>
    <cellStyle name="출력 5 2 3 2 2" xfId="26395"/>
    <cellStyle name="출력 5 2 3 2 3" xfId="26396"/>
    <cellStyle name="출력 5 2 3 2 4" xfId="26397"/>
    <cellStyle name="출력 5 2 3 3" xfId="26398"/>
    <cellStyle name="출력 5 2 3 3 2" xfId="26399"/>
    <cellStyle name="출력 5 2 3 3 3" xfId="26400"/>
    <cellStyle name="출력 5 2 3 3 4" xfId="26401"/>
    <cellStyle name="출력 5 2 3 4" xfId="26402"/>
    <cellStyle name="출력 5 2 3 4 2" xfId="26403"/>
    <cellStyle name="출력 5 2 3 4 3" xfId="26404"/>
    <cellStyle name="출력 5 2 3 4 4" xfId="26405"/>
    <cellStyle name="출력 5 2 3 5" xfId="26406"/>
    <cellStyle name="출력 5 2 3 5 2" xfId="26407"/>
    <cellStyle name="출력 5 2 3 5 3" xfId="26408"/>
    <cellStyle name="출력 5 2 3 5 4" xfId="26409"/>
    <cellStyle name="출력 5 2 3 6" xfId="26410"/>
    <cellStyle name="출력 5 2 3 6 2" xfId="26411"/>
    <cellStyle name="출력 5 2 3 6 3" xfId="26412"/>
    <cellStyle name="출력 5 2 3 6 4" xfId="26413"/>
    <cellStyle name="출력 5 2 3 7" xfId="26414"/>
    <cellStyle name="출력 5 2 3 7 2" xfId="26415"/>
    <cellStyle name="출력 5 2 3 7 3" xfId="26416"/>
    <cellStyle name="출력 5 2 3 7 4" xfId="26417"/>
    <cellStyle name="출력 5 2 3 8" xfId="26418"/>
    <cellStyle name="출력 5 2 3 8 2" xfId="26419"/>
    <cellStyle name="출력 5 2 3 8 3" xfId="26420"/>
    <cellStyle name="출력 5 2 3 8 4" xfId="26421"/>
    <cellStyle name="출력 5 2 3 9" xfId="26422"/>
    <cellStyle name="출력 5 2 3 9 2" xfId="26423"/>
    <cellStyle name="출력 5 2 3 9 3" xfId="26424"/>
    <cellStyle name="출력 5 2 3 9 4" xfId="26425"/>
    <cellStyle name="출력 5 2 4" xfId="26426"/>
    <cellStyle name="출력 5 2 4 2" xfId="26427"/>
    <cellStyle name="출력 5 2 4 3" xfId="26428"/>
    <cellStyle name="출력 5 2 4 4" xfId="26429"/>
    <cellStyle name="출력 5 2 5" xfId="26430"/>
    <cellStyle name="출력 5 2 5 2" xfId="26431"/>
    <cellStyle name="출력 5 2 5 3" xfId="26432"/>
    <cellStyle name="출력 5 2 5 4" xfId="26433"/>
    <cellStyle name="출력 5 2 6" xfId="26434"/>
    <cellStyle name="출력 5 2 6 2" xfId="26435"/>
    <cellStyle name="출력 5 2 6 3" xfId="26436"/>
    <cellStyle name="출력 5 2 6 4" xfId="26437"/>
    <cellStyle name="출력 5 2 7" xfId="26438"/>
    <cellStyle name="출력 5 2 7 2" xfId="26439"/>
    <cellStyle name="출력 5 2 7 3" xfId="26440"/>
    <cellStyle name="출력 5 2 7 4" xfId="26441"/>
    <cellStyle name="출력 5 2 8" xfId="26442"/>
    <cellStyle name="출력 5 2 8 2" xfId="26443"/>
    <cellStyle name="출력 5 2 8 3" xfId="26444"/>
    <cellStyle name="출력 5 2 8 4" xfId="26445"/>
    <cellStyle name="출력 5 2 9" xfId="26446"/>
    <cellStyle name="출력 5 2 9 2" xfId="26447"/>
    <cellStyle name="출력 5 2 9 3" xfId="26448"/>
    <cellStyle name="출력 5 2 9 4" xfId="26449"/>
    <cellStyle name="출력 5 3" xfId="26450"/>
    <cellStyle name="출력 5 3 2" xfId="26451"/>
    <cellStyle name="출력 5 3 2 10" xfId="26452"/>
    <cellStyle name="출력 5 3 2 11" xfId="26453"/>
    <cellStyle name="출력 5 3 2 12" xfId="26454"/>
    <cellStyle name="출력 5 3 2 2" xfId="26455"/>
    <cellStyle name="출력 5 3 2 2 2" xfId="26456"/>
    <cellStyle name="출력 5 3 2 2 3" xfId="26457"/>
    <cellStyle name="출력 5 3 2 2 4" xfId="26458"/>
    <cellStyle name="출력 5 3 2 3" xfId="26459"/>
    <cellStyle name="출력 5 3 2 3 2" xfId="26460"/>
    <cellStyle name="출력 5 3 2 3 3" xfId="26461"/>
    <cellStyle name="출력 5 3 2 3 4" xfId="26462"/>
    <cellStyle name="출력 5 3 2 4" xfId="26463"/>
    <cellStyle name="출력 5 3 2 4 2" xfId="26464"/>
    <cellStyle name="출력 5 3 2 4 3" xfId="26465"/>
    <cellStyle name="출력 5 3 2 4 4" xfId="26466"/>
    <cellStyle name="출력 5 3 2 5" xfId="26467"/>
    <cellStyle name="출력 5 3 2 5 2" xfId="26468"/>
    <cellStyle name="출력 5 3 2 5 3" xfId="26469"/>
    <cellStyle name="출력 5 3 2 5 4" xfId="26470"/>
    <cellStyle name="출력 5 3 2 6" xfId="26471"/>
    <cellStyle name="출력 5 3 2 6 2" xfId="26472"/>
    <cellStyle name="출력 5 3 2 6 3" xfId="26473"/>
    <cellStyle name="출력 5 3 2 6 4" xfId="26474"/>
    <cellStyle name="출력 5 3 2 7" xfId="26475"/>
    <cellStyle name="출력 5 3 2 7 2" xfId="26476"/>
    <cellStyle name="출력 5 3 2 7 3" xfId="26477"/>
    <cellStyle name="출력 5 3 2 7 4" xfId="26478"/>
    <cellStyle name="출력 5 3 2 8" xfId="26479"/>
    <cellStyle name="출력 5 3 2 8 2" xfId="26480"/>
    <cellStyle name="출력 5 3 2 8 3" xfId="26481"/>
    <cellStyle name="출력 5 3 2 8 4" xfId="26482"/>
    <cellStyle name="출력 5 3 2 9" xfId="26483"/>
    <cellStyle name="출력 5 3 2 9 2" xfId="26484"/>
    <cellStyle name="출력 5 3 2 9 3" xfId="26485"/>
    <cellStyle name="출력 5 3 2 9 4" xfId="26486"/>
    <cellStyle name="출력 5 3 3" xfId="26487"/>
    <cellStyle name="출력 5 3 3 2" xfId="26488"/>
    <cellStyle name="출력 5 3 3 3" xfId="26489"/>
    <cellStyle name="출력 5 3 3 4" xfId="26490"/>
    <cellStyle name="출력 5 3 4" xfId="26491"/>
    <cellStyle name="출력 5 3 4 2" xfId="26492"/>
    <cellStyle name="출력 5 3 4 3" xfId="26493"/>
    <cellStyle name="출력 5 3 4 4" xfId="26494"/>
    <cellStyle name="출력 5 3 5" xfId="26495"/>
    <cellStyle name="출력 5 3 5 2" xfId="26496"/>
    <cellStyle name="출력 5 3 5 3" xfId="26497"/>
    <cellStyle name="출력 5 3 5 4" xfId="26498"/>
    <cellStyle name="출력 5 3 6" xfId="26499"/>
    <cellStyle name="출력 5 3 6 2" xfId="26500"/>
    <cellStyle name="출력 5 3 6 3" xfId="26501"/>
    <cellStyle name="출력 5 3 6 4" xfId="26502"/>
    <cellStyle name="출력 5 3 7" xfId="26503"/>
    <cellStyle name="출력 5 3 7 2" xfId="26504"/>
    <cellStyle name="출력 5 3 7 3" xfId="26505"/>
    <cellStyle name="출력 5 3 7 4" xfId="26506"/>
    <cellStyle name="출력 5 3 8" xfId="26507"/>
    <cellStyle name="출력 5 3 9" xfId="26508"/>
    <cellStyle name="출력 5 4" xfId="26509"/>
    <cellStyle name="출력 5 4 2" xfId="26510"/>
    <cellStyle name="출력 5 4 2 10" xfId="26511"/>
    <cellStyle name="출력 5 4 2 11" xfId="26512"/>
    <cellStyle name="출력 5 4 2 12" xfId="26513"/>
    <cellStyle name="출력 5 4 2 2" xfId="26514"/>
    <cellStyle name="출력 5 4 2 2 2" xfId="26515"/>
    <cellStyle name="출력 5 4 2 2 3" xfId="26516"/>
    <cellStyle name="출력 5 4 2 2 4" xfId="26517"/>
    <cellStyle name="출력 5 4 2 3" xfId="26518"/>
    <cellStyle name="출력 5 4 2 3 2" xfId="26519"/>
    <cellStyle name="출력 5 4 2 3 3" xfId="26520"/>
    <cellStyle name="출력 5 4 2 3 4" xfId="26521"/>
    <cellStyle name="출력 5 4 2 4" xfId="26522"/>
    <cellStyle name="출력 5 4 2 4 2" xfId="26523"/>
    <cellStyle name="출력 5 4 2 4 3" xfId="26524"/>
    <cellStyle name="출력 5 4 2 4 4" xfId="26525"/>
    <cellStyle name="출력 5 4 2 5" xfId="26526"/>
    <cellStyle name="출력 5 4 2 5 2" xfId="26527"/>
    <cellStyle name="출력 5 4 2 5 3" xfId="26528"/>
    <cellStyle name="출력 5 4 2 5 4" xfId="26529"/>
    <cellStyle name="출력 5 4 2 6" xfId="26530"/>
    <cellStyle name="출력 5 4 2 6 2" xfId="26531"/>
    <cellStyle name="출력 5 4 2 6 3" xfId="26532"/>
    <cellStyle name="출력 5 4 2 6 4" xfId="26533"/>
    <cellStyle name="출력 5 4 2 7" xfId="26534"/>
    <cellStyle name="출력 5 4 2 7 2" xfId="26535"/>
    <cellStyle name="출력 5 4 2 7 3" xfId="26536"/>
    <cellStyle name="출력 5 4 2 7 4" xfId="26537"/>
    <cellStyle name="출력 5 4 2 8" xfId="26538"/>
    <cellStyle name="출력 5 4 2 8 2" xfId="26539"/>
    <cellStyle name="출력 5 4 2 8 3" xfId="26540"/>
    <cellStyle name="출력 5 4 2 8 4" xfId="26541"/>
    <cellStyle name="출력 5 4 2 9" xfId="26542"/>
    <cellStyle name="출력 5 4 2 9 2" xfId="26543"/>
    <cellStyle name="출력 5 4 2 9 3" xfId="26544"/>
    <cellStyle name="출력 5 4 2 9 4" xfId="26545"/>
    <cellStyle name="출력 5 4 3" xfId="26546"/>
    <cellStyle name="출력 5 4 3 2" xfId="26547"/>
    <cellStyle name="출력 5 4 3 3" xfId="26548"/>
    <cellStyle name="출력 5 4 3 4" xfId="26549"/>
    <cellStyle name="출력 5 4 4" xfId="26550"/>
    <cellStyle name="출력 5 4 4 2" xfId="26551"/>
    <cellStyle name="출력 5 4 4 3" xfId="26552"/>
    <cellStyle name="출력 5 4 4 4" xfId="26553"/>
    <cellStyle name="출력 5 4 5" xfId="26554"/>
    <cellStyle name="출력 5 4 5 2" xfId="26555"/>
    <cellStyle name="출력 5 4 5 3" xfId="26556"/>
    <cellStyle name="출력 5 4 5 4" xfId="26557"/>
    <cellStyle name="출력 5 4 6" xfId="26558"/>
    <cellStyle name="출력 5 4 6 2" xfId="26559"/>
    <cellStyle name="출력 5 4 6 3" xfId="26560"/>
    <cellStyle name="출력 5 4 6 4" xfId="26561"/>
    <cellStyle name="출력 5 4 7" xfId="26562"/>
    <cellStyle name="출력 5 4 7 2" xfId="26563"/>
    <cellStyle name="출력 5 4 7 3" xfId="26564"/>
    <cellStyle name="출력 5 4 7 4" xfId="26565"/>
    <cellStyle name="출력 5 4 8" xfId="26566"/>
    <cellStyle name="출력 5 4 9" xfId="26567"/>
    <cellStyle name="출력 5 5" xfId="26568"/>
    <cellStyle name="출력 5 5 2" xfId="26569"/>
    <cellStyle name="출력 5 5 2 10" xfId="26570"/>
    <cellStyle name="출력 5 5 2 11" xfId="26571"/>
    <cellStyle name="출력 5 5 2 12" xfId="26572"/>
    <cellStyle name="출력 5 5 2 2" xfId="26573"/>
    <cellStyle name="출력 5 5 2 2 2" xfId="26574"/>
    <cellStyle name="출력 5 5 2 2 3" xfId="26575"/>
    <cellStyle name="출력 5 5 2 2 4" xfId="26576"/>
    <cellStyle name="출력 5 5 2 3" xfId="26577"/>
    <cellStyle name="출력 5 5 2 3 2" xfId="26578"/>
    <cellStyle name="출력 5 5 2 3 3" xfId="26579"/>
    <cellStyle name="출력 5 5 2 3 4" xfId="26580"/>
    <cellStyle name="출력 5 5 2 4" xfId="26581"/>
    <cellStyle name="출력 5 5 2 4 2" xfId="26582"/>
    <cellStyle name="출력 5 5 2 4 3" xfId="26583"/>
    <cellStyle name="출력 5 5 2 4 4" xfId="26584"/>
    <cellStyle name="출력 5 5 2 5" xfId="26585"/>
    <cellStyle name="출력 5 5 2 5 2" xfId="26586"/>
    <cellStyle name="출력 5 5 2 5 3" xfId="26587"/>
    <cellStyle name="출력 5 5 2 5 4" xfId="26588"/>
    <cellStyle name="출력 5 5 2 6" xfId="26589"/>
    <cellStyle name="출력 5 5 2 6 2" xfId="26590"/>
    <cellStyle name="출력 5 5 2 6 3" xfId="26591"/>
    <cellStyle name="출력 5 5 2 6 4" xfId="26592"/>
    <cellStyle name="출력 5 5 2 7" xfId="26593"/>
    <cellStyle name="출력 5 5 2 7 2" xfId="26594"/>
    <cellStyle name="출력 5 5 2 7 3" xfId="26595"/>
    <cellStyle name="출력 5 5 2 7 4" xfId="26596"/>
    <cellStyle name="출력 5 5 2 8" xfId="26597"/>
    <cellStyle name="출력 5 5 2 8 2" xfId="26598"/>
    <cellStyle name="출력 5 5 2 8 3" xfId="26599"/>
    <cellStyle name="출력 5 5 2 8 4" xfId="26600"/>
    <cellStyle name="출력 5 5 2 9" xfId="26601"/>
    <cellStyle name="출력 5 5 2 9 2" xfId="26602"/>
    <cellStyle name="출력 5 5 2 9 3" xfId="26603"/>
    <cellStyle name="출력 5 5 2 9 4" xfId="26604"/>
    <cellStyle name="출력 5 5 3" xfId="26605"/>
    <cellStyle name="출력 5 5 3 2" xfId="26606"/>
    <cellStyle name="출력 5 5 3 3" xfId="26607"/>
    <cellStyle name="출력 5 5 3 4" xfId="26608"/>
    <cellStyle name="출력 5 5 4" xfId="26609"/>
    <cellStyle name="출력 5 5 4 2" xfId="26610"/>
    <cellStyle name="출력 5 5 4 3" xfId="26611"/>
    <cellStyle name="출력 5 5 4 4" xfId="26612"/>
    <cellStyle name="출력 5 5 5" xfId="26613"/>
    <cellStyle name="출력 5 5 5 2" xfId="26614"/>
    <cellStyle name="출력 5 5 5 3" xfId="26615"/>
    <cellStyle name="출력 5 5 5 4" xfId="26616"/>
    <cellStyle name="출력 5 5 6" xfId="26617"/>
    <cellStyle name="출력 5 5 6 2" xfId="26618"/>
    <cellStyle name="출력 5 5 6 3" xfId="26619"/>
    <cellStyle name="출력 5 5 6 4" xfId="26620"/>
    <cellStyle name="출력 5 5 7" xfId="26621"/>
    <cellStyle name="출력 5 5 8" xfId="26622"/>
    <cellStyle name="출력 5 6" xfId="26623"/>
    <cellStyle name="출력 5 6 10" xfId="26624"/>
    <cellStyle name="출력 5 6 11" xfId="26625"/>
    <cellStyle name="출력 5 6 2" xfId="26626"/>
    <cellStyle name="출력 5 6 2 10" xfId="26627"/>
    <cellStyle name="출력 5 6 2 10 2" xfId="26628"/>
    <cellStyle name="출력 5 6 2 10 3" xfId="26629"/>
    <cellStyle name="출력 5 6 2 10 4" xfId="26630"/>
    <cellStyle name="출력 5 6 2 11" xfId="26631"/>
    <cellStyle name="출력 5 6 2 12" xfId="26632"/>
    <cellStyle name="출력 5 6 2 13" xfId="26633"/>
    <cellStyle name="출력 5 6 2 2" xfId="26634"/>
    <cellStyle name="출력 5 6 2 2 2" xfId="26635"/>
    <cellStyle name="출력 5 6 2 2 3" xfId="26636"/>
    <cellStyle name="출력 5 6 2 2 4" xfId="26637"/>
    <cellStyle name="출력 5 6 2 3" xfId="26638"/>
    <cellStyle name="출력 5 6 2 3 2" xfId="26639"/>
    <cellStyle name="출력 5 6 2 3 3" xfId="26640"/>
    <cellStyle name="출력 5 6 2 3 4" xfId="26641"/>
    <cellStyle name="출력 5 6 2 4" xfId="26642"/>
    <cellStyle name="출력 5 6 2 4 2" xfId="26643"/>
    <cellStyle name="출력 5 6 2 4 3" xfId="26644"/>
    <cellStyle name="출력 5 6 2 4 4" xfId="26645"/>
    <cellStyle name="출력 5 6 2 5" xfId="26646"/>
    <cellStyle name="출력 5 6 2 5 2" xfId="26647"/>
    <cellStyle name="출력 5 6 2 5 3" xfId="26648"/>
    <cellStyle name="출력 5 6 2 5 4" xfId="26649"/>
    <cellStyle name="출력 5 6 2 6" xfId="26650"/>
    <cellStyle name="출력 5 6 2 6 2" xfId="26651"/>
    <cellStyle name="출력 5 6 2 6 3" xfId="26652"/>
    <cellStyle name="출력 5 6 2 6 4" xfId="26653"/>
    <cellStyle name="출력 5 6 2 7" xfId="26654"/>
    <cellStyle name="출력 5 6 2 7 2" xfId="26655"/>
    <cellStyle name="출력 5 6 2 7 3" xfId="26656"/>
    <cellStyle name="출력 5 6 2 7 4" xfId="26657"/>
    <cellStyle name="출력 5 6 2 8" xfId="26658"/>
    <cellStyle name="출력 5 6 2 8 2" xfId="26659"/>
    <cellStyle name="출력 5 6 2 8 3" xfId="26660"/>
    <cellStyle name="출력 5 6 2 8 4" xfId="26661"/>
    <cellStyle name="출력 5 6 2 9" xfId="26662"/>
    <cellStyle name="출력 5 6 2 9 2" xfId="26663"/>
    <cellStyle name="출력 5 6 2 9 3" xfId="26664"/>
    <cellStyle name="출력 5 6 2 9 4" xfId="26665"/>
    <cellStyle name="출력 5 6 3" xfId="26666"/>
    <cellStyle name="출력 5 6 3 10" xfId="26667"/>
    <cellStyle name="출력 5 6 3 10 2" xfId="26668"/>
    <cellStyle name="출력 5 6 3 10 3" xfId="26669"/>
    <cellStyle name="출력 5 6 3 10 4" xfId="26670"/>
    <cellStyle name="출력 5 6 3 11" xfId="26671"/>
    <cellStyle name="출력 5 6 3 12" xfId="26672"/>
    <cellStyle name="출력 5 6 3 13" xfId="26673"/>
    <cellStyle name="출력 5 6 3 2" xfId="26674"/>
    <cellStyle name="출력 5 6 3 2 2" xfId="26675"/>
    <cellStyle name="출력 5 6 3 2 3" xfId="26676"/>
    <cellStyle name="출력 5 6 3 2 4" xfId="26677"/>
    <cellStyle name="출력 5 6 3 3" xfId="26678"/>
    <cellStyle name="출력 5 6 3 3 2" xfId="26679"/>
    <cellStyle name="출력 5 6 3 3 3" xfId="26680"/>
    <cellStyle name="출력 5 6 3 3 4" xfId="26681"/>
    <cellStyle name="출력 5 6 3 4" xfId="26682"/>
    <cellStyle name="출력 5 6 3 4 2" xfId="26683"/>
    <cellStyle name="출력 5 6 3 4 3" xfId="26684"/>
    <cellStyle name="출력 5 6 3 4 4" xfId="26685"/>
    <cellStyle name="출력 5 6 3 5" xfId="26686"/>
    <cellStyle name="출력 5 6 3 5 2" xfId="26687"/>
    <cellStyle name="출력 5 6 3 5 3" xfId="26688"/>
    <cellStyle name="출력 5 6 3 5 4" xfId="26689"/>
    <cellStyle name="출력 5 6 3 6" xfId="26690"/>
    <cellStyle name="출력 5 6 3 6 2" xfId="26691"/>
    <cellStyle name="출력 5 6 3 6 3" xfId="26692"/>
    <cellStyle name="출력 5 6 3 6 4" xfId="26693"/>
    <cellStyle name="출력 5 6 3 7" xfId="26694"/>
    <cellStyle name="출력 5 6 3 7 2" xfId="26695"/>
    <cellStyle name="출력 5 6 3 7 3" xfId="26696"/>
    <cellStyle name="출력 5 6 3 7 4" xfId="26697"/>
    <cellStyle name="출력 5 6 3 8" xfId="26698"/>
    <cellStyle name="출력 5 6 3 8 2" xfId="26699"/>
    <cellStyle name="출력 5 6 3 8 3" xfId="26700"/>
    <cellStyle name="출력 5 6 3 8 4" xfId="26701"/>
    <cellStyle name="출력 5 6 3 9" xfId="26702"/>
    <cellStyle name="출력 5 6 3 9 2" xfId="26703"/>
    <cellStyle name="출력 5 6 3 9 3" xfId="26704"/>
    <cellStyle name="출력 5 6 3 9 4" xfId="26705"/>
    <cellStyle name="출력 5 6 4" xfId="26706"/>
    <cellStyle name="출력 5 6 4 2" xfId="26707"/>
    <cellStyle name="출력 5 6 4 3" xfId="26708"/>
    <cellStyle name="출력 5 6 4 4" xfId="26709"/>
    <cellStyle name="출력 5 6 5" xfId="26710"/>
    <cellStyle name="출력 5 6 5 2" xfId="26711"/>
    <cellStyle name="출력 5 6 5 3" xfId="26712"/>
    <cellStyle name="출력 5 6 5 4" xfId="26713"/>
    <cellStyle name="출력 5 6 6" xfId="26714"/>
    <cellStyle name="출력 5 6 6 2" xfId="26715"/>
    <cellStyle name="출력 5 6 6 3" xfId="26716"/>
    <cellStyle name="출력 5 6 6 4" xfId="26717"/>
    <cellStyle name="출력 5 6 7" xfId="26718"/>
    <cellStyle name="출력 5 6 7 2" xfId="26719"/>
    <cellStyle name="출력 5 6 7 3" xfId="26720"/>
    <cellStyle name="출력 5 6 7 4" xfId="26721"/>
    <cellStyle name="출력 5 6 8" xfId="26722"/>
    <cellStyle name="출력 5 6 8 2" xfId="26723"/>
    <cellStyle name="출력 5 6 8 3" xfId="26724"/>
    <cellStyle name="출력 5 6 8 4" xfId="26725"/>
    <cellStyle name="출력 5 6 9" xfId="26726"/>
    <cellStyle name="출력 5 7" xfId="26727"/>
    <cellStyle name="출력 5 7 2" xfId="26728"/>
    <cellStyle name="출력 5 7 3" xfId="26729"/>
    <cellStyle name="출력 5 7 4" xfId="26730"/>
    <cellStyle name="출력 5 8" xfId="26731"/>
    <cellStyle name="출력 5 8 2" xfId="26732"/>
    <cellStyle name="출력 5 8 3" xfId="26733"/>
    <cellStyle name="출력 5 8 4" xfId="26734"/>
    <cellStyle name="출력 5 9" xfId="26735"/>
    <cellStyle name="캅셀" xfId="26736"/>
    <cellStyle name="콤냡?&lt;_x000f_$??: `1_1 " xfId="26737"/>
    <cellStyle name="콤마 [0]?SAUP-1" xfId="26738"/>
    <cellStyle name="콤마 [0]_  종  합  " xfId="26739"/>
    <cellStyle name="콤마 [0]⛸SAUP-1" xfId="26740"/>
    <cellStyle name="콤마 [2]" xfId="26741"/>
    <cellStyle name="콤마 [2] 2" xfId="26742"/>
    <cellStyle name="콤마,_x0005__x0014_" xfId="26743"/>
    <cellStyle name="콤마[0]" xfId="26744"/>
    <cellStyle name="콤마[0] 2" xfId="26745"/>
    <cellStyle name="콤마[0] 2 2" xfId="26746"/>
    <cellStyle name="콤마[0] 2 2 10" xfId="26747"/>
    <cellStyle name="콤마[0] 2 2 2" xfId="26748"/>
    <cellStyle name="콤마[0] 2 2 2 2" xfId="26749"/>
    <cellStyle name="콤마[0] 2 2 2 3" xfId="26750"/>
    <cellStyle name="콤마[0] 2 2 2 4" xfId="26751"/>
    <cellStyle name="콤마[0] 2 2 3" xfId="26752"/>
    <cellStyle name="콤마[0] 2 2 3 2" xfId="26753"/>
    <cellStyle name="콤마[0] 2 2 3 3" xfId="26754"/>
    <cellStyle name="콤마[0] 2 2 3 4" xfId="26755"/>
    <cellStyle name="콤마[0] 2 2 4" xfId="26756"/>
    <cellStyle name="콤마[0] 2 2 4 2" xfId="26757"/>
    <cellStyle name="콤마[0] 2 2 4 3" xfId="26758"/>
    <cellStyle name="콤마[0] 2 2 4 4" xfId="26759"/>
    <cellStyle name="콤마[0] 2 2 5" xfId="26760"/>
    <cellStyle name="콤마[0] 2 2 5 2" xfId="26761"/>
    <cellStyle name="콤마[0] 2 2 5 3" xfId="26762"/>
    <cellStyle name="콤마[0] 2 2 5 4" xfId="26763"/>
    <cellStyle name="콤마[0] 2 2 6" xfId="26764"/>
    <cellStyle name="콤마[0] 2 2 6 2" xfId="26765"/>
    <cellStyle name="콤마[0] 2 2 6 3" xfId="26766"/>
    <cellStyle name="콤마[0] 2 2 6 4" xfId="26767"/>
    <cellStyle name="콤마[0] 2 2 7" xfId="26768"/>
    <cellStyle name="콤마[0] 2 2 7 2" xfId="26769"/>
    <cellStyle name="콤마[0] 2 2 7 3" xfId="26770"/>
    <cellStyle name="콤마[0] 2 2 7 4" xfId="26771"/>
    <cellStyle name="콤마[0] 2 2 8" xfId="26772"/>
    <cellStyle name="콤마[0] 2 2 8 2" xfId="26773"/>
    <cellStyle name="콤마[0] 2 2 8 3" xfId="26774"/>
    <cellStyle name="콤마[0] 2 2 8 4" xfId="26775"/>
    <cellStyle name="콤마[0] 2 2 9" xfId="26776"/>
    <cellStyle name="콤마[0] 2 3" xfId="26777"/>
    <cellStyle name="콤마[0] 2 3 10" xfId="26778"/>
    <cellStyle name="콤마[0] 2 3 10 2" xfId="26779"/>
    <cellStyle name="콤마[0] 2 3 10 3" xfId="26780"/>
    <cellStyle name="콤마[0] 2 3 10 4" xfId="26781"/>
    <cellStyle name="콤마[0] 2 3 11" xfId="26782"/>
    <cellStyle name="콤마[0] 2 3 12" xfId="26783"/>
    <cellStyle name="콤마[0] 2 3 13" xfId="26784"/>
    <cellStyle name="콤마[0] 2 3 2" xfId="26785"/>
    <cellStyle name="콤마[0] 2 3 2 2" xfId="26786"/>
    <cellStyle name="콤마[0] 2 3 2 3" xfId="26787"/>
    <cellStyle name="콤마[0] 2 3 2 4" xfId="26788"/>
    <cellStyle name="콤마[0] 2 3 3" xfId="26789"/>
    <cellStyle name="콤마[0] 2 3 3 2" xfId="26790"/>
    <cellStyle name="콤마[0] 2 3 3 3" xfId="26791"/>
    <cellStyle name="콤마[0] 2 3 3 4" xfId="26792"/>
    <cellStyle name="콤마[0] 2 3 4" xfId="26793"/>
    <cellStyle name="콤마[0] 2 3 4 2" xfId="26794"/>
    <cellStyle name="콤마[0] 2 3 4 3" xfId="26795"/>
    <cellStyle name="콤마[0] 2 3 4 4" xfId="26796"/>
    <cellStyle name="콤마[0] 2 3 5" xfId="26797"/>
    <cellStyle name="콤마[0] 2 3 5 2" xfId="26798"/>
    <cellStyle name="콤마[0] 2 3 5 3" xfId="26799"/>
    <cellStyle name="콤마[0] 2 3 5 4" xfId="26800"/>
    <cellStyle name="콤마[0] 2 3 6" xfId="26801"/>
    <cellStyle name="콤마[0] 2 3 6 2" xfId="26802"/>
    <cellStyle name="콤마[0] 2 3 6 3" xfId="26803"/>
    <cellStyle name="콤마[0] 2 3 6 4" xfId="26804"/>
    <cellStyle name="콤마[0] 2 3 7" xfId="26805"/>
    <cellStyle name="콤마[0] 2 3 7 2" xfId="26806"/>
    <cellStyle name="콤마[0] 2 3 7 3" xfId="26807"/>
    <cellStyle name="콤마[0] 2 3 7 4" xfId="26808"/>
    <cellStyle name="콤마[0] 2 3 8" xfId="26809"/>
    <cellStyle name="콤마[0] 2 3 8 2" xfId="26810"/>
    <cellStyle name="콤마[0] 2 3 8 3" xfId="26811"/>
    <cellStyle name="콤마[0] 2 3 8 4" xfId="26812"/>
    <cellStyle name="콤마[0] 2 3 9" xfId="26813"/>
    <cellStyle name="콤마[0] 2 3 9 2" xfId="26814"/>
    <cellStyle name="콤마[0] 2 3 9 3" xfId="26815"/>
    <cellStyle name="콤마[0] 2 3 9 4" xfId="26816"/>
    <cellStyle name="콤마[0] 2 4" xfId="26817"/>
    <cellStyle name="콤마[0] 2 4 2" xfId="26818"/>
    <cellStyle name="콤마[0] 2 4 3" xfId="26819"/>
    <cellStyle name="콤마[0] 2 4 4" xfId="26820"/>
    <cellStyle name="콤마[0] 2 5" xfId="26821"/>
    <cellStyle name="콤마[0] 2 5 2" xfId="26822"/>
    <cellStyle name="콤마[0] 2 5 3" xfId="26823"/>
    <cellStyle name="콤마[0] 2 5 4" xfId="26824"/>
    <cellStyle name="콤마[0] 2 6" xfId="26825"/>
    <cellStyle name="콤마[0] 2 6 2" xfId="26826"/>
    <cellStyle name="콤마[0] 2 6 3" xfId="26827"/>
    <cellStyle name="콤마[0] 2 6 4" xfId="26828"/>
    <cellStyle name="콤마[0] 2 7" xfId="26829"/>
    <cellStyle name="콤마[0] 2 7 2" xfId="26830"/>
    <cellStyle name="콤마[0] 2 7 3" xfId="26831"/>
    <cellStyle name="콤마[0] 2 7 4" xfId="26832"/>
    <cellStyle name="콤마[0] 2 8" xfId="26833"/>
    <cellStyle name="콤마[0] 2 8 2" xfId="26834"/>
    <cellStyle name="콤마[0] 2 8 3" xfId="26835"/>
    <cellStyle name="콤마[0] 2 8 4" xfId="26836"/>
    <cellStyle name="콤마[0] 2 9" xfId="26837"/>
    <cellStyle name="콤마[0] 3" xfId="26838"/>
    <cellStyle name="콤마[0] 3 10" xfId="26839"/>
    <cellStyle name="콤마[0] 3 2" xfId="26840"/>
    <cellStyle name="콤마[0] 3 2 10" xfId="26841"/>
    <cellStyle name="콤마[0] 3 2 2" xfId="26842"/>
    <cellStyle name="콤마[0] 3 2 2 2" xfId="26843"/>
    <cellStyle name="콤마[0] 3 2 2 3" xfId="26844"/>
    <cellStyle name="콤마[0] 3 2 2 4" xfId="26845"/>
    <cellStyle name="콤마[0] 3 2 3" xfId="26846"/>
    <cellStyle name="콤마[0] 3 2 3 2" xfId="26847"/>
    <cellStyle name="콤마[0] 3 2 3 3" xfId="26848"/>
    <cellStyle name="콤마[0] 3 2 3 4" xfId="26849"/>
    <cellStyle name="콤마[0] 3 2 4" xfId="26850"/>
    <cellStyle name="콤마[0] 3 2 4 2" xfId="26851"/>
    <cellStyle name="콤마[0] 3 2 4 3" xfId="26852"/>
    <cellStyle name="콤마[0] 3 2 4 4" xfId="26853"/>
    <cellStyle name="콤마[0] 3 2 5" xfId="26854"/>
    <cellStyle name="콤마[0] 3 2 5 2" xfId="26855"/>
    <cellStyle name="콤마[0] 3 2 5 3" xfId="26856"/>
    <cellStyle name="콤마[0] 3 2 5 4" xfId="26857"/>
    <cellStyle name="콤마[0] 3 2 6" xfId="26858"/>
    <cellStyle name="콤마[0] 3 2 6 2" xfId="26859"/>
    <cellStyle name="콤마[0] 3 2 6 3" xfId="26860"/>
    <cellStyle name="콤마[0] 3 2 6 4" xfId="26861"/>
    <cellStyle name="콤마[0] 3 2 7" xfId="26862"/>
    <cellStyle name="콤마[0] 3 2 7 2" xfId="26863"/>
    <cellStyle name="콤마[0] 3 2 7 3" xfId="26864"/>
    <cellStyle name="콤마[0] 3 2 7 4" xfId="26865"/>
    <cellStyle name="콤마[0] 3 2 8" xfId="26866"/>
    <cellStyle name="콤마[0] 3 2 8 2" xfId="26867"/>
    <cellStyle name="콤마[0] 3 2 8 3" xfId="26868"/>
    <cellStyle name="콤마[0] 3 2 8 4" xfId="26869"/>
    <cellStyle name="콤마[0] 3 2 9" xfId="26870"/>
    <cellStyle name="콤마[0] 3 3" xfId="26871"/>
    <cellStyle name="콤마[0] 3 3 10" xfId="26872"/>
    <cellStyle name="콤마[0] 3 3 10 2" xfId="26873"/>
    <cellStyle name="콤마[0] 3 3 10 3" xfId="26874"/>
    <cellStyle name="콤마[0] 3 3 10 4" xfId="26875"/>
    <cellStyle name="콤마[0] 3 3 11" xfId="26876"/>
    <cellStyle name="콤마[0] 3 3 12" xfId="26877"/>
    <cellStyle name="콤마[0] 3 3 13" xfId="26878"/>
    <cellStyle name="콤마[0] 3 3 2" xfId="26879"/>
    <cellStyle name="콤마[0] 3 3 2 2" xfId="26880"/>
    <cellStyle name="콤마[0] 3 3 2 3" xfId="26881"/>
    <cellStyle name="콤마[0] 3 3 2 4" xfId="26882"/>
    <cellStyle name="콤마[0] 3 3 3" xfId="26883"/>
    <cellStyle name="콤마[0] 3 3 3 2" xfId="26884"/>
    <cellStyle name="콤마[0] 3 3 3 3" xfId="26885"/>
    <cellStyle name="콤마[0] 3 3 3 4" xfId="26886"/>
    <cellStyle name="콤마[0] 3 3 4" xfId="26887"/>
    <cellStyle name="콤마[0] 3 3 4 2" xfId="26888"/>
    <cellStyle name="콤마[0] 3 3 4 3" xfId="26889"/>
    <cellStyle name="콤마[0] 3 3 4 4" xfId="26890"/>
    <cellStyle name="콤마[0] 3 3 5" xfId="26891"/>
    <cellStyle name="콤마[0] 3 3 5 2" xfId="26892"/>
    <cellStyle name="콤마[0] 3 3 5 3" xfId="26893"/>
    <cellStyle name="콤마[0] 3 3 5 4" xfId="26894"/>
    <cellStyle name="콤마[0] 3 3 6" xfId="26895"/>
    <cellStyle name="콤마[0] 3 3 6 2" xfId="26896"/>
    <cellStyle name="콤마[0] 3 3 6 3" xfId="26897"/>
    <cellStyle name="콤마[0] 3 3 6 4" xfId="26898"/>
    <cellStyle name="콤마[0] 3 3 7" xfId="26899"/>
    <cellStyle name="콤마[0] 3 3 7 2" xfId="26900"/>
    <cellStyle name="콤마[0] 3 3 7 3" xfId="26901"/>
    <cellStyle name="콤마[0] 3 3 7 4" xfId="26902"/>
    <cellStyle name="콤마[0] 3 3 8" xfId="26903"/>
    <cellStyle name="콤마[0] 3 3 8 2" xfId="26904"/>
    <cellStyle name="콤마[0] 3 3 8 3" xfId="26905"/>
    <cellStyle name="콤마[0] 3 3 8 4" xfId="26906"/>
    <cellStyle name="콤마[0] 3 3 9" xfId="26907"/>
    <cellStyle name="콤마[0] 3 3 9 2" xfId="26908"/>
    <cellStyle name="콤마[0] 3 3 9 3" xfId="26909"/>
    <cellStyle name="콤마[0] 3 3 9 4" xfId="26910"/>
    <cellStyle name="콤마[0] 3 4" xfId="26911"/>
    <cellStyle name="콤마[0] 3 4 2" xfId="26912"/>
    <cellStyle name="콤마[0] 3 4 3" xfId="26913"/>
    <cellStyle name="콤마[0] 3 4 4" xfId="26914"/>
    <cellStyle name="콤마[0] 3 5" xfId="26915"/>
    <cellStyle name="콤마[0] 3 5 2" xfId="26916"/>
    <cellStyle name="콤마[0] 3 5 3" xfId="26917"/>
    <cellStyle name="콤마[0] 3 5 4" xfId="26918"/>
    <cellStyle name="콤마[0] 3 6" xfId="26919"/>
    <cellStyle name="콤마[0] 3 6 2" xfId="26920"/>
    <cellStyle name="콤마[0] 3 6 3" xfId="26921"/>
    <cellStyle name="콤마[0] 3 6 4" xfId="26922"/>
    <cellStyle name="콤마[0] 3 7" xfId="26923"/>
    <cellStyle name="콤마[0] 3 7 2" xfId="26924"/>
    <cellStyle name="콤마[0] 3 7 3" xfId="26925"/>
    <cellStyle name="콤마[0] 3 7 4" xfId="26926"/>
    <cellStyle name="콤마[0] 3 8" xfId="26927"/>
    <cellStyle name="콤마[0] 3 8 2" xfId="26928"/>
    <cellStyle name="콤마[0] 3 8 3" xfId="26929"/>
    <cellStyle name="콤마[0] 3 8 4" xfId="26930"/>
    <cellStyle name="콤마[0] 3 9" xfId="26931"/>
    <cellStyle name="콤마[0] 3 9 2" xfId="26932"/>
    <cellStyle name="콤마[0] 3 9 3" xfId="26933"/>
    <cellStyle name="콤마[0] 3 9 4" xfId="26934"/>
    <cellStyle name="콤마[0] 4" xfId="26935"/>
    <cellStyle name="콤마[0] 4 2" xfId="26936"/>
    <cellStyle name="콤마[0] 4 2 10" xfId="26937"/>
    <cellStyle name="콤마[0] 4 2 2" xfId="26938"/>
    <cellStyle name="콤마[0] 4 2 2 2" xfId="26939"/>
    <cellStyle name="콤마[0] 4 2 2 3" xfId="26940"/>
    <cellStyle name="콤마[0] 4 2 2 4" xfId="26941"/>
    <cellStyle name="콤마[0] 4 2 3" xfId="26942"/>
    <cellStyle name="콤마[0] 4 2 3 2" xfId="26943"/>
    <cellStyle name="콤마[0] 4 2 3 3" xfId="26944"/>
    <cellStyle name="콤마[0] 4 2 3 4" xfId="26945"/>
    <cellStyle name="콤마[0] 4 2 4" xfId="26946"/>
    <cellStyle name="콤마[0] 4 2 4 2" xfId="26947"/>
    <cellStyle name="콤마[0] 4 2 4 3" xfId="26948"/>
    <cellStyle name="콤마[0] 4 2 4 4" xfId="26949"/>
    <cellStyle name="콤마[0] 4 2 5" xfId="26950"/>
    <cellStyle name="콤마[0] 4 2 5 2" xfId="26951"/>
    <cellStyle name="콤마[0] 4 2 5 3" xfId="26952"/>
    <cellStyle name="콤마[0] 4 2 5 4" xfId="26953"/>
    <cellStyle name="콤마[0] 4 2 6" xfId="26954"/>
    <cellStyle name="콤마[0] 4 2 6 2" xfId="26955"/>
    <cellStyle name="콤마[0] 4 2 6 3" xfId="26956"/>
    <cellStyle name="콤마[0] 4 2 6 4" xfId="26957"/>
    <cellStyle name="콤마[0] 4 2 7" xfId="26958"/>
    <cellStyle name="콤마[0] 4 2 7 2" xfId="26959"/>
    <cellStyle name="콤마[0] 4 2 7 3" xfId="26960"/>
    <cellStyle name="콤마[0] 4 2 7 4" xfId="26961"/>
    <cellStyle name="콤마[0] 4 2 8" xfId="26962"/>
    <cellStyle name="콤마[0] 4 2 8 2" xfId="26963"/>
    <cellStyle name="콤마[0] 4 2 8 3" xfId="26964"/>
    <cellStyle name="콤마[0] 4 2 8 4" xfId="26965"/>
    <cellStyle name="콤마[0] 4 2 9" xfId="26966"/>
    <cellStyle name="콤마[0] 4 3" xfId="26967"/>
    <cellStyle name="콤마[0] 4 3 2" xfId="26968"/>
    <cellStyle name="콤마[0] 4 3 3" xfId="26969"/>
    <cellStyle name="콤마[0] 4 3 4" xfId="26970"/>
    <cellStyle name="콤마[0] 4 4" xfId="26971"/>
    <cellStyle name="콤마[0] 4 4 2" xfId="26972"/>
    <cellStyle name="콤마[0] 4 4 3" xfId="26973"/>
    <cellStyle name="콤마[0] 4 4 4" xfId="26974"/>
    <cellStyle name="콤마[0] 4 5" xfId="26975"/>
    <cellStyle name="콤마[0] 4 5 2" xfId="26976"/>
    <cellStyle name="콤마[0] 4 5 3" xfId="26977"/>
    <cellStyle name="콤마[0] 4 5 4" xfId="26978"/>
    <cellStyle name="콤마[0] 4 6" xfId="26979"/>
    <cellStyle name="콤마[0] 4 6 2" xfId="26980"/>
    <cellStyle name="콤마[0] 4 6 3" xfId="26981"/>
    <cellStyle name="콤마[0] 4 6 4" xfId="26982"/>
    <cellStyle name="콤마[0] 4 7" xfId="26983"/>
    <cellStyle name="콤마[0] 4 8" xfId="26984"/>
    <cellStyle name="콤마[0] 5" xfId="26985"/>
    <cellStyle name="콤마[0] 5 2" xfId="26986"/>
    <cellStyle name="콤마[0] 5 2 10" xfId="26987"/>
    <cellStyle name="콤마[0] 5 2 10 2" xfId="26988"/>
    <cellStyle name="콤마[0] 5 2 10 3" xfId="26989"/>
    <cellStyle name="콤마[0] 5 2 10 4" xfId="26990"/>
    <cellStyle name="콤마[0] 5 2 11" xfId="26991"/>
    <cellStyle name="콤마[0] 5 2 12" xfId="26992"/>
    <cellStyle name="콤마[0] 5 2 2" xfId="26993"/>
    <cellStyle name="콤마[0] 5 2 2 2" xfId="26994"/>
    <cellStyle name="콤마[0] 5 2 2 3" xfId="26995"/>
    <cellStyle name="콤마[0] 5 2 2 4" xfId="26996"/>
    <cellStyle name="콤마[0] 5 2 3" xfId="26997"/>
    <cellStyle name="콤마[0] 5 2 3 2" xfId="26998"/>
    <cellStyle name="콤마[0] 5 2 3 3" xfId="26999"/>
    <cellStyle name="콤마[0] 5 2 3 4" xfId="27000"/>
    <cellStyle name="콤마[0] 5 2 4" xfId="27001"/>
    <cellStyle name="콤마[0] 5 2 4 2" xfId="27002"/>
    <cellStyle name="콤마[0] 5 2 4 3" xfId="27003"/>
    <cellStyle name="콤마[0] 5 2 4 4" xfId="27004"/>
    <cellStyle name="콤마[0] 5 2 5" xfId="27005"/>
    <cellStyle name="콤마[0] 5 2 5 2" xfId="27006"/>
    <cellStyle name="콤마[0] 5 2 5 3" xfId="27007"/>
    <cellStyle name="콤마[0] 5 2 5 4" xfId="27008"/>
    <cellStyle name="콤마[0] 5 2 6" xfId="27009"/>
    <cellStyle name="콤마[0] 5 2 6 2" xfId="27010"/>
    <cellStyle name="콤마[0] 5 2 6 3" xfId="27011"/>
    <cellStyle name="콤마[0] 5 2 6 4" xfId="27012"/>
    <cellStyle name="콤마[0] 5 2 7" xfId="27013"/>
    <cellStyle name="콤마[0] 5 2 7 2" xfId="27014"/>
    <cellStyle name="콤마[0] 5 2 7 3" xfId="27015"/>
    <cellStyle name="콤마[0] 5 2 7 4" xfId="27016"/>
    <cellStyle name="콤마[0] 5 2 8" xfId="27017"/>
    <cellStyle name="콤마[0] 5 2 8 2" xfId="27018"/>
    <cellStyle name="콤마[0] 5 2 8 3" xfId="27019"/>
    <cellStyle name="콤마[0] 5 2 8 4" xfId="27020"/>
    <cellStyle name="콤마[0] 5 2 9" xfId="27021"/>
    <cellStyle name="콤마[0] 5 2 9 2" xfId="27022"/>
    <cellStyle name="콤마[0] 5 2 9 3" xfId="27023"/>
    <cellStyle name="콤마[0] 5 2 9 4" xfId="27024"/>
    <cellStyle name="콤마[0] 5 3" xfId="27025"/>
    <cellStyle name="콤마[0] 5 3 10" xfId="27026"/>
    <cellStyle name="콤마[0] 5 3 10 2" xfId="27027"/>
    <cellStyle name="콤마[0] 5 3 10 3" xfId="27028"/>
    <cellStyle name="콤마[0] 5 3 10 4" xfId="27029"/>
    <cellStyle name="콤마[0] 5 3 11" xfId="27030"/>
    <cellStyle name="콤마[0] 5 3 12" xfId="27031"/>
    <cellStyle name="콤마[0] 5 3 13" xfId="27032"/>
    <cellStyle name="콤마[0] 5 3 2" xfId="27033"/>
    <cellStyle name="콤마[0] 5 3 2 2" xfId="27034"/>
    <cellStyle name="콤마[0] 5 3 2 3" xfId="27035"/>
    <cellStyle name="콤마[0] 5 3 2 4" xfId="27036"/>
    <cellStyle name="콤마[0] 5 3 3" xfId="27037"/>
    <cellStyle name="콤마[0] 5 3 3 2" xfId="27038"/>
    <cellStyle name="콤마[0] 5 3 3 3" xfId="27039"/>
    <cellStyle name="콤마[0] 5 3 3 4" xfId="27040"/>
    <cellStyle name="콤마[0] 5 3 4" xfId="27041"/>
    <cellStyle name="콤마[0] 5 3 4 2" xfId="27042"/>
    <cellStyle name="콤마[0] 5 3 4 3" xfId="27043"/>
    <cellStyle name="콤마[0] 5 3 4 4" xfId="27044"/>
    <cellStyle name="콤마[0] 5 3 5" xfId="27045"/>
    <cellStyle name="콤마[0] 5 3 5 2" xfId="27046"/>
    <cellStyle name="콤마[0] 5 3 5 3" xfId="27047"/>
    <cellStyle name="콤마[0] 5 3 5 4" xfId="27048"/>
    <cellStyle name="콤마[0] 5 3 6" xfId="27049"/>
    <cellStyle name="콤마[0] 5 3 6 2" xfId="27050"/>
    <cellStyle name="콤마[0] 5 3 6 3" xfId="27051"/>
    <cellStyle name="콤마[0] 5 3 6 4" xfId="27052"/>
    <cellStyle name="콤마[0] 5 3 7" xfId="27053"/>
    <cellStyle name="콤마[0] 5 3 7 2" xfId="27054"/>
    <cellStyle name="콤마[0] 5 3 7 3" xfId="27055"/>
    <cellStyle name="콤마[0] 5 3 7 4" xfId="27056"/>
    <cellStyle name="콤마[0] 5 3 8" xfId="27057"/>
    <cellStyle name="콤마[0] 5 3 8 2" xfId="27058"/>
    <cellStyle name="콤마[0] 5 3 8 3" xfId="27059"/>
    <cellStyle name="콤마[0] 5 3 8 4" xfId="27060"/>
    <cellStyle name="콤마[0] 5 3 9" xfId="27061"/>
    <cellStyle name="콤마[0] 5 3 9 2" xfId="27062"/>
    <cellStyle name="콤마[0] 5 3 9 3" xfId="27063"/>
    <cellStyle name="콤마[0] 5 3 9 4" xfId="27064"/>
    <cellStyle name="콤마[0] 5 4" xfId="27065"/>
    <cellStyle name="콤마[0] 5 4 2" xfId="27066"/>
    <cellStyle name="콤마[0] 5 4 3" xfId="27067"/>
    <cellStyle name="콤마[0] 5 4 4" xfId="27068"/>
    <cellStyle name="콤마[0] 5 5" xfId="27069"/>
    <cellStyle name="콤마[0] 5 5 2" xfId="27070"/>
    <cellStyle name="콤마[0] 5 5 3" xfId="27071"/>
    <cellStyle name="콤마[0] 5 5 4" xfId="27072"/>
    <cellStyle name="콤마[0] 5 6" xfId="27073"/>
    <cellStyle name="콤마[0] 5 6 2" xfId="27074"/>
    <cellStyle name="콤마[0] 5 6 3" xfId="27075"/>
    <cellStyle name="콤마[0] 5 6 4" xfId="27076"/>
    <cellStyle name="콤마[0] 5 7" xfId="27077"/>
    <cellStyle name="콤마[0] 6" xfId="27078"/>
    <cellStyle name="콤마[0] 6 10" xfId="27079"/>
    <cellStyle name="콤마[0] 6 2" xfId="27080"/>
    <cellStyle name="콤마[0] 6 2 2" xfId="27081"/>
    <cellStyle name="콤마[0] 6 2 3" xfId="27082"/>
    <cellStyle name="콤마[0] 6 2 4" xfId="27083"/>
    <cellStyle name="콤마[0] 6 3" xfId="27084"/>
    <cellStyle name="콤마[0] 6 3 2" xfId="27085"/>
    <cellStyle name="콤마[0] 6 3 3" xfId="27086"/>
    <cellStyle name="콤마[0] 6 3 4" xfId="27087"/>
    <cellStyle name="콤마[0] 6 4" xfId="27088"/>
    <cellStyle name="콤마[0] 6 4 2" xfId="27089"/>
    <cellStyle name="콤마[0] 6 4 3" xfId="27090"/>
    <cellStyle name="콤마[0] 6 4 4" xfId="27091"/>
    <cellStyle name="콤마[0] 6 5" xfId="27092"/>
    <cellStyle name="콤마[0] 6 5 2" xfId="27093"/>
    <cellStyle name="콤마[0] 6 5 3" xfId="27094"/>
    <cellStyle name="콤마[0] 6 5 4" xfId="27095"/>
    <cellStyle name="콤마[0] 6 6" xfId="27096"/>
    <cellStyle name="콤마[0] 6 6 2" xfId="27097"/>
    <cellStyle name="콤마[0] 6 6 3" xfId="27098"/>
    <cellStyle name="콤마[0] 6 6 4" xfId="27099"/>
    <cellStyle name="콤마[0] 6 7" xfId="27100"/>
    <cellStyle name="콤마[0] 6 7 2" xfId="27101"/>
    <cellStyle name="콤마[0] 6 7 3" xfId="27102"/>
    <cellStyle name="콤마[0] 6 7 4" xfId="27103"/>
    <cellStyle name="콤마[0] 6 8" xfId="27104"/>
    <cellStyle name="콤마[0] 6 8 2" xfId="27105"/>
    <cellStyle name="콤마[0] 6 8 3" xfId="27106"/>
    <cellStyle name="콤마[0] 6 8 4" xfId="27107"/>
    <cellStyle name="콤마[0] 6 9" xfId="27108"/>
    <cellStyle name="콤마[0] 7" xfId="27109"/>
    <cellStyle name="콤마[0] 7 2" xfId="27110"/>
    <cellStyle name="콤마[0] 7 3" xfId="27111"/>
    <cellStyle name="콤마[0] 7 4" xfId="27112"/>
    <cellStyle name="콤마_  종  합  " xfId="27113"/>
    <cellStyle name="쿯뱐_0899intecosch" xfId="27114"/>
    <cellStyle name="쿯퉩E[0]_0899intecosch" xfId="27115"/>
    <cellStyle name="큰제목" xfId="27116"/>
    <cellStyle name="턜퀂뎡" xfId="27117"/>
    <cellStyle name="테두리(실선)" xfId="27118"/>
    <cellStyle name="통화" xfId="4873" builtinId="4" customBuiltin="1"/>
    <cellStyle name="通貨 [0.00]_MDL TWO Erisa loan 2000" xfId="27119"/>
    <cellStyle name="통화 [0]" xfId="4877" builtinId="7" customBuiltin="1"/>
    <cellStyle name="통화 [0] 2" xfId="27120"/>
    <cellStyle name="통화 [0] 2 2" xfId="27121"/>
    <cellStyle name="통화 [0] 2 2 2" xfId="27122"/>
    <cellStyle name="통화 [0] 2 3" xfId="27123"/>
    <cellStyle name="통화 [0] 3" xfId="27124"/>
    <cellStyle name="통화 [0] 3 2" xfId="27125"/>
    <cellStyle name="통화 [0] 4" xfId="27126"/>
    <cellStyle name="통화 [0] 4 2" xfId="27127"/>
    <cellStyle name="통화 [0] 5" xfId="27128"/>
    <cellStyle name="通貨_02BP用" xfId="27129"/>
    <cellStyle name="퍼센트" xfId="27130"/>
    <cellStyle name="퍼센트 - 유형2" xfId="27131"/>
    <cellStyle name="퍼센트 2" xfId="27132"/>
    <cellStyle name="퍼센트 3" xfId="27133"/>
    <cellStyle name="퍼센트 4" xfId="27134"/>
    <cellStyle name="퍼센트 5" xfId="27135"/>
    <cellStyle name="퍼센트_03dep오버럴" xfId="27136"/>
    <cellStyle name="표10" xfId="27137"/>
    <cellStyle name="표13" xfId="27138"/>
    <cellStyle name="표머릿글(上)" xfId="27139"/>
    <cellStyle name="표머릿글(上) 10" xfId="27140"/>
    <cellStyle name="표머릿글(上) 10 2" xfId="27141"/>
    <cellStyle name="표머릿글(上) 10 3" xfId="27142"/>
    <cellStyle name="표머릿글(上) 10 4" xfId="27143"/>
    <cellStyle name="표머릿글(上) 2" xfId="27144"/>
    <cellStyle name="표머릿글(上) 2 10" xfId="27145"/>
    <cellStyle name="표머릿글(上) 2 2" xfId="27146"/>
    <cellStyle name="표머릿글(上) 2 2 10" xfId="27147"/>
    <cellStyle name="표머릿글(上) 2 2 2" xfId="27148"/>
    <cellStyle name="표머릿글(上) 2 2 2 2" xfId="27149"/>
    <cellStyle name="표머릿글(上) 2 2 2 3" xfId="27150"/>
    <cellStyle name="표머릿글(上) 2 2 2 4" xfId="27151"/>
    <cellStyle name="표머릿글(上) 2 2 3" xfId="27152"/>
    <cellStyle name="표머릿글(上) 2 2 3 2" xfId="27153"/>
    <cellStyle name="표머릿글(上) 2 2 3 3" xfId="27154"/>
    <cellStyle name="표머릿글(上) 2 2 3 4" xfId="27155"/>
    <cellStyle name="표머릿글(上) 2 2 4" xfId="27156"/>
    <cellStyle name="표머릿글(上) 2 2 4 2" xfId="27157"/>
    <cellStyle name="표머릿글(上) 2 2 4 3" xfId="27158"/>
    <cellStyle name="표머릿글(上) 2 2 4 4" xfId="27159"/>
    <cellStyle name="표머릿글(上) 2 2 5" xfId="27160"/>
    <cellStyle name="표머릿글(上) 2 2 5 2" xfId="27161"/>
    <cellStyle name="표머릿글(上) 2 2 5 3" xfId="27162"/>
    <cellStyle name="표머릿글(上) 2 2 5 4" xfId="27163"/>
    <cellStyle name="표머릿글(上) 2 2 6" xfId="27164"/>
    <cellStyle name="표머릿글(上) 2 2 6 2" xfId="27165"/>
    <cellStyle name="표머릿글(上) 2 2 6 3" xfId="27166"/>
    <cellStyle name="표머릿글(上) 2 2 6 4" xfId="27167"/>
    <cellStyle name="표머릿글(上) 2 2 7" xfId="27168"/>
    <cellStyle name="표머릿글(上) 2 2 7 2" xfId="27169"/>
    <cellStyle name="표머릿글(上) 2 2 7 3" xfId="27170"/>
    <cellStyle name="표머릿글(上) 2 2 7 4" xfId="27171"/>
    <cellStyle name="표머릿글(上) 2 2 8" xfId="27172"/>
    <cellStyle name="표머릿글(上) 2 2 8 2" xfId="27173"/>
    <cellStyle name="표머릿글(上) 2 2 8 3" xfId="27174"/>
    <cellStyle name="표머릿글(上) 2 2 8 4" xfId="27175"/>
    <cellStyle name="표머릿글(上) 2 2 9" xfId="27176"/>
    <cellStyle name="표머릿글(上) 2 3" xfId="27177"/>
    <cellStyle name="표머릿글(上) 2 3 10" xfId="27178"/>
    <cellStyle name="표머릿글(上) 2 3 10 2" xfId="27179"/>
    <cellStyle name="표머릿글(上) 2 3 10 3" xfId="27180"/>
    <cellStyle name="표머릿글(上) 2 3 10 4" xfId="27181"/>
    <cellStyle name="표머릿글(上) 2 3 11" xfId="27182"/>
    <cellStyle name="표머릿글(上) 2 3 12" xfId="27183"/>
    <cellStyle name="표머릿글(上) 2 3 13" xfId="27184"/>
    <cellStyle name="표머릿글(上) 2 3 2" xfId="27185"/>
    <cellStyle name="표머릿글(上) 2 3 2 2" xfId="27186"/>
    <cellStyle name="표머릿글(上) 2 3 2 3" xfId="27187"/>
    <cellStyle name="표머릿글(上) 2 3 2 4" xfId="27188"/>
    <cellStyle name="표머릿글(上) 2 3 3" xfId="27189"/>
    <cellStyle name="표머릿글(上) 2 3 3 2" xfId="27190"/>
    <cellStyle name="표머릿글(上) 2 3 3 3" xfId="27191"/>
    <cellStyle name="표머릿글(上) 2 3 3 4" xfId="27192"/>
    <cellStyle name="표머릿글(上) 2 3 4" xfId="27193"/>
    <cellStyle name="표머릿글(上) 2 3 4 2" xfId="27194"/>
    <cellStyle name="표머릿글(上) 2 3 4 3" xfId="27195"/>
    <cellStyle name="표머릿글(上) 2 3 4 4" xfId="27196"/>
    <cellStyle name="표머릿글(上) 2 3 5" xfId="27197"/>
    <cellStyle name="표머릿글(上) 2 3 5 2" xfId="27198"/>
    <cellStyle name="표머릿글(上) 2 3 5 3" xfId="27199"/>
    <cellStyle name="표머릿글(上) 2 3 5 4" xfId="27200"/>
    <cellStyle name="표머릿글(上) 2 3 6" xfId="27201"/>
    <cellStyle name="표머릿글(上) 2 3 6 2" xfId="27202"/>
    <cellStyle name="표머릿글(上) 2 3 6 3" xfId="27203"/>
    <cellStyle name="표머릿글(上) 2 3 6 4" xfId="27204"/>
    <cellStyle name="표머릿글(上) 2 3 7" xfId="27205"/>
    <cellStyle name="표머릿글(上) 2 3 7 2" xfId="27206"/>
    <cellStyle name="표머릿글(上) 2 3 7 3" xfId="27207"/>
    <cellStyle name="표머릿글(上) 2 3 7 4" xfId="27208"/>
    <cellStyle name="표머릿글(上) 2 3 8" xfId="27209"/>
    <cellStyle name="표머릿글(上) 2 3 8 2" xfId="27210"/>
    <cellStyle name="표머릿글(上) 2 3 8 3" xfId="27211"/>
    <cellStyle name="표머릿글(上) 2 3 8 4" xfId="27212"/>
    <cellStyle name="표머릿글(上) 2 3 9" xfId="27213"/>
    <cellStyle name="표머릿글(上) 2 3 9 2" xfId="27214"/>
    <cellStyle name="표머릿글(上) 2 3 9 3" xfId="27215"/>
    <cellStyle name="표머릿글(上) 2 3 9 4" xfId="27216"/>
    <cellStyle name="표머릿글(上) 2 4" xfId="27217"/>
    <cellStyle name="표머릿글(上) 2 4 2" xfId="27218"/>
    <cellStyle name="표머릿글(上) 2 4 3" xfId="27219"/>
    <cellStyle name="표머릿글(上) 2 4 4" xfId="27220"/>
    <cellStyle name="표머릿글(上) 2 5" xfId="27221"/>
    <cellStyle name="표머릿글(上) 2 5 2" xfId="27222"/>
    <cellStyle name="표머릿글(上) 2 5 3" xfId="27223"/>
    <cellStyle name="표머릿글(上) 2 5 4" xfId="27224"/>
    <cellStyle name="표머릿글(上) 2 6" xfId="27225"/>
    <cellStyle name="표머릿글(上) 2 6 2" xfId="27226"/>
    <cellStyle name="표머릿글(上) 2 6 3" xfId="27227"/>
    <cellStyle name="표머릿글(上) 2 6 4" xfId="27228"/>
    <cellStyle name="표머릿글(上) 2 7" xfId="27229"/>
    <cellStyle name="표머릿글(上) 2 7 2" xfId="27230"/>
    <cellStyle name="표머릿글(上) 2 7 3" xfId="27231"/>
    <cellStyle name="표머릿글(上) 2 7 4" xfId="27232"/>
    <cellStyle name="표머릿글(上) 2 8" xfId="27233"/>
    <cellStyle name="표머릿글(上) 2 8 2" xfId="27234"/>
    <cellStyle name="표머릿글(上) 2 8 3" xfId="27235"/>
    <cellStyle name="표머릿글(上) 2 8 4" xfId="27236"/>
    <cellStyle name="표머릿글(上) 2 9" xfId="27237"/>
    <cellStyle name="표머릿글(上) 2 9 2" xfId="27238"/>
    <cellStyle name="표머릿글(上) 2 9 3" xfId="27239"/>
    <cellStyle name="표머릿글(上) 2 9 4" xfId="27240"/>
    <cellStyle name="표머릿글(上) 3" xfId="27241"/>
    <cellStyle name="표머릿글(上) 3 10" xfId="27242"/>
    <cellStyle name="표머릿글(上) 3 2" xfId="27243"/>
    <cellStyle name="표머릿글(上) 3 2 10" xfId="27244"/>
    <cellStyle name="표머릿글(上) 3 2 2" xfId="27245"/>
    <cellStyle name="표머릿글(上) 3 2 2 2" xfId="27246"/>
    <cellStyle name="표머릿글(上) 3 2 2 3" xfId="27247"/>
    <cellStyle name="표머릿글(上) 3 2 2 4" xfId="27248"/>
    <cellStyle name="표머릿글(上) 3 2 3" xfId="27249"/>
    <cellStyle name="표머릿글(上) 3 2 3 2" xfId="27250"/>
    <cellStyle name="표머릿글(上) 3 2 3 3" xfId="27251"/>
    <cellStyle name="표머릿글(上) 3 2 3 4" xfId="27252"/>
    <cellStyle name="표머릿글(上) 3 2 4" xfId="27253"/>
    <cellStyle name="표머릿글(上) 3 2 4 2" xfId="27254"/>
    <cellStyle name="표머릿글(上) 3 2 4 3" xfId="27255"/>
    <cellStyle name="표머릿글(上) 3 2 4 4" xfId="27256"/>
    <cellStyle name="표머릿글(上) 3 2 5" xfId="27257"/>
    <cellStyle name="표머릿글(上) 3 2 5 2" xfId="27258"/>
    <cellStyle name="표머릿글(上) 3 2 5 3" xfId="27259"/>
    <cellStyle name="표머릿글(上) 3 2 5 4" xfId="27260"/>
    <cellStyle name="표머릿글(上) 3 2 6" xfId="27261"/>
    <cellStyle name="표머릿글(上) 3 2 6 2" xfId="27262"/>
    <cellStyle name="표머릿글(上) 3 2 6 3" xfId="27263"/>
    <cellStyle name="표머릿글(上) 3 2 6 4" xfId="27264"/>
    <cellStyle name="표머릿글(上) 3 2 7" xfId="27265"/>
    <cellStyle name="표머릿글(上) 3 2 7 2" xfId="27266"/>
    <cellStyle name="표머릿글(上) 3 2 7 3" xfId="27267"/>
    <cellStyle name="표머릿글(上) 3 2 7 4" xfId="27268"/>
    <cellStyle name="표머릿글(上) 3 2 8" xfId="27269"/>
    <cellStyle name="표머릿글(上) 3 2 8 2" xfId="27270"/>
    <cellStyle name="표머릿글(上) 3 2 8 3" xfId="27271"/>
    <cellStyle name="표머릿글(上) 3 2 8 4" xfId="27272"/>
    <cellStyle name="표머릿글(上) 3 2 9" xfId="27273"/>
    <cellStyle name="표머릿글(上) 3 2 9 2" xfId="27274"/>
    <cellStyle name="표머릿글(上) 3 2 9 3" xfId="27275"/>
    <cellStyle name="표머릿글(上) 3 2 9 4" xfId="27276"/>
    <cellStyle name="표머릿글(上) 3 3" xfId="27277"/>
    <cellStyle name="표머릿글(上) 3 3 10" xfId="27278"/>
    <cellStyle name="표머릿글(上) 3 3 10 2" xfId="27279"/>
    <cellStyle name="표머릿글(上) 3 3 10 3" xfId="27280"/>
    <cellStyle name="표머릿글(上) 3 3 10 4" xfId="27281"/>
    <cellStyle name="표머릿글(上) 3 3 11" xfId="27282"/>
    <cellStyle name="표머릿글(上) 3 3 12" xfId="27283"/>
    <cellStyle name="표머릿글(上) 3 3 13" xfId="27284"/>
    <cellStyle name="표머릿글(上) 3 3 2" xfId="27285"/>
    <cellStyle name="표머릿글(上) 3 3 2 2" xfId="27286"/>
    <cellStyle name="표머릿글(上) 3 3 2 3" xfId="27287"/>
    <cellStyle name="표머릿글(上) 3 3 2 4" xfId="27288"/>
    <cellStyle name="표머릿글(上) 3 3 3" xfId="27289"/>
    <cellStyle name="표머릿글(上) 3 3 3 2" xfId="27290"/>
    <cellStyle name="표머릿글(上) 3 3 3 3" xfId="27291"/>
    <cellStyle name="표머릿글(上) 3 3 3 4" xfId="27292"/>
    <cellStyle name="표머릿글(上) 3 3 4" xfId="27293"/>
    <cellStyle name="표머릿글(上) 3 3 4 2" xfId="27294"/>
    <cellStyle name="표머릿글(上) 3 3 4 3" xfId="27295"/>
    <cellStyle name="표머릿글(上) 3 3 4 4" xfId="27296"/>
    <cellStyle name="표머릿글(上) 3 3 5" xfId="27297"/>
    <cellStyle name="표머릿글(上) 3 3 5 2" xfId="27298"/>
    <cellStyle name="표머릿글(上) 3 3 5 3" xfId="27299"/>
    <cellStyle name="표머릿글(上) 3 3 5 4" xfId="27300"/>
    <cellStyle name="표머릿글(上) 3 3 6" xfId="27301"/>
    <cellStyle name="표머릿글(上) 3 3 6 2" xfId="27302"/>
    <cellStyle name="표머릿글(上) 3 3 6 3" xfId="27303"/>
    <cellStyle name="표머릿글(上) 3 3 6 4" xfId="27304"/>
    <cellStyle name="표머릿글(上) 3 3 7" xfId="27305"/>
    <cellStyle name="표머릿글(上) 3 3 7 2" xfId="27306"/>
    <cellStyle name="표머릿글(上) 3 3 7 3" xfId="27307"/>
    <cellStyle name="표머릿글(上) 3 3 7 4" xfId="27308"/>
    <cellStyle name="표머릿글(上) 3 3 8" xfId="27309"/>
    <cellStyle name="표머릿글(上) 3 3 8 2" xfId="27310"/>
    <cellStyle name="표머릿글(上) 3 3 8 3" xfId="27311"/>
    <cellStyle name="표머릿글(上) 3 3 8 4" xfId="27312"/>
    <cellStyle name="표머릿글(上) 3 3 9" xfId="27313"/>
    <cellStyle name="표머릿글(上) 3 3 9 2" xfId="27314"/>
    <cellStyle name="표머릿글(上) 3 3 9 3" xfId="27315"/>
    <cellStyle name="표머릿글(上) 3 3 9 4" xfId="27316"/>
    <cellStyle name="표머릿글(上) 3 4" xfId="27317"/>
    <cellStyle name="표머릿글(上) 3 4 2" xfId="27318"/>
    <cellStyle name="표머릿글(上) 3 4 3" xfId="27319"/>
    <cellStyle name="표머릿글(上) 3 4 4" xfId="27320"/>
    <cellStyle name="표머릿글(上) 3 5" xfId="27321"/>
    <cellStyle name="표머릿글(上) 3 5 2" xfId="27322"/>
    <cellStyle name="표머릿글(上) 3 5 3" xfId="27323"/>
    <cellStyle name="표머릿글(上) 3 5 4" xfId="27324"/>
    <cellStyle name="표머릿글(上) 3 6" xfId="27325"/>
    <cellStyle name="표머릿글(上) 3 6 2" xfId="27326"/>
    <cellStyle name="표머릿글(上) 3 6 3" xfId="27327"/>
    <cellStyle name="표머릿글(上) 3 6 4" xfId="27328"/>
    <cellStyle name="표머릿글(上) 3 7" xfId="27329"/>
    <cellStyle name="표머릿글(上) 3 7 2" xfId="27330"/>
    <cellStyle name="표머릿글(上) 3 7 3" xfId="27331"/>
    <cellStyle name="표머릿글(上) 3 7 4" xfId="27332"/>
    <cellStyle name="표머릿글(上) 3 8" xfId="27333"/>
    <cellStyle name="표머릿글(上) 3 8 2" xfId="27334"/>
    <cellStyle name="표머릿글(上) 3 8 3" xfId="27335"/>
    <cellStyle name="표머릿글(上) 3 8 4" xfId="27336"/>
    <cellStyle name="표머릿글(上) 3 9" xfId="27337"/>
    <cellStyle name="표머릿글(上) 3 9 2" xfId="27338"/>
    <cellStyle name="표머릿글(上) 3 9 3" xfId="27339"/>
    <cellStyle name="표머릿글(上) 3 9 4" xfId="27340"/>
    <cellStyle name="표머릿글(上) 4" xfId="27341"/>
    <cellStyle name="표머릿글(上) 4 2" xfId="27342"/>
    <cellStyle name="표머릿글(上) 4 2 10" xfId="27343"/>
    <cellStyle name="표머릿글(上) 4 2 10 2" xfId="27344"/>
    <cellStyle name="표머릿글(上) 4 2 10 3" xfId="27345"/>
    <cellStyle name="표머릿글(上) 4 2 10 4" xfId="27346"/>
    <cellStyle name="표머릿글(上) 4 2 11" xfId="27347"/>
    <cellStyle name="표머릿글(上) 4 2 12" xfId="27348"/>
    <cellStyle name="표머릿글(上) 4 2 2" xfId="27349"/>
    <cellStyle name="표머릿글(上) 4 2 2 2" xfId="27350"/>
    <cellStyle name="표머릿글(上) 4 2 2 3" xfId="27351"/>
    <cellStyle name="표머릿글(上) 4 2 2 4" xfId="27352"/>
    <cellStyle name="표머릿글(上) 4 2 3" xfId="27353"/>
    <cellStyle name="표머릿글(上) 4 2 3 2" xfId="27354"/>
    <cellStyle name="표머릿글(上) 4 2 3 3" xfId="27355"/>
    <cellStyle name="표머릿글(上) 4 2 3 4" xfId="27356"/>
    <cellStyle name="표머릿글(上) 4 2 4" xfId="27357"/>
    <cellStyle name="표머릿글(上) 4 2 4 2" xfId="27358"/>
    <cellStyle name="표머릿글(上) 4 2 4 3" xfId="27359"/>
    <cellStyle name="표머릿글(上) 4 2 4 4" xfId="27360"/>
    <cellStyle name="표머릿글(上) 4 2 5" xfId="27361"/>
    <cellStyle name="표머릿글(上) 4 2 5 2" xfId="27362"/>
    <cellStyle name="표머릿글(上) 4 2 5 3" xfId="27363"/>
    <cellStyle name="표머릿글(上) 4 2 5 4" xfId="27364"/>
    <cellStyle name="표머릿글(上) 4 2 6" xfId="27365"/>
    <cellStyle name="표머릿글(上) 4 2 6 2" xfId="27366"/>
    <cellStyle name="표머릿글(上) 4 2 6 3" xfId="27367"/>
    <cellStyle name="표머릿글(上) 4 2 6 4" xfId="27368"/>
    <cellStyle name="표머릿글(上) 4 2 7" xfId="27369"/>
    <cellStyle name="표머릿글(上) 4 2 7 2" xfId="27370"/>
    <cellStyle name="표머릿글(上) 4 2 7 3" xfId="27371"/>
    <cellStyle name="표머릿글(上) 4 2 7 4" xfId="27372"/>
    <cellStyle name="표머릿글(上) 4 2 8" xfId="27373"/>
    <cellStyle name="표머릿글(上) 4 2 8 2" xfId="27374"/>
    <cellStyle name="표머릿글(上) 4 2 8 3" xfId="27375"/>
    <cellStyle name="표머릿글(上) 4 2 8 4" xfId="27376"/>
    <cellStyle name="표머릿글(上) 4 2 9" xfId="27377"/>
    <cellStyle name="표머릿글(上) 4 2 9 2" xfId="27378"/>
    <cellStyle name="표머릿글(上) 4 2 9 3" xfId="27379"/>
    <cellStyle name="표머릿글(上) 4 2 9 4" xfId="27380"/>
    <cellStyle name="표머릿글(上) 4 3" xfId="27381"/>
    <cellStyle name="표머릿글(上) 4 3 10" xfId="27382"/>
    <cellStyle name="표머릿글(上) 4 3 10 2" xfId="27383"/>
    <cellStyle name="표머릿글(上) 4 3 10 3" xfId="27384"/>
    <cellStyle name="표머릿글(上) 4 3 10 4" xfId="27385"/>
    <cellStyle name="표머릿글(上) 4 3 11" xfId="27386"/>
    <cellStyle name="표머릿글(上) 4 3 12" xfId="27387"/>
    <cellStyle name="표머릿글(上) 4 3 13" xfId="27388"/>
    <cellStyle name="표머릿글(上) 4 3 2" xfId="27389"/>
    <cellStyle name="표머릿글(上) 4 3 2 2" xfId="27390"/>
    <cellStyle name="표머릿글(上) 4 3 2 3" xfId="27391"/>
    <cellStyle name="표머릿글(上) 4 3 2 4" xfId="27392"/>
    <cellStyle name="표머릿글(上) 4 3 3" xfId="27393"/>
    <cellStyle name="표머릿글(上) 4 3 3 2" xfId="27394"/>
    <cellStyle name="표머릿글(上) 4 3 3 3" xfId="27395"/>
    <cellStyle name="표머릿글(上) 4 3 3 4" xfId="27396"/>
    <cellStyle name="표머릿글(上) 4 3 4" xfId="27397"/>
    <cellStyle name="표머릿글(上) 4 3 4 2" xfId="27398"/>
    <cellStyle name="표머릿글(上) 4 3 4 3" xfId="27399"/>
    <cellStyle name="표머릿글(上) 4 3 4 4" xfId="27400"/>
    <cellStyle name="표머릿글(上) 4 3 5" xfId="27401"/>
    <cellStyle name="표머릿글(上) 4 3 5 2" xfId="27402"/>
    <cellStyle name="표머릿글(上) 4 3 5 3" xfId="27403"/>
    <cellStyle name="표머릿글(上) 4 3 5 4" xfId="27404"/>
    <cellStyle name="표머릿글(上) 4 3 6" xfId="27405"/>
    <cellStyle name="표머릿글(上) 4 3 6 2" xfId="27406"/>
    <cellStyle name="표머릿글(上) 4 3 6 3" xfId="27407"/>
    <cellStyle name="표머릿글(上) 4 3 6 4" xfId="27408"/>
    <cellStyle name="표머릿글(上) 4 3 7" xfId="27409"/>
    <cellStyle name="표머릿글(上) 4 3 7 2" xfId="27410"/>
    <cellStyle name="표머릿글(上) 4 3 7 3" xfId="27411"/>
    <cellStyle name="표머릿글(上) 4 3 7 4" xfId="27412"/>
    <cellStyle name="표머릿글(上) 4 3 8" xfId="27413"/>
    <cellStyle name="표머릿글(上) 4 3 8 2" xfId="27414"/>
    <cellStyle name="표머릿글(上) 4 3 8 3" xfId="27415"/>
    <cellStyle name="표머릿글(上) 4 3 8 4" xfId="27416"/>
    <cellStyle name="표머릿글(上) 4 3 9" xfId="27417"/>
    <cellStyle name="표머릿글(上) 4 3 9 2" xfId="27418"/>
    <cellStyle name="표머릿글(上) 4 3 9 3" xfId="27419"/>
    <cellStyle name="표머릿글(上) 4 3 9 4" xfId="27420"/>
    <cellStyle name="표머릿글(上) 4 4" xfId="27421"/>
    <cellStyle name="표머릿글(上) 4 4 2" xfId="27422"/>
    <cellStyle name="표머릿글(上) 4 4 3" xfId="27423"/>
    <cellStyle name="표머릿글(上) 4 4 4" xfId="27424"/>
    <cellStyle name="표머릿글(上) 4 5" xfId="27425"/>
    <cellStyle name="표머릿글(上) 4 5 2" xfId="27426"/>
    <cellStyle name="표머릿글(上) 4 5 3" xfId="27427"/>
    <cellStyle name="표머릿글(上) 4 5 4" xfId="27428"/>
    <cellStyle name="표머릿글(上) 4 6" xfId="27429"/>
    <cellStyle name="표머릿글(上) 4 6 2" xfId="27430"/>
    <cellStyle name="표머릿글(上) 4 6 3" xfId="27431"/>
    <cellStyle name="표머릿글(上) 4 6 4" xfId="27432"/>
    <cellStyle name="표머릿글(上) 4 7" xfId="27433"/>
    <cellStyle name="표머릿글(上) 4 7 2" xfId="27434"/>
    <cellStyle name="표머릿글(上) 4 7 3" xfId="27435"/>
    <cellStyle name="표머릿글(上) 4 7 4" xfId="27436"/>
    <cellStyle name="표머릿글(上) 4 8" xfId="27437"/>
    <cellStyle name="표머릿글(上) 4 8 2" xfId="27438"/>
    <cellStyle name="표머릿글(上) 4 8 3" xfId="27439"/>
    <cellStyle name="표머릿글(上) 4 8 4" xfId="27440"/>
    <cellStyle name="표머릿글(上) 4 9" xfId="27441"/>
    <cellStyle name="표머릿글(上) 5" xfId="27442"/>
    <cellStyle name="표머릿글(上) 5 2" xfId="27443"/>
    <cellStyle name="표머릿글(上) 5 3" xfId="27444"/>
    <cellStyle name="표머릿글(上) 5 4" xfId="27445"/>
    <cellStyle name="표머릿글(上) 6" xfId="27446"/>
    <cellStyle name="표머릿글(上) 6 2" xfId="27447"/>
    <cellStyle name="표머릿글(上) 6 3" xfId="27448"/>
    <cellStyle name="표머릿글(上) 6 4" xfId="27449"/>
    <cellStyle name="표머릿글(上) 7" xfId="27450"/>
    <cellStyle name="표머릿글(上) 7 2" xfId="27451"/>
    <cellStyle name="표머릿글(上) 7 3" xfId="27452"/>
    <cellStyle name="표머릿글(上) 7 4" xfId="27453"/>
    <cellStyle name="표머릿글(上) 8" xfId="27454"/>
    <cellStyle name="표머릿글(上) 8 2" xfId="27455"/>
    <cellStyle name="표머릿글(上) 8 3" xfId="27456"/>
    <cellStyle name="표머릿글(上) 8 4" xfId="27457"/>
    <cellStyle name="표머릿글(上) 9" xfId="27458"/>
    <cellStyle name="표머릿글(上) 9 2" xfId="27459"/>
    <cellStyle name="표머릿글(上) 9 3" xfId="27460"/>
    <cellStyle name="표머릿글(上) 9 4" xfId="27461"/>
    <cellStyle name="표머릿글(中)" xfId="27462"/>
    <cellStyle name="표머릿글(下)" xfId="27463"/>
    <cellStyle name="표상단" xfId="27464"/>
    <cellStyle name="표상단 2" xfId="27465"/>
    <cellStyle name="표상단 2 2" xfId="27466"/>
    <cellStyle name="표상단 2 2 10" xfId="27467"/>
    <cellStyle name="표상단 2 2 2" xfId="27468"/>
    <cellStyle name="표상단 2 2 2 2" xfId="27469"/>
    <cellStyle name="표상단 2 2 2 3" xfId="27470"/>
    <cellStyle name="표상단 2 2 3" xfId="27471"/>
    <cellStyle name="표상단 2 2 3 2" xfId="27472"/>
    <cellStyle name="표상단 2 2 3 3" xfId="27473"/>
    <cellStyle name="표상단 2 2 4" xfId="27474"/>
    <cellStyle name="표상단 2 2 4 2" xfId="27475"/>
    <cellStyle name="표상단 2 2 4 3" xfId="27476"/>
    <cellStyle name="표상단 2 2 5" xfId="27477"/>
    <cellStyle name="표상단 2 2 5 2" xfId="27478"/>
    <cellStyle name="표상단 2 2 5 3" xfId="27479"/>
    <cellStyle name="표상단 2 2 6" xfId="27480"/>
    <cellStyle name="표상단 2 2 6 2" xfId="27481"/>
    <cellStyle name="표상단 2 2 6 3" xfId="27482"/>
    <cellStyle name="표상단 2 2 7" xfId="27483"/>
    <cellStyle name="표상단 2 2 7 2" xfId="27484"/>
    <cellStyle name="표상단 2 2 7 3" xfId="27485"/>
    <cellStyle name="표상단 2 2 8" xfId="27486"/>
    <cellStyle name="표상단 2 2 8 2" xfId="27487"/>
    <cellStyle name="표상단 2 2 8 3" xfId="27488"/>
    <cellStyle name="표상단 2 2 9" xfId="27489"/>
    <cellStyle name="표상단 2 3" xfId="27490"/>
    <cellStyle name="표상단 2 3 2" xfId="27491"/>
    <cellStyle name="표상단 2 4" xfId="27492"/>
    <cellStyle name="표상단 2 4 2" xfId="27493"/>
    <cellStyle name="표상단 2 4 3" xfId="27494"/>
    <cellStyle name="표상단 2 5" xfId="27495"/>
    <cellStyle name="표상단 2 5 2" xfId="27496"/>
    <cellStyle name="표상단 2 5 3" xfId="27497"/>
    <cellStyle name="표상단 2 6" xfId="27498"/>
    <cellStyle name="표상단 3" xfId="27499"/>
    <cellStyle name="표상단 3 10" xfId="27500"/>
    <cellStyle name="표상단 3 11" xfId="27501"/>
    <cellStyle name="표상단 3 12" xfId="27502"/>
    <cellStyle name="표상단 3 2" xfId="27503"/>
    <cellStyle name="표상단 3 2 10" xfId="27504"/>
    <cellStyle name="표상단 3 2 11" xfId="27505"/>
    <cellStyle name="표상단 3 2 12" xfId="27506"/>
    <cellStyle name="표상단 3 2 2" xfId="27507"/>
    <cellStyle name="표상단 3 2 2 2" xfId="27508"/>
    <cellStyle name="표상단 3 2 2 3" xfId="27509"/>
    <cellStyle name="표상단 3 2 3" xfId="27510"/>
    <cellStyle name="표상단 3 2 3 2" xfId="27511"/>
    <cellStyle name="표상단 3 2 3 3" xfId="27512"/>
    <cellStyle name="표상단 3 2 4" xfId="27513"/>
    <cellStyle name="표상단 3 2 4 2" xfId="27514"/>
    <cellStyle name="표상단 3 2 4 3" xfId="27515"/>
    <cellStyle name="표상단 3 2 5" xfId="27516"/>
    <cellStyle name="표상단 3 2 5 2" xfId="27517"/>
    <cellStyle name="표상단 3 2 5 3" xfId="27518"/>
    <cellStyle name="표상단 3 2 6" xfId="27519"/>
    <cellStyle name="표상단 3 2 6 2" xfId="27520"/>
    <cellStyle name="표상단 3 2 6 3" xfId="27521"/>
    <cellStyle name="표상단 3 2 7" xfId="27522"/>
    <cellStyle name="표상단 3 2 7 2" xfId="27523"/>
    <cellStyle name="표상단 3 2 7 3" xfId="27524"/>
    <cellStyle name="표상단 3 2 8" xfId="27525"/>
    <cellStyle name="표상단 3 2 8 2" xfId="27526"/>
    <cellStyle name="표상단 3 2 8 3" xfId="27527"/>
    <cellStyle name="표상단 3 2 9" xfId="27528"/>
    <cellStyle name="표상단 3 2 9 2" xfId="27529"/>
    <cellStyle name="표상단 3 2 9 3" xfId="27530"/>
    <cellStyle name="표상단 3 3" xfId="27531"/>
    <cellStyle name="표상단 3 3 10" xfId="27532"/>
    <cellStyle name="표상단 3 3 10 2" xfId="27533"/>
    <cellStyle name="표상단 3 3 10 3" xfId="27534"/>
    <cellStyle name="표상단 3 3 11" xfId="27535"/>
    <cellStyle name="표상단 3 3 12" xfId="27536"/>
    <cellStyle name="표상단 3 3 13" xfId="27537"/>
    <cellStyle name="표상단 3 3 2" xfId="27538"/>
    <cellStyle name="표상단 3 3 2 2" xfId="27539"/>
    <cellStyle name="표상단 3 3 2 3" xfId="27540"/>
    <cellStyle name="표상단 3 3 3" xfId="27541"/>
    <cellStyle name="표상단 3 3 3 2" xfId="27542"/>
    <cellStyle name="표상단 3 3 3 3" xfId="27543"/>
    <cellStyle name="표상단 3 3 4" xfId="27544"/>
    <cellStyle name="표상단 3 3 4 2" xfId="27545"/>
    <cellStyle name="표상단 3 3 4 3" xfId="27546"/>
    <cellStyle name="표상단 3 3 5" xfId="27547"/>
    <cellStyle name="표상단 3 3 5 2" xfId="27548"/>
    <cellStyle name="표상단 3 3 5 3" xfId="27549"/>
    <cellStyle name="표상단 3 3 6" xfId="27550"/>
    <cellStyle name="표상단 3 3 6 2" xfId="27551"/>
    <cellStyle name="표상단 3 3 6 3" xfId="27552"/>
    <cellStyle name="표상단 3 3 7" xfId="27553"/>
    <cellStyle name="표상단 3 3 7 2" xfId="27554"/>
    <cellStyle name="표상단 3 3 7 3" xfId="27555"/>
    <cellStyle name="표상단 3 3 8" xfId="27556"/>
    <cellStyle name="표상단 3 3 8 2" xfId="27557"/>
    <cellStyle name="표상단 3 3 8 3" xfId="27558"/>
    <cellStyle name="표상단 3 3 9" xfId="27559"/>
    <cellStyle name="표상단 3 3 9 2" xfId="27560"/>
    <cellStyle name="표상단 3 3 9 3" xfId="27561"/>
    <cellStyle name="표상단 3 4" xfId="27562"/>
    <cellStyle name="표상단 3 4 2" xfId="27563"/>
    <cellStyle name="표상단 3 4 3" xfId="27564"/>
    <cellStyle name="표상단 3 5" xfId="27565"/>
    <cellStyle name="표상단 3 5 2" xfId="27566"/>
    <cellStyle name="표상단 3 5 3" xfId="27567"/>
    <cellStyle name="표상단 3 6" xfId="27568"/>
    <cellStyle name="표상단 3 6 2" xfId="27569"/>
    <cellStyle name="표상단 3 6 3" xfId="27570"/>
    <cellStyle name="표상단 3 7" xfId="27571"/>
    <cellStyle name="표상단 3 7 2" xfId="27572"/>
    <cellStyle name="표상단 3 7 3" xfId="27573"/>
    <cellStyle name="표상단 3 8" xfId="27574"/>
    <cellStyle name="표상단 3 8 2" xfId="27575"/>
    <cellStyle name="표상단 3 8 3" xfId="27576"/>
    <cellStyle name="표상단 3 9" xfId="27577"/>
    <cellStyle name="표상단 3 9 2" xfId="27578"/>
    <cellStyle name="표상단 3 9 3" xfId="27579"/>
    <cellStyle name="표상단 4" xfId="27580"/>
    <cellStyle name="표상단 4 10" xfId="27581"/>
    <cellStyle name="표상단 4 11" xfId="27582"/>
    <cellStyle name="표상단 4 2" xfId="27583"/>
    <cellStyle name="표상단 4 2 2" xfId="27584"/>
    <cellStyle name="표상단 4 2 2 2" xfId="27585"/>
    <cellStyle name="표상단 4 2 2 3" xfId="27586"/>
    <cellStyle name="표상단 4 2 3" xfId="27587"/>
    <cellStyle name="표상단 4 2 4" xfId="27588"/>
    <cellStyle name="표상단 4 3" xfId="27589"/>
    <cellStyle name="표상단 4 3 10" xfId="27590"/>
    <cellStyle name="표상단 4 3 10 2" xfId="27591"/>
    <cellStyle name="표상단 4 3 10 3" xfId="27592"/>
    <cellStyle name="표상단 4 3 11" xfId="27593"/>
    <cellStyle name="표상단 4 3 12" xfId="27594"/>
    <cellStyle name="표상단 4 3 13" xfId="27595"/>
    <cellStyle name="표상단 4 3 2" xfId="27596"/>
    <cellStyle name="표상단 4 3 2 2" xfId="27597"/>
    <cellStyle name="표상단 4 3 2 3" xfId="27598"/>
    <cellStyle name="표상단 4 3 3" xfId="27599"/>
    <cellStyle name="표상단 4 3 3 2" xfId="27600"/>
    <cellStyle name="표상단 4 3 3 3" xfId="27601"/>
    <cellStyle name="표상단 4 3 4" xfId="27602"/>
    <cellStyle name="표상단 4 3 4 2" xfId="27603"/>
    <cellStyle name="표상단 4 3 4 3" xfId="27604"/>
    <cellStyle name="표상단 4 3 5" xfId="27605"/>
    <cellStyle name="표상단 4 3 5 2" xfId="27606"/>
    <cellStyle name="표상단 4 3 5 3" xfId="27607"/>
    <cellStyle name="표상단 4 3 6" xfId="27608"/>
    <cellStyle name="표상단 4 3 6 2" xfId="27609"/>
    <cellStyle name="표상단 4 3 6 3" xfId="27610"/>
    <cellStyle name="표상단 4 3 7" xfId="27611"/>
    <cellStyle name="표상단 4 3 7 2" xfId="27612"/>
    <cellStyle name="표상단 4 3 7 3" xfId="27613"/>
    <cellStyle name="표상단 4 3 8" xfId="27614"/>
    <cellStyle name="표상단 4 3 8 2" xfId="27615"/>
    <cellStyle name="표상단 4 3 8 3" xfId="27616"/>
    <cellStyle name="표상단 4 3 9" xfId="27617"/>
    <cellStyle name="표상단 4 3 9 2" xfId="27618"/>
    <cellStyle name="표상단 4 3 9 3" xfId="27619"/>
    <cellStyle name="표상단 4 4" xfId="27620"/>
    <cellStyle name="표상단 4 4 2" xfId="27621"/>
    <cellStyle name="표상단 4 4 3" xfId="27622"/>
    <cellStyle name="표상단 4 5" xfId="27623"/>
    <cellStyle name="표상단 4 5 2" xfId="27624"/>
    <cellStyle name="표상단 4 5 3" xfId="27625"/>
    <cellStyle name="표상단 4 6" xfId="27626"/>
    <cellStyle name="표상단 4 6 2" xfId="27627"/>
    <cellStyle name="표상단 4 6 3" xfId="27628"/>
    <cellStyle name="표상단 4 7" xfId="27629"/>
    <cellStyle name="표상단 4 7 2" xfId="27630"/>
    <cellStyle name="표상단 4 7 3" xfId="27631"/>
    <cellStyle name="표상단 4 8" xfId="27632"/>
    <cellStyle name="표상단 4 8 2" xfId="27633"/>
    <cellStyle name="표상단 4 8 3" xfId="27634"/>
    <cellStyle name="표상단 4 9" xfId="27635"/>
    <cellStyle name="표상단 5" xfId="27636"/>
    <cellStyle name="표상단 5 2" xfId="27637"/>
    <cellStyle name="표상단 6" xfId="27638"/>
    <cellStyle name="표상단 6 2" xfId="27639"/>
    <cellStyle name="표상단 6 3" xfId="27640"/>
    <cellStyle name="表示済みのハイパーリンク_~8004112" xfId="27641"/>
    <cellStyle name="표제목" xfId="27642"/>
    <cellStyle name="표제목 2" xfId="27643"/>
    <cellStyle name="표제목 2 2" xfId="27644"/>
    <cellStyle name="표제목 2 2 2" xfId="27645"/>
    <cellStyle name="표제목 2 2 2 2" xfId="27646"/>
    <cellStyle name="표제목 2 2 2 2 2" xfId="27647"/>
    <cellStyle name="표제목 2 2 2 2 3" xfId="27648"/>
    <cellStyle name="표제목 2 2 2 2 4" xfId="27649"/>
    <cellStyle name="표제목 2 2 2 3" xfId="27650"/>
    <cellStyle name="표제목 2 2 2 3 2" xfId="27651"/>
    <cellStyle name="표제목 2 2 2 3 3" xfId="27652"/>
    <cellStyle name="표제목 2 2 2 3 4" xfId="27653"/>
    <cellStyle name="표제목 2 2 2 4" xfId="27654"/>
    <cellStyle name="표제목 2 2 2 4 2" xfId="27655"/>
    <cellStyle name="표제목 2 2 2 4 3" xfId="27656"/>
    <cellStyle name="표제목 2 2 2 4 4" xfId="27657"/>
    <cellStyle name="표제목 2 2 2 5" xfId="27658"/>
    <cellStyle name="표제목 2 2 2 5 2" xfId="27659"/>
    <cellStyle name="표제목 2 2 2 5 3" xfId="27660"/>
    <cellStyle name="표제목 2 2 2 5 4" xfId="27661"/>
    <cellStyle name="표제목 2 2 2 6" xfId="27662"/>
    <cellStyle name="표제목 2 2 2 6 2" xfId="27663"/>
    <cellStyle name="표제목 2 2 2 6 3" xfId="27664"/>
    <cellStyle name="표제목 2 2 2 6 4" xfId="27665"/>
    <cellStyle name="표제목 2 2 2 7" xfId="27666"/>
    <cellStyle name="표제목 2 2 2 8" xfId="27667"/>
    <cellStyle name="표제목 2 2 3" xfId="27668"/>
    <cellStyle name="표제목 2 2 3 2" xfId="27669"/>
    <cellStyle name="표제목 2 2 3 3" xfId="27670"/>
    <cellStyle name="표제목 2 2 3 4" xfId="27671"/>
    <cellStyle name="표제목 2 2 4" xfId="27672"/>
    <cellStyle name="표제목 2 2 4 2" xfId="27673"/>
    <cellStyle name="표제목 2 2 4 3" xfId="27674"/>
    <cellStyle name="표제목 2 2 4 4" xfId="27675"/>
    <cellStyle name="표제목 2 2 5" xfId="27676"/>
    <cellStyle name="표제목 2 2 5 2" xfId="27677"/>
    <cellStyle name="표제목 2 2 5 3" xfId="27678"/>
    <cellStyle name="표제목 2 2 5 4" xfId="27679"/>
    <cellStyle name="표제목 2 2 6" xfId="27680"/>
    <cellStyle name="표제목 2 2 6 2" xfId="27681"/>
    <cellStyle name="표제목 2 2 6 3" xfId="27682"/>
    <cellStyle name="표제목 2 2 6 4" xfId="27683"/>
    <cellStyle name="표제목 2 2 7" xfId="27684"/>
    <cellStyle name="표제목 2 2 7 2" xfId="27685"/>
    <cellStyle name="표제목 2 2 7 3" xfId="27686"/>
    <cellStyle name="표제목 2 2 7 4" xfId="27687"/>
    <cellStyle name="표제목 2 2 8" xfId="27688"/>
    <cellStyle name="표제목 2 2 8 2" xfId="27689"/>
    <cellStyle name="표제목 2 2 8 3" xfId="27690"/>
    <cellStyle name="표제목 2 2 8 4" xfId="27691"/>
    <cellStyle name="표제목 2 2 9" xfId="27692"/>
    <cellStyle name="표제목 2 2 9 2" xfId="27693"/>
    <cellStyle name="표제목 2 2 9 3" xfId="27694"/>
    <cellStyle name="표제목 2 2 9 4" xfId="27695"/>
    <cellStyle name="표제목 2 3" xfId="27696"/>
    <cellStyle name="표제목 2 3 2" xfId="27697"/>
    <cellStyle name="표제목 2 3 2 10" xfId="27698"/>
    <cellStyle name="표제목 2 3 2 10 2" xfId="27699"/>
    <cellStyle name="표제목 2 3 2 10 3" xfId="27700"/>
    <cellStyle name="표제목 2 3 2 10 4" xfId="27701"/>
    <cellStyle name="표제목 2 3 2 11" xfId="27702"/>
    <cellStyle name="표제목 2 3 2 12" xfId="27703"/>
    <cellStyle name="표제목 2 3 2 2" xfId="27704"/>
    <cellStyle name="표제목 2 3 2 2 2" xfId="27705"/>
    <cellStyle name="표제목 2 3 2 2 3" xfId="27706"/>
    <cellStyle name="표제목 2 3 2 2 4" xfId="27707"/>
    <cellStyle name="표제목 2 3 2 3" xfId="27708"/>
    <cellStyle name="표제목 2 3 2 3 2" xfId="27709"/>
    <cellStyle name="표제목 2 3 2 3 3" xfId="27710"/>
    <cellStyle name="표제목 2 3 2 3 4" xfId="27711"/>
    <cellStyle name="표제목 2 3 2 4" xfId="27712"/>
    <cellStyle name="표제목 2 3 2 4 2" xfId="27713"/>
    <cellStyle name="표제목 2 3 2 4 3" xfId="27714"/>
    <cellStyle name="표제목 2 3 2 4 4" xfId="27715"/>
    <cellStyle name="표제목 2 3 2 5" xfId="27716"/>
    <cellStyle name="표제목 2 3 2 5 2" xfId="27717"/>
    <cellStyle name="표제목 2 3 2 5 3" xfId="27718"/>
    <cellStyle name="표제목 2 3 2 5 4" xfId="27719"/>
    <cellStyle name="표제목 2 3 2 6" xfId="27720"/>
    <cellStyle name="표제목 2 3 2 6 2" xfId="27721"/>
    <cellStyle name="표제목 2 3 2 6 3" xfId="27722"/>
    <cellStyle name="표제목 2 3 2 6 4" xfId="27723"/>
    <cellStyle name="표제목 2 3 2 7" xfId="27724"/>
    <cellStyle name="표제목 2 3 2 7 2" xfId="27725"/>
    <cellStyle name="표제목 2 3 2 7 3" xfId="27726"/>
    <cellStyle name="표제목 2 3 2 7 4" xfId="27727"/>
    <cellStyle name="표제목 2 3 2 8" xfId="27728"/>
    <cellStyle name="표제목 2 3 2 8 2" xfId="27729"/>
    <cellStyle name="표제목 2 3 2 8 3" xfId="27730"/>
    <cellStyle name="표제목 2 3 2 8 4" xfId="27731"/>
    <cellStyle name="표제목 2 3 2 9" xfId="27732"/>
    <cellStyle name="표제목 2 3 2 9 2" xfId="27733"/>
    <cellStyle name="표제목 2 3 2 9 3" xfId="27734"/>
    <cellStyle name="표제목 2 3 2 9 4" xfId="27735"/>
    <cellStyle name="표제목 2 3 3" xfId="27736"/>
    <cellStyle name="표제목 2 3 3 10" xfId="27737"/>
    <cellStyle name="표제목 2 3 3 10 2" xfId="27738"/>
    <cellStyle name="표제목 2 3 3 10 3" xfId="27739"/>
    <cellStyle name="표제목 2 3 3 10 4" xfId="27740"/>
    <cellStyle name="표제목 2 3 3 11" xfId="27741"/>
    <cellStyle name="표제목 2 3 3 12" xfId="27742"/>
    <cellStyle name="표제목 2 3 3 13" xfId="27743"/>
    <cellStyle name="표제목 2 3 3 2" xfId="27744"/>
    <cellStyle name="표제목 2 3 3 2 2" xfId="27745"/>
    <cellStyle name="표제목 2 3 3 2 3" xfId="27746"/>
    <cellStyle name="표제목 2 3 3 2 4" xfId="27747"/>
    <cellStyle name="표제목 2 3 3 3" xfId="27748"/>
    <cellStyle name="표제목 2 3 3 3 2" xfId="27749"/>
    <cellStyle name="표제목 2 3 3 3 3" xfId="27750"/>
    <cellStyle name="표제목 2 3 3 3 4" xfId="27751"/>
    <cellStyle name="표제목 2 3 3 4" xfId="27752"/>
    <cellStyle name="표제목 2 3 3 4 2" xfId="27753"/>
    <cellStyle name="표제목 2 3 3 4 3" xfId="27754"/>
    <cellStyle name="표제목 2 3 3 4 4" xfId="27755"/>
    <cellStyle name="표제목 2 3 3 5" xfId="27756"/>
    <cellStyle name="표제목 2 3 3 5 2" xfId="27757"/>
    <cellStyle name="표제목 2 3 3 5 3" xfId="27758"/>
    <cellStyle name="표제목 2 3 3 5 4" xfId="27759"/>
    <cellStyle name="표제목 2 3 3 6" xfId="27760"/>
    <cellStyle name="표제목 2 3 3 6 2" xfId="27761"/>
    <cellStyle name="표제목 2 3 3 6 3" xfId="27762"/>
    <cellStyle name="표제목 2 3 3 6 4" xfId="27763"/>
    <cellStyle name="표제목 2 3 3 7" xfId="27764"/>
    <cellStyle name="표제목 2 3 3 7 2" xfId="27765"/>
    <cellStyle name="표제목 2 3 3 7 3" xfId="27766"/>
    <cellStyle name="표제목 2 3 3 7 4" xfId="27767"/>
    <cellStyle name="표제목 2 3 3 8" xfId="27768"/>
    <cellStyle name="표제목 2 3 3 8 2" xfId="27769"/>
    <cellStyle name="표제목 2 3 3 8 3" xfId="27770"/>
    <cellStyle name="표제목 2 3 3 8 4" xfId="27771"/>
    <cellStyle name="표제목 2 3 3 9" xfId="27772"/>
    <cellStyle name="표제목 2 3 3 9 2" xfId="27773"/>
    <cellStyle name="표제목 2 3 3 9 3" xfId="27774"/>
    <cellStyle name="표제목 2 3 3 9 4" xfId="27775"/>
    <cellStyle name="표제목 2 3 4" xfId="27776"/>
    <cellStyle name="표제목 2 3 4 2" xfId="27777"/>
    <cellStyle name="표제목 2 3 4 3" xfId="27778"/>
    <cellStyle name="표제목 2 3 4 4" xfId="27779"/>
    <cellStyle name="표제목 2 3 5" xfId="27780"/>
    <cellStyle name="표제목 2 3 5 2" xfId="27781"/>
    <cellStyle name="표제목 2 3 5 3" xfId="27782"/>
    <cellStyle name="표제목 2 3 5 4" xfId="27783"/>
    <cellStyle name="표제목 2 3 6" xfId="27784"/>
    <cellStyle name="표제목 2 3 6 2" xfId="27785"/>
    <cellStyle name="표제목 2 3 6 3" xfId="27786"/>
    <cellStyle name="표제목 2 3 6 4" xfId="27787"/>
    <cellStyle name="표제목 2 3 7" xfId="27788"/>
    <cellStyle name="표제목 2 4" xfId="27789"/>
    <cellStyle name="표제목 2 4 2" xfId="27790"/>
    <cellStyle name="표제목 2 4 2 2" xfId="27791"/>
    <cellStyle name="표제목 2 4 2 3" xfId="27792"/>
    <cellStyle name="표제목 2 4 2 4" xfId="27793"/>
    <cellStyle name="표제목 2 4 3" xfId="27794"/>
    <cellStyle name="표제목 2 4 3 2" xfId="27795"/>
    <cellStyle name="표제목 2 4 3 3" xfId="27796"/>
    <cellStyle name="표제목 2 4 3 4" xfId="27797"/>
    <cellStyle name="표제목 2 4 4" xfId="27798"/>
    <cellStyle name="표제목 2 4 4 2" xfId="27799"/>
    <cellStyle name="표제목 2 4 4 3" xfId="27800"/>
    <cellStyle name="표제목 2 4 4 4" xfId="27801"/>
    <cellStyle name="표제목 2 4 5" xfId="27802"/>
    <cellStyle name="표제목 2 4 5 2" xfId="27803"/>
    <cellStyle name="표제목 2 4 5 3" xfId="27804"/>
    <cellStyle name="표제목 2 4 5 4" xfId="27805"/>
    <cellStyle name="표제목 2 4 6" xfId="27806"/>
    <cellStyle name="표제목 2 4 6 2" xfId="27807"/>
    <cellStyle name="표제목 2 4 6 3" xfId="27808"/>
    <cellStyle name="표제목 2 4 6 4" xfId="27809"/>
    <cellStyle name="표제목 2 4 7" xfId="27810"/>
    <cellStyle name="표제목 2 4 8" xfId="27811"/>
    <cellStyle name="표제목 2 5" xfId="27812"/>
    <cellStyle name="표제목 2 5 10" xfId="27813"/>
    <cellStyle name="표제목 2 5 10 2" xfId="27814"/>
    <cellStyle name="표제목 2 5 10 3" xfId="27815"/>
    <cellStyle name="표제목 2 5 10 4" xfId="27816"/>
    <cellStyle name="표제목 2 5 11" xfId="27817"/>
    <cellStyle name="표제목 2 5 12" xfId="27818"/>
    <cellStyle name="표제목 2 5 13" xfId="27819"/>
    <cellStyle name="표제목 2 5 2" xfId="27820"/>
    <cellStyle name="표제목 2 5 2 2" xfId="27821"/>
    <cellStyle name="표제목 2 5 2 3" xfId="27822"/>
    <cellStyle name="표제목 2 5 2 4" xfId="27823"/>
    <cellStyle name="표제목 2 5 3" xfId="27824"/>
    <cellStyle name="표제목 2 5 3 2" xfId="27825"/>
    <cellStyle name="표제목 2 5 3 3" xfId="27826"/>
    <cellStyle name="표제목 2 5 3 4" xfId="27827"/>
    <cellStyle name="표제목 2 5 4" xfId="27828"/>
    <cellStyle name="표제목 2 5 4 2" xfId="27829"/>
    <cellStyle name="표제목 2 5 4 3" xfId="27830"/>
    <cellStyle name="표제목 2 5 4 4" xfId="27831"/>
    <cellStyle name="표제목 2 5 5" xfId="27832"/>
    <cellStyle name="표제목 2 5 5 2" xfId="27833"/>
    <cellStyle name="표제목 2 5 5 3" xfId="27834"/>
    <cellStyle name="표제목 2 5 5 4" xfId="27835"/>
    <cellStyle name="표제목 2 5 6" xfId="27836"/>
    <cellStyle name="표제목 2 5 6 2" xfId="27837"/>
    <cellStyle name="표제목 2 5 6 3" xfId="27838"/>
    <cellStyle name="표제목 2 5 6 4" xfId="27839"/>
    <cellStyle name="표제목 2 5 7" xfId="27840"/>
    <cellStyle name="표제목 2 5 7 2" xfId="27841"/>
    <cellStyle name="표제목 2 5 7 3" xfId="27842"/>
    <cellStyle name="표제목 2 5 7 4" xfId="27843"/>
    <cellStyle name="표제목 2 5 8" xfId="27844"/>
    <cellStyle name="표제목 2 5 8 2" xfId="27845"/>
    <cellStyle name="표제목 2 5 8 3" xfId="27846"/>
    <cellStyle name="표제목 2 5 8 4" xfId="27847"/>
    <cellStyle name="표제목 2 5 9" xfId="27848"/>
    <cellStyle name="표제목 2 5 9 2" xfId="27849"/>
    <cellStyle name="표제목 2 5 9 3" xfId="27850"/>
    <cellStyle name="표제목 2 5 9 4" xfId="27851"/>
    <cellStyle name="표제목 2 6" xfId="27852"/>
    <cellStyle name="표제목 2 6 2" xfId="27853"/>
    <cellStyle name="표제목 2 6 3" xfId="27854"/>
    <cellStyle name="표제목 2 6 4" xfId="27855"/>
    <cellStyle name="표제목 3" xfId="27856"/>
    <cellStyle name="표제목 3 10" xfId="27857"/>
    <cellStyle name="표제목 3 2" xfId="27858"/>
    <cellStyle name="표제목 3 2 2" xfId="27859"/>
    <cellStyle name="표제목 3 2 2 2" xfId="27860"/>
    <cellStyle name="표제목 3 2 2 3" xfId="27861"/>
    <cellStyle name="표제목 3 2 2 4" xfId="27862"/>
    <cellStyle name="표제목 3 2 3" xfId="27863"/>
    <cellStyle name="표제목 3 2 3 2" xfId="27864"/>
    <cellStyle name="표제목 3 2 3 3" xfId="27865"/>
    <cellStyle name="표제목 3 2 3 4" xfId="27866"/>
    <cellStyle name="표제목 3 2 4" xfId="27867"/>
    <cellStyle name="표제목 3 2 4 2" xfId="27868"/>
    <cellStyle name="표제목 3 2 4 3" xfId="27869"/>
    <cellStyle name="표제목 3 2 4 4" xfId="27870"/>
    <cellStyle name="표제목 3 2 5" xfId="27871"/>
    <cellStyle name="표제목 3 2 5 2" xfId="27872"/>
    <cellStyle name="표제목 3 2 5 3" xfId="27873"/>
    <cellStyle name="표제목 3 2 5 4" xfId="27874"/>
    <cellStyle name="표제목 3 2 6" xfId="27875"/>
    <cellStyle name="표제목 3 2 6 2" xfId="27876"/>
    <cellStyle name="표제목 3 2 6 3" xfId="27877"/>
    <cellStyle name="표제목 3 2 6 4" xfId="27878"/>
    <cellStyle name="표제목 3 2 7" xfId="27879"/>
    <cellStyle name="표제목 3 2 8" xfId="27880"/>
    <cellStyle name="표제목 3 3" xfId="27881"/>
    <cellStyle name="표제목 3 3 10" xfId="27882"/>
    <cellStyle name="표제목 3 3 10 2" xfId="27883"/>
    <cellStyle name="표제목 3 3 10 3" xfId="27884"/>
    <cellStyle name="표제목 3 3 10 4" xfId="27885"/>
    <cellStyle name="표제목 3 3 11" xfId="27886"/>
    <cellStyle name="표제목 3 3 12" xfId="27887"/>
    <cellStyle name="표제목 3 3 13" xfId="27888"/>
    <cellStyle name="표제목 3 3 2" xfId="27889"/>
    <cellStyle name="표제목 3 3 2 2" xfId="27890"/>
    <cellStyle name="표제목 3 3 2 3" xfId="27891"/>
    <cellStyle name="표제목 3 3 2 4" xfId="27892"/>
    <cellStyle name="표제목 3 3 3" xfId="27893"/>
    <cellStyle name="표제목 3 3 3 2" xfId="27894"/>
    <cellStyle name="표제목 3 3 3 3" xfId="27895"/>
    <cellStyle name="표제목 3 3 3 4" xfId="27896"/>
    <cellStyle name="표제목 3 3 4" xfId="27897"/>
    <cellStyle name="표제목 3 3 4 2" xfId="27898"/>
    <cellStyle name="표제목 3 3 4 3" xfId="27899"/>
    <cellStyle name="표제목 3 3 4 4" xfId="27900"/>
    <cellStyle name="표제목 3 3 5" xfId="27901"/>
    <cellStyle name="표제목 3 3 5 2" xfId="27902"/>
    <cellStyle name="표제목 3 3 5 3" xfId="27903"/>
    <cellStyle name="표제목 3 3 5 4" xfId="27904"/>
    <cellStyle name="표제목 3 3 6" xfId="27905"/>
    <cellStyle name="표제목 3 3 6 2" xfId="27906"/>
    <cellStyle name="표제목 3 3 6 3" xfId="27907"/>
    <cellStyle name="표제목 3 3 6 4" xfId="27908"/>
    <cellStyle name="표제목 3 3 7" xfId="27909"/>
    <cellStyle name="표제목 3 3 7 2" xfId="27910"/>
    <cellStyle name="표제목 3 3 7 3" xfId="27911"/>
    <cellStyle name="표제목 3 3 7 4" xfId="27912"/>
    <cellStyle name="표제목 3 3 8" xfId="27913"/>
    <cellStyle name="표제목 3 3 8 2" xfId="27914"/>
    <cellStyle name="표제목 3 3 8 3" xfId="27915"/>
    <cellStyle name="표제목 3 3 8 4" xfId="27916"/>
    <cellStyle name="표제목 3 3 9" xfId="27917"/>
    <cellStyle name="표제목 3 3 9 2" xfId="27918"/>
    <cellStyle name="표제목 3 3 9 3" xfId="27919"/>
    <cellStyle name="표제목 3 3 9 4" xfId="27920"/>
    <cellStyle name="표제목 3 4" xfId="27921"/>
    <cellStyle name="표제목 3 4 2" xfId="27922"/>
    <cellStyle name="표제목 3 4 3" xfId="27923"/>
    <cellStyle name="표제목 3 4 4" xfId="27924"/>
    <cellStyle name="표제목 3 5" xfId="27925"/>
    <cellStyle name="표제목 3 5 2" xfId="27926"/>
    <cellStyle name="표제목 3 5 3" xfId="27927"/>
    <cellStyle name="표제목 3 5 4" xfId="27928"/>
    <cellStyle name="표제목 3 6" xfId="27929"/>
    <cellStyle name="표제목 3 6 2" xfId="27930"/>
    <cellStyle name="표제목 3 6 3" xfId="27931"/>
    <cellStyle name="표제목 3 6 4" xfId="27932"/>
    <cellStyle name="표제목 3 7" xfId="27933"/>
    <cellStyle name="표제목 3 7 2" xfId="27934"/>
    <cellStyle name="표제목 3 7 3" xfId="27935"/>
    <cellStyle name="표제목 3 7 4" xfId="27936"/>
    <cellStyle name="표제목 3 8" xfId="27937"/>
    <cellStyle name="표제목 3 8 2" xfId="27938"/>
    <cellStyle name="표제목 3 8 3" xfId="27939"/>
    <cellStyle name="표제목 3 8 4" xfId="27940"/>
    <cellStyle name="표제목 3 9" xfId="27941"/>
    <cellStyle name="표제목 3 9 2" xfId="27942"/>
    <cellStyle name="표제목 3 9 3" xfId="27943"/>
    <cellStyle name="표제목 3 9 4" xfId="27944"/>
    <cellStyle name="표제목 4" xfId="27945"/>
    <cellStyle name="표제목 4 2" xfId="27946"/>
    <cellStyle name="표제목 4 2 2" xfId="27947"/>
    <cellStyle name="표제목 4 2 2 2" xfId="27948"/>
    <cellStyle name="표제목 4 2 2 3" xfId="27949"/>
    <cellStyle name="표제목 4 2 2 4" xfId="27950"/>
    <cellStyle name="표제목 4 2 3" xfId="27951"/>
    <cellStyle name="표제목 4 2 3 2" xfId="27952"/>
    <cellStyle name="표제목 4 2 3 3" xfId="27953"/>
    <cellStyle name="표제목 4 2 3 4" xfId="27954"/>
    <cellStyle name="표제목 4 2 4" xfId="27955"/>
    <cellStyle name="표제목 4 2 4 2" xfId="27956"/>
    <cellStyle name="표제목 4 2 4 3" xfId="27957"/>
    <cellStyle name="표제목 4 2 4 4" xfId="27958"/>
    <cellStyle name="표제목 4 2 5" xfId="27959"/>
    <cellStyle name="표제목 4 2 5 2" xfId="27960"/>
    <cellStyle name="표제목 4 2 5 3" xfId="27961"/>
    <cellStyle name="표제목 4 2 5 4" xfId="27962"/>
    <cellStyle name="표제목 4 2 6" xfId="27963"/>
    <cellStyle name="표제목 4 2 6 2" xfId="27964"/>
    <cellStyle name="표제목 4 2 6 3" xfId="27965"/>
    <cellStyle name="표제목 4 2 6 4" xfId="27966"/>
    <cellStyle name="표제목 4 2 7" xfId="27967"/>
    <cellStyle name="표제목 4 2 8" xfId="27968"/>
    <cellStyle name="표제목 4 3" xfId="27969"/>
    <cellStyle name="표제목 4 3 2" xfId="27970"/>
    <cellStyle name="표제목 4 3 3" xfId="27971"/>
    <cellStyle name="표제목 4 3 4" xfId="27972"/>
    <cellStyle name="표제목 4 4" xfId="27973"/>
    <cellStyle name="표제목 4 4 2" xfId="27974"/>
    <cellStyle name="표제목 4 4 3" xfId="27975"/>
    <cellStyle name="표제목 4 4 4" xfId="27976"/>
    <cellStyle name="표제목 4 5" xfId="27977"/>
    <cellStyle name="표제목 4 5 2" xfId="27978"/>
    <cellStyle name="표제목 4 5 3" xfId="27979"/>
    <cellStyle name="표제목 4 5 4" xfId="27980"/>
    <cellStyle name="표제목 4 6" xfId="27981"/>
    <cellStyle name="표제목 4 7" xfId="27982"/>
    <cellStyle name="표제목 5" xfId="27983"/>
    <cellStyle name="표제목 5 2" xfId="27984"/>
    <cellStyle name="표제목 5 2 2" xfId="27985"/>
    <cellStyle name="표제목 5 2 3" xfId="27986"/>
    <cellStyle name="표제목 5 2 4" xfId="27987"/>
    <cellStyle name="표제목 5 3" xfId="27988"/>
    <cellStyle name="표제목 5 3 2" xfId="27989"/>
    <cellStyle name="표제목 5 3 3" xfId="27990"/>
    <cellStyle name="표제목 5 3 4" xfId="27991"/>
    <cellStyle name="표제목 5 4" xfId="27992"/>
    <cellStyle name="표제목 5 4 2" xfId="27993"/>
    <cellStyle name="표제목 5 4 3" xfId="27994"/>
    <cellStyle name="표제목 5 4 4" xfId="27995"/>
    <cellStyle name="표제목 5 5" xfId="27996"/>
    <cellStyle name="표제목 5 5 2" xfId="27997"/>
    <cellStyle name="표제목 5 5 3" xfId="27998"/>
    <cellStyle name="표제목 5 5 4" xfId="27999"/>
    <cellStyle name="표제목 5 6" xfId="28000"/>
    <cellStyle name="표제목 5 6 2" xfId="28001"/>
    <cellStyle name="표제목 5 6 3" xfId="28002"/>
    <cellStyle name="표제목 5 6 4" xfId="28003"/>
    <cellStyle name="표제목 5 7" xfId="28004"/>
    <cellStyle name="표제목 5 8" xfId="28005"/>
    <cellStyle name="표제목 6" xfId="28006"/>
    <cellStyle name="표제목 6 2" xfId="28007"/>
    <cellStyle name="표제목 6 3" xfId="28008"/>
    <cellStyle name="표제목 6 4" xfId="28009"/>
    <cellStyle name="표준" xfId="0" builtinId="0"/>
    <cellStyle name="표준 10" xfId="28010"/>
    <cellStyle name="표준 10 2" xfId="28011"/>
    <cellStyle name="표준 100" xfId="28012"/>
    <cellStyle name="표준 101" xfId="28013"/>
    <cellStyle name="표준 102" xfId="28014"/>
    <cellStyle name="표준 103" xfId="28015"/>
    <cellStyle name="표준 104" xfId="28016"/>
    <cellStyle name="표준 105" xfId="28017"/>
    <cellStyle name="표준 106" xfId="28018"/>
    <cellStyle name="표준 107" xfId="28019"/>
    <cellStyle name="표준 108" xfId="28020"/>
    <cellStyle name="표준 109" xfId="28021"/>
    <cellStyle name="표준 11" xfId="28022"/>
    <cellStyle name="표준 110" xfId="28023"/>
    <cellStyle name="표준 111" xfId="28024"/>
    <cellStyle name="표준 112" xfId="28025"/>
    <cellStyle name="표준 113" xfId="28026"/>
    <cellStyle name="표준 114" xfId="28027"/>
    <cellStyle name="표준 115" xfId="28028"/>
    <cellStyle name="표준 116" xfId="28029"/>
    <cellStyle name="표준 117" xfId="28030"/>
    <cellStyle name="표준 118" xfId="28031"/>
    <cellStyle name="표준 119" xfId="28032"/>
    <cellStyle name="표준 12" xfId="28033"/>
    <cellStyle name="표준 120" xfId="28034"/>
    <cellStyle name="표준 121" xfId="28035"/>
    <cellStyle name="표준 122" xfId="28036"/>
    <cellStyle name="표준 123" xfId="28037"/>
    <cellStyle name="표준 124" xfId="28038"/>
    <cellStyle name="표준 125" xfId="28039"/>
    <cellStyle name="표준 126" xfId="28040"/>
    <cellStyle name="표준 127" xfId="28041"/>
    <cellStyle name="표준 128" xfId="28042"/>
    <cellStyle name="표준 129" xfId="28043"/>
    <cellStyle name="표준 13" xfId="28044"/>
    <cellStyle name="표준 130" xfId="28045"/>
    <cellStyle name="표준 131" xfId="28046"/>
    <cellStyle name="표준 132" xfId="28047"/>
    <cellStyle name="표준 133" xfId="28048"/>
    <cellStyle name="표준 133 2" xfId="28049"/>
    <cellStyle name="표준 134" xfId="28050"/>
    <cellStyle name="표준 134 10" xfId="28051"/>
    <cellStyle name="표준 134 10 2" xfId="28052"/>
    <cellStyle name="표준 134 11" xfId="28053"/>
    <cellStyle name="표준 134 2" xfId="28054"/>
    <cellStyle name="표준 134 2 10" xfId="28055"/>
    <cellStyle name="표준 134 2 2" xfId="28056"/>
    <cellStyle name="표준 134 2 2 2" xfId="28057"/>
    <cellStyle name="표준 134 2 2 2 2" xfId="28058"/>
    <cellStyle name="표준 134 2 2 3" xfId="28059"/>
    <cellStyle name="표준 134 2 2 3 2" xfId="28060"/>
    <cellStyle name="표준 134 2 2 4" xfId="28061"/>
    <cellStyle name="표준 134 2 2 4 2" xfId="28062"/>
    <cellStyle name="표준 134 2 2 5" xfId="28063"/>
    <cellStyle name="표준 134 2 3" xfId="28064"/>
    <cellStyle name="표준 134 2 3 2" xfId="28065"/>
    <cellStyle name="표준 134 2 3 2 2" xfId="28066"/>
    <cellStyle name="표준 134 2 3 3" xfId="28067"/>
    <cellStyle name="표준 134 2 3 3 2" xfId="28068"/>
    <cellStyle name="표준 134 2 3 4" xfId="28069"/>
    <cellStyle name="표준 134 2 3 4 2" xfId="28070"/>
    <cellStyle name="표준 134 2 3 5" xfId="28071"/>
    <cellStyle name="표준 134 2 4" xfId="28072"/>
    <cellStyle name="표준 134 2 4 2" xfId="28073"/>
    <cellStyle name="표준 134 2 4 2 2" xfId="28074"/>
    <cellStyle name="표준 134 2 4 3" xfId="28075"/>
    <cellStyle name="표준 134 2 4 3 2" xfId="28076"/>
    <cellStyle name="표준 134 2 4 4" xfId="28077"/>
    <cellStyle name="표준 134 2 4 4 2" xfId="28078"/>
    <cellStyle name="표준 134 2 4 5" xfId="28079"/>
    <cellStyle name="표준 134 2 5" xfId="28080"/>
    <cellStyle name="표준 134 2 5 2" xfId="28081"/>
    <cellStyle name="표준 134 2 5 2 2" xfId="28082"/>
    <cellStyle name="표준 134 2 5 3" xfId="28083"/>
    <cellStyle name="표준 134 2 5 3 2" xfId="28084"/>
    <cellStyle name="표준 134 2 5 4" xfId="28085"/>
    <cellStyle name="표준 134 2 5 4 2" xfId="28086"/>
    <cellStyle name="표준 134 2 5 5" xfId="28087"/>
    <cellStyle name="표준 134 2 6" xfId="28088"/>
    <cellStyle name="표준 134 2 6 2" xfId="28089"/>
    <cellStyle name="표준 134 2 6 2 2" xfId="28090"/>
    <cellStyle name="표준 134 2 6 3" xfId="28091"/>
    <cellStyle name="표준 134 2 6 3 2" xfId="28092"/>
    <cellStyle name="표준 134 2 6 4" xfId="28093"/>
    <cellStyle name="표준 134 2 6 4 2" xfId="28094"/>
    <cellStyle name="표준 134 2 6 5" xfId="28095"/>
    <cellStyle name="표준 134 2 7" xfId="28096"/>
    <cellStyle name="표준 134 2 7 2" xfId="28097"/>
    <cellStyle name="표준 134 2 8" xfId="28098"/>
    <cellStyle name="표준 134 2 8 2" xfId="28099"/>
    <cellStyle name="표준 134 2 9" xfId="28100"/>
    <cellStyle name="표준 134 2 9 2" xfId="28101"/>
    <cellStyle name="표준 134 3" xfId="28102"/>
    <cellStyle name="표준 134 3 2" xfId="28103"/>
    <cellStyle name="표준 134 3 2 2" xfId="28104"/>
    <cellStyle name="표준 134 3 3" xfId="28105"/>
    <cellStyle name="표준 134 3 3 2" xfId="28106"/>
    <cellStyle name="표준 134 3 4" xfId="28107"/>
    <cellStyle name="표준 134 3 4 2" xfId="28108"/>
    <cellStyle name="표준 134 3 5" xfId="28109"/>
    <cellStyle name="표준 134 4" xfId="28110"/>
    <cellStyle name="표준 134 4 2" xfId="28111"/>
    <cellStyle name="표준 134 4 2 2" xfId="28112"/>
    <cellStyle name="표준 134 4 3" xfId="28113"/>
    <cellStyle name="표준 134 4 3 2" xfId="28114"/>
    <cellStyle name="표준 134 4 4" xfId="28115"/>
    <cellStyle name="표준 134 4 4 2" xfId="28116"/>
    <cellStyle name="표준 134 4 5" xfId="28117"/>
    <cellStyle name="표준 134 5" xfId="28118"/>
    <cellStyle name="표준 134 5 2" xfId="28119"/>
    <cellStyle name="표준 134 5 2 2" xfId="28120"/>
    <cellStyle name="표준 134 5 3" xfId="28121"/>
    <cellStyle name="표준 134 5 3 2" xfId="28122"/>
    <cellStyle name="표준 134 5 4" xfId="28123"/>
    <cellStyle name="표준 134 5 4 2" xfId="28124"/>
    <cellStyle name="표준 134 5 5" xfId="28125"/>
    <cellStyle name="표준 134 6" xfId="28126"/>
    <cellStyle name="표준 134 6 2" xfId="28127"/>
    <cellStyle name="표준 134 6 2 2" xfId="28128"/>
    <cellStyle name="표준 134 6 3" xfId="28129"/>
    <cellStyle name="표준 134 6 3 2" xfId="28130"/>
    <cellStyle name="표준 134 6 4" xfId="28131"/>
    <cellStyle name="표준 134 6 4 2" xfId="28132"/>
    <cellStyle name="표준 134 6 5" xfId="28133"/>
    <cellStyle name="표준 134 7" xfId="28134"/>
    <cellStyle name="표준 134 7 2" xfId="28135"/>
    <cellStyle name="표준 134 7 2 2" xfId="28136"/>
    <cellStyle name="표준 134 7 3" xfId="28137"/>
    <cellStyle name="표준 134 7 3 2" xfId="28138"/>
    <cellStyle name="표준 134 7 4" xfId="28139"/>
    <cellStyle name="표준 134 7 4 2" xfId="28140"/>
    <cellStyle name="표준 134 7 5" xfId="28141"/>
    <cellStyle name="표준 134 8" xfId="28142"/>
    <cellStyle name="표준 134 8 2" xfId="28143"/>
    <cellStyle name="표준 134 9" xfId="28144"/>
    <cellStyle name="표준 134 9 2" xfId="28145"/>
    <cellStyle name="표준 135" xfId="28146"/>
    <cellStyle name="표준 135 10" xfId="28147"/>
    <cellStyle name="표준 135 10 2" xfId="28148"/>
    <cellStyle name="표준 135 11" xfId="28149"/>
    <cellStyle name="표준 135 2" xfId="28150"/>
    <cellStyle name="표준 135 2 2" xfId="28151"/>
    <cellStyle name="표준 135 2 2 2" xfId="28152"/>
    <cellStyle name="표준 135 2 3" xfId="28153"/>
    <cellStyle name="표준 135 2 3 2" xfId="28154"/>
    <cellStyle name="표준 135 2 4" xfId="28155"/>
    <cellStyle name="표준 135 2 4 2" xfId="28156"/>
    <cellStyle name="표준 135 2 5" xfId="28157"/>
    <cellStyle name="표준 135 3" xfId="28158"/>
    <cellStyle name="표준 135 3 2" xfId="28159"/>
    <cellStyle name="표준 135 3 2 2" xfId="28160"/>
    <cellStyle name="표준 135 3 3" xfId="28161"/>
    <cellStyle name="표준 135 3 3 2" xfId="28162"/>
    <cellStyle name="표준 135 3 4" xfId="28163"/>
    <cellStyle name="표준 135 3 4 2" xfId="28164"/>
    <cellStyle name="표준 135 3 5" xfId="28165"/>
    <cellStyle name="표준 135 4" xfId="28166"/>
    <cellStyle name="표준 135 4 2" xfId="28167"/>
    <cellStyle name="표준 135 4 2 2" xfId="28168"/>
    <cellStyle name="표준 135 4 3" xfId="28169"/>
    <cellStyle name="표준 135 4 3 2" xfId="28170"/>
    <cellStyle name="표준 135 4 4" xfId="28171"/>
    <cellStyle name="표준 135 4 4 2" xfId="28172"/>
    <cellStyle name="표준 135 4 5" xfId="28173"/>
    <cellStyle name="표준 135 5" xfId="28174"/>
    <cellStyle name="표준 135 5 2" xfId="28175"/>
    <cellStyle name="표준 135 5 2 2" xfId="28176"/>
    <cellStyle name="표준 135 5 3" xfId="28177"/>
    <cellStyle name="표준 135 5 3 2" xfId="28178"/>
    <cellStyle name="표준 135 5 4" xfId="28179"/>
    <cellStyle name="표준 135 5 4 2" xfId="28180"/>
    <cellStyle name="표준 135 5 5" xfId="28181"/>
    <cellStyle name="표준 135 6" xfId="28182"/>
    <cellStyle name="표준 135 6 2" xfId="28183"/>
    <cellStyle name="표준 135 6 2 2" xfId="28184"/>
    <cellStyle name="표준 135 6 3" xfId="28185"/>
    <cellStyle name="표준 135 6 3 2" xfId="28186"/>
    <cellStyle name="표준 135 6 4" xfId="28187"/>
    <cellStyle name="표준 135 6 4 2" xfId="28188"/>
    <cellStyle name="표준 135 6 5" xfId="28189"/>
    <cellStyle name="표준 135 7" xfId="28190"/>
    <cellStyle name="표준 135 7 2" xfId="28191"/>
    <cellStyle name="표준 135 8" xfId="28192"/>
    <cellStyle name="표준 135 8 2" xfId="28193"/>
    <cellStyle name="표준 135 9" xfId="28194"/>
    <cellStyle name="표준 135 9 2" xfId="28195"/>
    <cellStyle name="표준 136" xfId="28196"/>
    <cellStyle name="표준 137" xfId="28197"/>
    <cellStyle name="표준 137 2" xfId="28198"/>
    <cellStyle name="표준 138" xfId="28199"/>
    <cellStyle name="표준 139" xfId="28200"/>
    <cellStyle name="표준 14" xfId="28201"/>
    <cellStyle name="표준 140" xfId="28202"/>
    <cellStyle name="표준 15" xfId="28203"/>
    <cellStyle name="표준 16" xfId="28204"/>
    <cellStyle name="표준 17" xfId="28205"/>
    <cellStyle name="표준 18" xfId="28206"/>
    <cellStyle name="표준 181" xfId="28207"/>
    <cellStyle name="표준 19" xfId="28208"/>
    <cellStyle name="표준 2" xfId="28209"/>
    <cellStyle name="표준 2 2" xfId="28210"/>
    <cellStyle name="표준 2 2 2" xfId="28211"/>
    <cellStyle name="표준 2 2 3" xfId="28212"/>
    <cellStyle name="표준 2 2 4" xfId="28213"/>
    <cellStyle name="표준 2 3" xfId="28214"/>
    <cellStyle name="표준 2 3 2" xfId="28215"/>
    <cellStyle name="표준 2 4" xfId="28216"/>
    <cellStyle name="표준 2 5" xfId="28217"/>
    <cellStyle name="표준 2 6" xfId="28218"/>
    <cellStyle name="표준 2_%E2%96%A3%5F%EC%9E%90%EC%82%B0%EB%82%B4%EC%97%AD%5F%EA%B0%95%EC%9B%90%EC%8B%AC%EC%B8%B5%EC%88%98(4)" xfId="28219"/>
    <cellStyle name="표준 20" xfId="28220"/>
    <cellStyle name="표준 21" xfId="28221"/>
    <cellStyle name="표준 22" xfId="28222"/>
    <cellStyle name="표준 23" xfId="28223"/>
    <cellStyle name="표준 24" xfId="28224"/>
    <cellStyle name="표준 25" xfId="28225"/>
    <cellStyle name="표준 26" xfId="28226"/>
    <cellStyle name="표준 27" xfId="28227"/>
    <cellStyle name="표준 28" xfId="28228"/>
    <cellStyle name="표준 29" xfId="28229"/>
    <cellStyle name="표준 3" xfId="28230"/>
    <cellStyle name="표준 3 2" xfId="28231"/>
    <cellStyle name="표준 3 2 2" xfId="28232"/>
    <cellStyle name="표준 3 2 3" xfId="28233"/>
    <cellStyle name="표준 3 2 3 2" xfId="28234"/>
    <cellStyle name="표준 3 2 3 2 2" xfId="28235"/>
    <cellStyle name="표준 3 2 3 3" xfId="28236"/>
    <cellStyle name="표준 3 2 3 3 2" xfId="28237"/>
    <cellStyle name="표준 3 2 3 4" xfId="28238"/>
    <cellStyle name="표준 3 2 3 4 2" xfId="28239"/>
    <cellStyle name="표준 3 2 3 5" xfId="28240"/>
    <cellStyle name="표준 3 3" xfId="28241"/>
    <cellStyle name="표준 3 3 2" xfId="28242"/>
    <cellStyle name="표준 3 4" xfId="28243"/>
    <cellStyle name="표준 3 5" xfId="28244"/>
    <cellStyle name="표준 3 5 2" xfId="28245"/>
    <cellStyle name="표준 3 5 2 2" xfId="28246"/>
    <cellStyle name="표준 3 5 3" xfId="28247"/>
    <cellStyle name="표준 3 5 3 2" xfId="28248"/>
    <cellStyle name="표준 3 5 4" xfId="28249"/>
    <cellStyle name="표준 3 5 4 2" xfId="28250"/>
    <cellStyle name="표준 3 5 5" xfId="28251"/>
    <cellStyle name="표준 3 6" xfId="28252"/>
    <cellStyle name="표준 3_090831 커뮤니티매출예상" xfId="28253"/>
    <cellStyle name="표준 30" xfId="28254"/>
    <cellStyle name="표준 31" xfId="28255"/>
    <cellStyle name="표준 32" xfId="28256"/>
    <cellStyle name="표준 33" xfId="28257"/>
    <cellStyle name="표준 34" xfId="28258"/>
    <cellStyle name="표준 35" xfId="28259"/>
    <cellStyle name="표준 36" xfId="28260"/>
    <cellStyle name="표준 37" xfId="28261"/>
    <cellStyle name="표준 38" xfId="28262"/>
    <cellStyle name="표준 39" xfId="28263"/>
    <cellStyle name="표준 4" xfId="28264"/>
    <cellStyle name="표준 4 2" xfId="28265"/>
    <cellStyle name="표준 4 2 2" xfId="28266"/>
    <cellStyle name="표준 4 3" xfId="28267"/>
    <cellStyle name="표준 4 4" xfId="28268"/>
    <cellStyle name="표준 4 5" xfId="28269"/>
    <cellStyle name="표준 4 6" xfId="28270"/>
    <cellStyle name="표준 4_비품,구축물명세표(최종),100901)" xfId="28271"/>
    <cellStyle name="표준 40" xfId="28272"/>
    <cellStyle name="표준 41" xfId="28273"/>
    <cellStyle name="표준 42" xfId="28274"/>
    <cellStyle name="표준 43" xfId="28275"/>
    <cellStyle name="표준 44" xfId="28276"/>
    <cellStyle name="표준 45" xfId="28277"/>
    <cellStyle name="표준 46" xfId="28278"/>
    <cellStyle name="표준 47" xfId="28279"/>
    <cellStyle name="표준 48" xfId="28280"/>
    <cellStyle name="표준 49" xfId="28281"/>
    <cellStyle name="표준 5" xfId="28282"/>
    <cellStyle name="표준 5 2" xfId="28283"/>
    <cellStyle name="표준 5 2 2" xfId="28284"/>
    <cellStyle name="표준 5 2 3" xfId="28285"/>
    <cellStyle name="표준 5 2 3 2" xfId="28286"/>
    <cellStyle name="표준 5 2 3 2 2" xfId="28287"/>
    <cellStyle name="표준 5 2 3 3" xfId="28288"/>
    <cellStyle name="표준 5 2 3 3 2" xfId="28289"/>
    <cellStyle name="표준 5 2 3 4" xfId="28290"/>
    <cellStyle name="표준 5 2 3 4 2" xfId="28291"/>
    <cellStyle name="표준 5 2 3 5" xfId="28292"/>
    <cellStyle name="표준 5 3" xfId="28293"/>
    <cellStyle name="표준 5 4" xfId="28294"/>
    <cellStyle name="표준 5 5" xfId="28295"/>
    <cellStyle name="표준 5 5 2" xfId="28296"/>
    <cellStyle name="표준 5 5 2 2" xfId="28297"/>
    <cellStyle name="표준 5 5 3" xfId="28298"/>
    <cellStyle name="표준 5 5 3 2" xfId="28299"/>
    <cellStyle name="표준 5 5 4" xfId="28300"/>
    <cellStyle name="표준 5 5 4 2" xfId="28301"/>
    <cellStyle name="표준 5 5 5" xfId="28302"/>
    <cellStyle name="표준 5 6" xfId="28303"/>
    <cellStyle name="표준 5_비품,구축물명세표(최종),100901)" xfId="28304"/>
    <cellStyle name="표준 50" xfId="28305"/>
    <cellStyle name="표준 51" xfId="28306"/>
    <cellStyle name="표준 52" xfId="28307"/>
    <cellStyle name="표준 53" xfId="28308"/>
    <cellStyle name="표준 54" xfId="28309"/>
    <cellStyle name="표준 55" xfId="28310"/>
    <cellStyle name="표준 56" xfId="28311"/>
    <cellStyle name="표준 57" xfId="28312"/>
    <cellStyle name="표준 58" xfId="28313"/>
    <cellStyle name="표준 59" xfId="28314"/>
    <cellStyle name="표준 6" xfId="28315"/>
    <cellStyle name="표준 6 2" xfId="28316"/>
    <cellStyle name="표준 6 2 2" xfId="28317"/>
    <cellStyle name="표준 6 2 3" xfId="28318"/>
    <cellStyle name="표준 6 2 3 2" xfId="28319"/>
    <cellStyle name="표준 6 2 3 2 2" xfId="28320"/>
    <cellStyle name="표준 6 2 3 3" xfId="28321"/>
    <cellStyle name="표준 6 2 3 3 2" xfId="28322"/>
    <cellStyle name="표준 6 2 3 4" xfId="28323"/>
    <cellStyle name="표준 6 2 3 4 2" xfId="28324"/>
    <cellStyle name="표준 6 2 3 5" xfId="28325"/>
    <cellStyle name="표준 6 3" xfId="28326"/>
    <cellStyle name="표준 6 4" xfId="28327"/>
    <cellStyle name="표준 6 5" xfId="28328"/>
    <cellStyle name="표준 6 5 2" xfId="28329"/>
    <cellStyle name="표준 6 5 2 2" xfId="28330"/>
    <cellStyle name="표준 6 5 3" xfId="28331"/>
    <cellStyle name="표준 6 5 3 2" xfId="28332"/>
    <cellStyle name="표준 6 5 4" xfId="28333"/>
    <cellStyle name="표준 6 5 4 2" xfId="28334"/>
    <cellStyle name="표준 6 5 5" xfId="28335"/>
    <cellStyle name="표준 6 6" xfId="28336"/>
    <cellStyle name="표준 60" xfId="28337"/>
    <cellStyle name="표준 61" xfId="28338"/>
    <cellStyle name="표준 62" xfId="28339"/>
    <cellStyle name="표준 63" xfId="28340"/>
    <cellStyle name="표준 64" xfId="28341"/>
    <cellStyle name="표준 65" xfId="28342"/>
    <cellStyle name="표준 66" xfId="28343"/>
    <cellStyle name="표준 67" xfId="28344"/>
    <cellStyle name="표준 68" xfId="28345"/>
    <cellStyle name="표준 69" xfId="28346"/>
    <cellStyle name="표준 7" xfId="28347"/>
    <cellStyle name="표준 7 2" xfId="28348"/>
    <cellStyle name="표준 7 3" xfId="28349"/>
    <cellStyle name="표준 70" xfId="28350"/>
    <cellStyle name="표준 71" xfId="28351"/>
    <cellStyle name="표준 72" xfId="28352"/>
    <cellStyle name="표준 73" xfId="28353"/>
    <cellStyle name="표준 74" xfId="28354"/>
    <cellStyle name="표준 75" xfId="28355"/>
    <cellStyle name="표준 76" xfId="28356"/>
    <cellStyle name="표준 77" xfId="28357"/>
    <cellStyle name="표준 78" xfId="28358"/>
    <cellStyle name="표준 79" xfId="28359"/>
    <cellStyle name="표준 8" xfId="28360"/>
    <cellStyle name="표준 8 2" xfId="28361"/>
    <cellStyle name="표준 80" xfId="28362"/>
    <cellStyle name="표준 81" xfId="28363"/>
    <cellStyle name="표준 82" xfId="28364"/>
    <cellStyle name="표준 83" xfId="28365"/>
    <cellStyle name="표준 84" xfId="28366"/>
    <cellStyle name="표준 85" xfId="28367"/>
    <cellStyle name="표준 86" xfId="28368"/>
    <cellStyle name="표준 87" xfId="28369"/>
    <cellStyle name="표준 88" xfId="28370"/>
    <cellStyle name="표준 89" xfId="28371"/>
    <cellStyle name="표준 9" xfId="28372"/>
    <cellStyle name="표준 9 2" xfId="28373"/>
    <cellStyle name="표준 90" xfId="28374"/>
    <cellStyle name="표준 91" xfId="28375"/>
    <cellStyle name="표준 92" xfId="28376"/>
    <cellStyle name="표준 93" xfId="28377"/>
    <cellStyle name="표준 94" xfId="28378"/>
    <cellStyle name="표준 95" xfId="28379"/>
    <cellStyle name="표준 96" xfId="28380"/>
    <cellStyle name="표준 97" xfId="28381"/>
    <cellStyle name="표준 98" xfId="28382"/>
    <cellStyle name="표준 99" xfId="28383"/>
    <cellStyle name="標準_~6253976" xfId="28384"/>
    <cellStyle name="표준_국민강남명세" xfId="28385"/>
    <cellStyle name="하이퍼링크" xfId="28386"/>
    <cellStyle name="합계" xfId="28387"/>
    <cellStyle name="합산" xfId="28388"/>
    <cellStyle name="합산 2" xfId="28389"/>
    <cellStyle name="桁区切り [0.00]_MDL TWO Erisa loan 2000" xfId="28390"/>
    <cellStyle name="桁区切り_020826提出分" xfId="28391"/>
    <cellStyle name="현금" xfId="28392"/>
    <cellStyle name="貨幣 [0]_COMM" xfId="28393"/>
    <cellStyle name="貨幣_COMM" xfId="28394"/>
    <cellStyle name="화폐기호" xfId="28395"/>
    <cellStyle name="화폐기호 2" xfId="28396"/>
    <cellStyle name="화폐기호0" xfId="28397"/>
    <cellStyle name="화폐기호0 2" xfId="28398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27</xdr:row>
      <xdr:rowOff>152400</xdr:rowOff>
    </xdr:from>
    <xdr:to>
      <xdr:col>12</xdr:col>
      <xdr:colOff>0</xdr:colOff>
      <xdr:row>29</xdr:row>
      <xdr:rowOff>184309</xdr:rowOff>
    </xdr:to>
    <xdr:pic>
      <xdr:nvPicPr>
        <xdr:cNvPr id="2" name="그림 8"/>
        <xdr:cNvPicPr>
          <a:picLocks noChangeAspect="1"/>
          <a:extLst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210175" y="5915025"/>
          <a:ext cx="438150" cy="43195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11</xdr:col>
      <xdr:colOff>0</xdr:colOff>
      <xdr:row>34</xdr:row>
      <xdr:rowOff>161925</xdr:rowOff>
    </xdr:from>
    <xdr:to>
      <xdr:col>12</xdr:col>
      <xdr:colOff>0</xdr:colOff>
      <xdr:row>36</xdr:row>
      <xdr:rowOff>11906</xdr:rowOff>
    </xdr:to>
    <xdr:pic>
      <xdr:nvPicPr>
        <xdr:cNvPr id="3" name="그림 7"/>
        <xdr:cNvPicPr>
          <a:picLocks noChangeAspect="1"/>
          <a:extLst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210175" y="7324725"/>
          <a:ext cx="438150" cy="269081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11</xdr:col>
      <xdr:colOff>0</xdr:colOff>
      <xdr:row>32</xdr:row>
      <xdr:rowOff>152400</xdr:rowOff>
    </xdr:from>
    <xdr:to>
      <xdr:col>12</xdr:col>
      <xdr:colOff>0</xdr:colOff>
      <xdr:row>34</xdr:row>
      <xdr:rowOff>30956</xdr:rowOff>
    </xdr:to>
    <xdr:pic>
      <xdr:nvPicPr>
        <xdr:cNvPr id="4" name="그림 6"/>
        <xdr:cNvPicPr>
          <a:picLocks noChangeAspect="1"/>
          <a:extLst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210175" y="6915150"/>
          <a:ext cx="438150" cy="278606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>
    <xdr:from>
      <xdr:col>11</xdr:col>
      <xdr:colOff>0</xdr:colOff>
      <xdr:row>27</xdr:row>
      <xdr:rowOff>152400</xdr:rowOff>
    </xdr:from>
    <xdr:to>
      <xdr:col>11</xdr:col>
      <xdr:colOff>409575</xdr:colOff>
      <xdr:row>29</xdr:row>
      <xdr:rowOff>0</xdr:rowOff>
    </xdr:to>
    <xdr:sp macro="" textlink="">
      <xdr:nvSpPr>
        <xdr:cNvPr id="5" name="TextBox 1">
          <a:extLst/>
        </xdr:cNvPr>
        <xdr:cNvSpPr txBox="1">
          <a:spLocks/>
        </xdr:cNvSpPr>
      </xdr:nvSpPr>
      <xdr:spPr>
        <a:xfrm>
          <a:off x="5210175" y="5915025"/>
          <a:ext cx="409575" cy="247650"/>
        </a:xfrm>
        <a:prstGeom prst="rect">
          <a:avLst/>
        </a:prstGeom>
        <a:noFill/>
        <a:ln w="9525">
          <a:noFill/>
        </a:ln>
        <a:ex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 anchorCtr="0"/>
        <a:lstStyle/>
        <a:p>
          <a:pPr algn="l" rtl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r>
            <a:rPr altLang="ko-KR" sz="1100">
              <a:solidFill>
                <a:schemeClr val="tx1"/>
              </a:solidFill>
              <a:latin typeface="+mn-lt"/>
              <a:ea typeface="+mn-ea"/>
              <a:cs typeface="+mn-cs"/>
            </a:rPr>
            <a:t>(</a:t>
          </a:r>
          <a:r>
            <a:rPr altLang="en-US" sz="1100">
              <a:latin typeface="+mn-lt"/>
              <a:ea typeface="+mn-ea"/>
              <a:cs typeface="+mn-cs"/>
            </a:rPr>
            <a:t>인</a:t>
          </a:r>
          <a:r>
            <a:rPr altLang="ko-KR" sz="1100">
              <a:latin typeface="+mn-lt"/>
              <a:ea typeface="+mn-ea"/>
              <a:cs typeface="+mn-cs"/>
            </a:rPr>
            <a:t>)</a:t>
          </a:r>
          <a:endParaRPr altLang="en-US" sz="1100"/>
        </a:p>
      </xdr:txBody>
    </xdr:sp>
    <xdr:clientData/>
  </xdr:twoCellAnchor>
  <xdr:twoCellAnchor>
    <xdr:from>
      <xdr:col>11</xdr:col>
      <xdr:colOff>0</xdr:colOff>
      <xdr:row>32</xdr:row>
      <xdr:rowOff>161925</xdr:rowOff>
    </xdr:from>
    <xdr:to>
      <xdr:col>11</xdr:col>
      <xdr:colOff>352425</xdr:colOff>
      <xdr:row>34</xdr:row>
      <xdr:rowOff>0</xdr:rowOff>
    </xdr:to>
    <xdr:sp macro="" textlink="">
      <xdr:nvSpPr>
        <xdr:cNvPr id="6" name="TextBox 2">
          <a:extLst/>
        </xdr:cNvPr>
        <xdr:cNvSpPr txBox="1">
          <a:spLocks/>
        </xdr:cNvSpPr>
      </xdr:nvSpPr>
      <xdr:spPr>
        <a:xfrm>
          <a:off x="5210175" y="6924675"/>
          <a:ext cx="352425" cy="238125"/>
        </a:xfrm>
        <a:prstGeom prst="rect">
          <a:avLst/>
        </a:prstGeom>
        <a:noFill/>
        <a:ln w="9525">
          <a:noFill/>
        </a:ln>
        <a:ex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 anchorCtr="0"/>
        <a:lstStyle/>
        <a:p>
          <a:pPr algn="l" rtl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r>
            <a:rPr altLang="ko-KR" sz="1100">
              <a:solidFill>
                <a:schemeClr val="tx1"/>
              </a:solidFill>
              <a:latin typeface="+mn-lt"/>
              <a:ea typeface="+mn-ea"/>
              <a:cs typeface="+mn-cs"/>
            </a:rPr>
            <a:t>(</a:t>
          </a:r>
          <a:r>
            <a:rPr altLang="en-US" sz="1100">
              <a:latin typeface="+mn-lt"/>
              <a:ea typeface="+mn-ea"/>
              <a:cs typeface="+mn-cs"/>
            </a:rPr>
            <a:t>인</a:t>
          </a:r>
          <a:r>
            <a:rPr altLang="ko-KR" sz="1100">
              <a:latin typeface="+mn-lt"/>
              <a:ea typeface="+mn-ea"/>
              <a:cs typeface="+mn-cs"/>
            </a:rPr>
            <a:t>)</a:t>
          </a:r>
          <a:endParaRPr altLang="en-US" sz="1100"/>
        </a:p>
      </xdr:txBody>
    </xdr:sp>
    <xdr:clientData/>
  </xdr:twoCellAnchor>
  <xdr:twoCellAnchor>
    <xdr:from>
      <xdr:col>11</xdr:col>
      <xdr:colOff>0</xdr:colOff>
      <xdr:row>34</xdr:row>
      <xdr:rowOff>152400</xdr:rowOff>
    </xdr:from>
    <xdr:to>
      <xdr:col>11</xdr:col>
      <xdr:colOff>400050</xdr:colOff>
      <xdr:row>35</xdr:row>
      <xdr:rowOff>190500</xdr:rowOff>
    </xdr:to>
    <xdr:sp macro="" textlink="">
      <xdr:nvSpPr>
        <xdr:cNvPr id="7" name="TextBox 3">
          <a:extLst/>
        </xdr:cNvPr>
        <xdr:cNvSpPr txBox="1">
          <a:spLocks/>
        </xdr:cNvSpPr>
      </xdr:nvSpPr>
      <xdr:spPr>
        <a:xfrm>
          <a:off x="5210175" y="7315200"/>
          <a:ext cx="400050" cy="247650"/>
        </a:xfrm>
        <a:prstGeom prst="rect">
          <a:avLst/>
        </a:prstGeom>
        <a:noFill/>
        <a:ln w="9525">
          <a:noFill/>
        </a:ln>
        <a:ex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 anchorCtr="0"/>
        <a:lstStyle/>
        <a:p>
          <a:pPr algn="l" rtl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r>
            <a:rPr altLang="ko-KR" sz="1100">
              <a:solidFill>
                <a:schemeClr val="tx1"/>
              </a:solidFill>
              <a:latin typeface="+mn-lt"/>
              <a:ea typeface="+mn-ea"/>
              <a:cs typeface="+mn-cs"/>
            </a:rPr>
            <a:t>(</a:t>
          </a:r>
          <a:r>
            <a:rPr altLang="en-US" sz="1100">
              <a:latin typeface="+mn-lt"/>
              <a:ea typeface="+mn-ea"/>
              <a:cs typeface="+mn-cs"/>
            </a:rPr>
            <a:t>인</a:t>
          </a:r>
          <a:r>
            <a:rPr altLang="ko-KR" sz="1100">
              <a:latin typeface="+mn-lt"/>
              <a:ea typeface="+mn-ea"/>
              <a:cs typeface="+mn-cs"/>
            </a:rPr>
            <a:t>)</a:t>
          </a:r>
          <a:endParaRPr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showGridLines="0" workbookViewId="0">
      <selection activeCell="R29" sqref="R29"/>
    </sheetView>
  </sheetViews>
  <sheetFormatPr defaultRowHeight="16.5" customHeight="1"/>
  <cols>
    <col min="1" max="1" width="3.625" style="1" customWidth="1"/>
    <col min="3" max="3" width="6.625" style="1" customWidth="1"/>
    <col min="4" max="4" width="12.625" style="1" customWidth="1"/>
    <col min="5" max="5" width="4.625" style="1" customWidth="1"/>
    <col min="6" max="6" width="5" style="1" customWidth="1"/>
    <col min="8" max="8" width="4.625" style="1" customWidth="1"/>
    <col min="9" max="9" width="5" style="1" customWidth="1"/>
    <col min="10" max="10" width="7" style="1" customWidth="1"/>
    <col min="11" max="11" width="11" style="1" customWidth="1"/>
    <col min="12" max="12" width="6.625" style="1" customWidth="1"/>
  </cols>
  <sheetData>
    <row r="1" spans="1:12" s="2" customFormat="1" ht="15.75" customHeight="1"/>
    <row r="2" spans="1:12" s="2" customFormat="1" ht="15.75" customHeight="1"/>
    <row r="3" spans="1:12" s="2" customFormat="1" ht="39.75" customHeight="1">
      <c r="A3" s="159" t="s">
        <v>0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</row>
    <row r="4" spans="1:12" s="2" customFormat="1" ht="9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s="2" customFormat="1" ht="7.5" customHeight="1">
      <c r="D5" s="160"/>
      <c r="E5" s="160"/>
      <c r="F5" s="160"/>
      <c r="G5" s="160"/>
      <c r="H5" s="7"/>
      <c r="I5" s="8"/>
    </row>
    <row r="6" spans="1:12" s="2" customFormat="1" ht="17.25" customHeight="1">
      <c r="D6" s="161" t="s">
        <v>1</v>
      </c>
      <c r="E6" s="161"/>
      <c r="F6" s="10" t="s">
        <v>2</v>
      </c>
      <c r="G6" s="161" t="s">
        <v>3</v>
      </c>
      <c r="H6" s="161"/>
      <c r="I6" s="10" t="s">
        <v>4</v>
      </c>
    </row>
    <row r="7" spans="1:12" s="2" customFormat="1" ht="15.75" customHeight="1"/>
    <row r="8" spans="1:12" s="2" customFormat="1" ht="17.25" customHeight="1">
      <c r="D8" s="11" t="s">
        <v>5</v>
      </c>
      <c r="E8" s="9">
        <v>1</v>
      </c>
      <c r="F8" s="12" t="s">
        <v>6</v>
      </c>
      <c r="G8" s="9">
        <v>3</v>
      </c>
      <c r="H8" s="12" t="s">
        <v>7</v>
      </c>
    </row>
    <row r="9" spans="1:12" s="2" customFormat="1" ht="15.75" customHeight="1"/>
    <row r="10" spans="1:12" s="2" customFormat="1" ht="15.75" customHeight="1"/>
    <row r="11" spans="1:12" s="2" customFormat="1" ht="17.25" customHeight="1">
      <c r="B11" s="162" t="s">
        <v>8</v>
      </c>
      <c r="C11" s="162"/>
      <c r="D11" s="162"/>
      <c r="E11" s="162"/>
      <c r="F11" s="162"/>
      <c r="G11" s="14"/>
      <c r="H11" s="14"/>
      <c r="I11" s="14"/>
    </row>
    <row r="12" spans="1:12" s="2" customFormat="1" ht="6.75" customHeight="1"/>
    <row r="13" spans="1:12" s="2" customFormat="1" ht="17.25" customHeight="1">
      <c r="D13" s="163"/>
      <c r="E13" s="163"/>
      <c r="F13" s="163"/>
      <c r="G13" s="163"/>
      <c r="H13" s="163"/>
      <c r="I13" s="163"/>
    </row>
    <row r="14" spans="1:12" s="2" customFormat="1" ht="38.25" customHeight="1">
      <c r="B14" s="164" t="s">
        <v>9</v>
      </c>
      <c r="C14" s="162"/>
      <c r="D14" s="162"/>
      <c r="E14" s="162"/>
      <c r="F14" s="162"/>
      <c r="G14" s="162"/>
      <c r="H14" s="162"/>
      <c r="I14" s="162"/>
      <c r="J14" s="162"/>
      <c r="K14" s="162"/>
    </row>
    <row r="15" spans="1:12" s="2" customFormat="1" ht="15.75" customHeight="1"/>
    <row r="16" spans="1:12" s="2" customFormat="1" ht="15.75" customHeight="1"/>
    <row r="17" spans="4:11" s="2" customFormat="1" ht="15.75" customHeight="1">
      <c r="J17" s="165" t="s">
        <v>10</v>
      </c>
      <c r="K17" s="166"/>
    </row>
    <row r="18" spans="4:11" s="2" customFormat="1" ht="15.75" customHeight="1"/>
    <row r="19" spans="4:11" s="2" customFormat="1" ht="15.75" customHeight="1"/>
    <row r="20" spans="4:11" s="2" customFormat="1" ht="15.75" customHeight="1"/>
    <row r="21" spans="4:11" s="2" customFormat="1" ht="15.75" customHeight="1"/>
    <row r="22" spans="4:11" s="2" customFormat="1" ht="15.75" customHeight="1"/>
    <row r="23" spans="4:11" s="2" customFormat="1" ht="15.75" customHeight="1"/>
    <row r="24" spans="4:11" s="2" customFormat="1" ht="15.75" customHeight="1"/>
    <row r="25" spans="4:11" s="2" customFormat="1" ht="15.75" customHeight="1"/>
    <row r="26" spans="4:11" s="2" customFormat="1" ht="15.75" customHeight="1"/>
    <row r="27" spans="4:11" s="2" customFormat="1" ht="15.75" customHeight="1"/>
    <row r="28" spans="4:11" s="2" customFormat="1" ht="15.75" customHeight="1">
      <c r="D28" s="16" t="s">
        <v>11</v>
      </c>
      <c r="E28" s="167" t="s">
        <v>12</v>
      </c>
      <c r="F28" s="167"/>
      <c r="G28" s="167"/>
      <c r="H28" s="167"/>
      <c r="I28" s="167"/>
      <c r="J28" s="167"/>
      <c r="K28" s="167"/>
    </row>
    <row r="29" spans="4:11" s="2" customFormat="1" ht="15.75" customHeight="1">
      <c r="D29" s="16" t="s">
        <v>13</v>
      </c>
      <c r="E29" s="167" t="s">
        <v>14</v>
      </c>
      <c r="F29" s="167"/>
      <c r="G29" s="167"/>
      <c r="H29" s="167"/>
      <c r="I29" s="167"/>
      <c r="J29" s="167"/>
      <c r="K29" s="167"/>
    </row>
    <row r="30" spans="4:11" s="2" customFormat="1" ht="15.75" customHeight="1">
      <c r="D30" s="16" t="s">
        <v>15</v>
      </c>
      <c r="E30" s="167" t="s">
        <v>16</v>
      </c>
      <c r="F30" s="167"/>
      <c r="G30" s="167"/>
      <c r="H30" s="167"/>
      <c r="I30" s="167"/>
      <c r="J30" s="167"/>
      <c r="K30" s="167"/>
    </row>
    <row r="31" spans="4:11" s="2" customFormat="1" ht="15.75" customHeight="1">
      <c r="D31" s="16"/>
      <c r="E31" s="157" t="s">
        <v>17</v>
      </c>
      <c r="F31" s="157"/>
      <c r="G31" s="158" t="s">
        <v>18</v>
      </c>
      <c r="H31" s="158"/>
      <c r="I31" s="158"/>
      <c r="J31" s="158"/>
      <c r="K31" s="158"/>
    </row>
    <row r="32" spans="4:11" s="2" customFormat="1" ht="15.75" customHeight="1">
      <c r="D32" s="16"/>
      <c r="E32" s="157" t="s">
        <v>19</v>
      </c>
      <c r="F32" s="157"/>
      <c r="G32" s="167" t="s">
        <v>20</v>
      </c>
      <c r="H32" s="167"/>
      <c r="I32" s="167"/>
      <c r="J32" s="167"/>
      <c r="K32" s="167"/>
    </row>
    <row r="33" spans="1:12" s="2" customFormat="1" ht="15.75" customHeight="1">
      <c r="D33" s="16" t="s">
        <v>21</v>
      </c>
      <c r="E33" s="168" t="s">
        <v>22</v>
      </c>
      <c r="F33" s="168"/>
      <c r="G33" s="158" t="s">
        <v>23</v>
      </c>
      <c r="H33" s="158"/>
      <c r="I33" s="158"/>
      <c r="J33" s="18" t="s">
        <v>24</v>
      </c>
      <c r="K33" s="17" t="s">
        <v>25</v>
      </c>
    </row>
    <row r="34" spans="1:12" s="2" customFormat="1" ht="15.75" customHeight="1">
      <c r="E34" s="168" t="s">
        <v>17</v>
      </c>
      <c r="F34" s="168"/>
      <c r="G34" s="158" t="s">
        <v>18</v>
      </c>
      <c r="H34" s="158"/>
      <c r="I34" s="158"/>
      <c r="J34" s="19" t="s">
        <v>26</v>
      </c>
      <c r="K34" s="17" t="s">
        <v>27</v>
      </c>
    </row>
    <row r="35" spans="1:12" s="2" customFormat="1" ht="16.5" customHeight="1">
      <c r="D35" s="16" t="s">
        <v>28</v>
      </c>
      <c r="E35" s="168" t="s">
        <v>22</v>
      </c>
      <c r="F35" s="168"/>
      <c r="G35" s="158" t="s">
        <v>23</v>
      </c>
      <c r="H35" s="158"/>
      <c r="I35" s="158"/>
      <c r="J35" s="18" t="s">
        <v>24</v>
      </c>
      <c r="K35" s="17" t="s">
        <v>25</v>
      </c>
    </row>
    <row r="36" spans="1:12" s="2" customFormat="1" ht="16.5" customHeight="1">
      <c r="E36" s="168" t="s">
        <v>17</v>
      </c>
      <c r="F36" s="168"/>
      <c r="G36" s="158" t="s">
        <v>18</v>
      </c>
      <c r="H36" s="158"/>
      <c r="I36" s="158"/>
      <c r="J36" s="19" t="s">
        <v>26</v>
      </c>
      <c r="K36" s="17" t="s">
        <v>27</v>
      </c>
    </row>
    <row r="37" spans="1:12" s="2" customFormat="1" ht="15.75" customHeight="1"/>
    <row r="38" spans="1:12" s="2" customFormat="1" ht="15.75" customHeight="1"/>
    <row r="39" spans="1:12" s="2" customFormat="1" ht="86.25" customHeight="1">
      <c r="A39" s="169" t="s">
        <v>29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1"/>
    </row>
  </sheetData>
  <mergeCells count="24">
    <mergeCell ref="E35:F35"/>
    <mergeCell ref="G35:I35"/>
    <mergeCell ref="E36:F36"/>
    <mergeCell ref="G36:I36"/>
    <mergeCell ref="A39:L39"/>
    <mergeCell ref="E32:F32"/>
    <mergeCell ref="G32:K32"/>
    <mergeCell ref="E33:F33"/>
    <mergeCell ref="G33:I33"/>
    <mergeCell ref="E34:F34"/>
    <mergeCell ref="G34:I34"/>
    <mergeCell ref="E31:F31"/>
    <mergeCell ref="G31:K31"/>
    <mergeCell ref="A3:L3"/>
    <mergeCell ref="D5:G5"/>
    <mergeCell ref="D6:E6"/>
    <mergeCell ref="G6:H6"/>
    <mergeCell ref="B11:F11"/>
    <mergeCell ref="D13:I13"/>
    <mergeCell ref="B14:K14"/>
    <mergeCell ref="J17:K17"/>
    <mergeCell ref="E28:K28"/>
    <mergeCell ref="E29:K29"/>
    <mergeCell ref="E30:K30"/>
  </mergeCells>
  <phoneticPr fontId="235" type="noConversion"/>
  <pageMargins left="0.71" right="0.71" top="1.57" bottom="0.75" header="0.31" footer="0.31"/>
  <pageSetup paperSize="9" scale="94" fitToWidth="0" fitToHeight="0" orientation="portrait" blackAndWhite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28"/>
  <sheetViews>
    <sheetView zoomScale="85" zoomScaleNormal="85" workbookViewId="0">
      <selection activeCell="AT21" sqref="AT21"/>
    </sheetView>
  </sheetViews>
  <sheetFormatPr defaultRowHeight="16.5" customHeight="1"/>
  <cols>
    <col min="1" max="4" width="1.125" style="2" customWidth="1"/>
    <col min="5" max="37" width="2.375" style="2" customWidth="1"/>
    <col min="38" max="38" width="22.625" style="2" customWidth="1"/>
    <col min="39" max="39" width="9" style="2" customWidth="1"/>
  </cols>
  <sheetData>
    <row r="2" spans="1:39" ht="19.5" customHeight="1">
      <c r="A2" s="187" t="s">
        <v>30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</row>
    <row r="3" spans="1:39" ht="16.5" customHeight="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39" ht="17.25" customHeight="1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</row>
    <row r="5" spans="1:39" ht="19.5" customHeight="1">
      <c r="A5" s="188" t="s">
        <v>31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21"/>
      <c r="AI5" s="21"/>
      <c r="AJ5" s="21"/>
      <c r="AK5" s="22"/>
      <c r="AL5" s="22"/>
    </row>
    <row r="6" spans="1:39" ht="19.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2"/>
      <c r="AL6" s="22"/>
    </row>
    <row r="7" spans="1:39" ht="19.5" customHeight="1">
      <c r="A7" s="21"/>
      <c r="B7" s="189" t="s">
        <v>32</v>
      </c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2"/>
      <c r="AL7" s="22"/>
    </row>
    <row r="8" spans="1:39" ht="19.5" customHeight="1">
      <c r="A8" s="21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2"/>
      <c r="AL8" s="24" t="s">
        <v>33</v>
      </c>
    </row>
    <row r="9" spans="1:39" s="1" customFormat="1" ht="57" customHeight="1">
      <c r="A9" s="25"/>
      <c r="B9" s="25"/>
      <c r="C9" s="26"/>
      <c r="D9" s="26"/>
      <c r="E9" s="190" t="s">
        <v>34</v>
      </c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1" t="str">
        <f>표지!E28</f>
        <v>(주)아산탕정대한제50호위탁관리부동산투자회사</v>
      </c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27" t="str">
        <f>IF(AL9="상장","(","")</f>
        <v/>
      </c>
      <c r="AB9" s="193" t="str">
        <f>IF(AL9="상장","상장일자:","")</f>
        <v/>
      </c>
      <c r="AC9" s="193"/>
      <c r="AD9" s="193"/>
      <c r="AE9" s="193"/>
      <c r="AF9" s="194" t="str">
        <f>IF(AL9="상장","상장일자 입력","")</f>
        <v/>
      </c>
      <c r="AG9" s="194"/>
      <c r="AH9" s="194"/>
      <c r="AI9" s="194"/>
      <c r="AJ9" s="194"/>
      <c r="AK9" s="28" t="str">
        <f>IF(AL9="상장",")","")</f>
        <v/>
      </c>
      <c r="AL9" s="29" t="s">
        <v>35</v>
      </c>
      <c r="AM9" s="20"/>
    </row>
    <row r="10" spans="1:39" s="1" customFormat="1" ht="18.75" customHeight="1">
      <c r="A10" s="25"/>
      <c r="B10" s="25"/>
      <c r="C10" s="26"/>
      <c r="D10" s="26"/>
      <c r="E10" s="172" t="s">
        <v>36</v>
      </c>
      <c r="F10" s="173"/>
      <c r="G10" s="173"/>
      <c r="H10" s="173"/>
      <c r="I10" s="173"/>
      <c r="J10" s="173"/>
      <c r="K10" s="173"/>
      <c r="L10" s="173"/>
      <c r="M10" s="173"/>
      <c r="N10" s="173"/>
      <c r="O10" s="174"/>
      <c r="P10" s="175" t="s">
        <v>37</v>
      </c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7"/>
      <c r="AL10" s="30"/>
      <c r="AM10" s="20"/>
    </row>
    <row r="11" spans="1:39" s="1" customFormat="1" ht="37.5" customHeight="1">
      <c r="A11" s="25"/>
      <c r="B11" s="25"/>
      <c r="C11" s="26"/>
      <c r="D11" s="26"/>
      <c r="E11" s="172" t="s">
        <v>38</v>
      </c>
      <c r="F11" s="173"/>
      <c r="G11" s="173"/>
      <c r="H11" s="173"/>
      <c r="I11" s="173"/>
      <c r="J11" s="173"/>
      <c r="K11" s="173"/>
      <c r="L11" s="173"/>
      <c r="M11" s="173"/>
      <c r="N11" s="173"/>
      <c r="O11" s="174"/>
      <c r="P11" s="178" t="str">
        <f>표지!E30</f>
        <v>서울시 강남구 영동대로 517, 33층(삼성동, 아셈타워)</v>
      </c>
      <c r="Q11" s="179"/>
      <c r="R11" s="179"/>
      <c r="S11" s="179"/>
      <c r="T11" s="179"/>
      <c r="U11" s="179"/>
      <c r="V11" s="179"/>
      <c r="W11" s="179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79"/>
      <c r="AJ11" s="179"/>
      <c r="AK11" s="180"/>
      <c r="AL11" s="30"/>
      <c r="AM11" s="20"/>
    </row>
    <row r="12" spans="1:39" ht="18.75" customHeight="1">
      <c r="A12" s="21"/>
      <c r="B12" s="21"/>
      <c r="C12" s="21"/>
      <c r="D12" s="21"/>
      <c r="E12" s="181" t="s">
        <v>39</v>
      </c>
      <c r="F12" s="182"/>
      <c r="G12" s="182"/>
      <c r="H12" s="182"/>
      <c r="I12" s="182"/>
      <c r="J12" s="182"/>
      <c r="K12" s="182"/>
      <c r="L12" s="182"/>
      <c r="M12" s="182"/>
      <c r="N12" s="182"/>
      <c r="O12" s="182"/>
      <c r="P12" s="183" t="s">
        <v>40</v>
      </c>
      <c r="Q12" s="184"/>
      <c r="R12" s="184"/>
      <c r="S12" s="184"/>
      <c r="T12" s="184"/>
      <c r="U12" s="184" t="str">
        <f>표지!G6</f>
        <v>2024.09.30</v>
      </c>
      <c r="V12" s="184"/>
      <c r="W12" s="184"/>
      <c r="X12" s="184"/>
      <c r="Y12" s="184"/>
      <c r="Z12" s="184"/>
      <c r="AA12" s="185" t="s">
        <v>41</v>
      </c>
      <c r="AB12" s="185"/>
      <c r="AC12" s="185"/>
      <c r="AD12" s="185"/>
      <c r="AE12" s="185"/>
      <c r="AF12" s="185"/>
      <c r="AG12" s="185"/>
      <c r="AH12" s="185"/>
      <c r="AI12" s="185"/>
      <c r="AJ12" s="185"/>
      <c r="AK12" s="186"/>
      <c r="AL12" s="22"/>
    </row>
    <row r="13" spans="1:39" ht="18.75" customHeight="1">
      <c r="A13" s="21"/>
      <c r="B13" s="21"/>
      <c r="C13" s="21"/>
      <c r="D13" s="21"/>
      <c r="E13" s="195" t="s">
        <v>42</v>
      </c>
      <c r="F13" s="195"/>
      <c r="G13" s="195"/>
      <c r="H13" s="195"/>
      <c r="I13" s="195"/>
      <c r="J13" s="195"/>
      <c r="K13" s="195"/>
      <c r="L13" s="195"/>
      <c r="M13" s="195"/>
      <c r="N13" s="195"/>
      <c r="O13" s="195"/>
      <c r="P13" s="196">
        <f>'5부.Ⅰ'!U79</f>
        <v>300000000</v>
      </c>
      <c r="Q13" s="197"/>
      <c r="R13" s="197"/>
      <c r="S13" s="197"/>
      <c r="T13" s="197"/>
      <c r="U13" s="197"/>
      <c r="V13" s="197"/>
      <c r="W13" s="197"/>
      <c r="X13" s="197"/>
      <c r="Y13" s="197"/>
      <c r="Z13" s="197"/>
      <c r="AA13" s="198"/>
      <c r="AB13" s="198"/>
      <c r="AC13" s="198"/>
      <c r="AD13" s="198"/>
      <c r="AE13" s="198"/>
      <c r="AF13" s="198"/>
      <c r="AG13" s="198"/>
      <c r="AH13" s="198"/>
      <c r="AI13" s="198"/>
      <c r="AJ13" s="198"/>
      <c r="AK13" s="199"/>
      <c r="AL13" s="22"/>
    </row>
    <row r="14" spans="1:39" ht="18.75" customHeight="1">
      <c r="A14" s="21"/>
      <c r="B14" s="21"/>
      <c r="C14" s="21"/>
      <c r="D14" s="21"/>
      <c r="E14" s="205" t="s">
        <v>43</v>
      </c>
      <c r="F14" s="205"/>
      <c r="G14" s="205"/>
      <c r="H14" s="205"/>
      <c r="I14" s="205"/>
      <c r="J14" s="205"/>
      <c r="K14" s="205"/>
      <c r="L14" s="205"/>
      <c r="M14" s="205"/>
      <c r="N14" s="205"/>
      <c r="O14" s="205"/>
      <c r="P14" s="206">
        <f>'5부.Ⅰ'!U110</f>
        <v>0</v>
      </c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8"/>
      <c r="AB14" s="208"/>
      <c r="AC14" s="208"/>
      <c r="AD14" s="208"/>
      <c r="AE14" s="208"/>
      <c r="AF14" s="208"/>
      <c r="AG14" s="208"/>
      <c r="AH14" s="208"/>
      <c r="AI14" s="208"/>
      <c r="AJ14" s="208"/>
      <c r="AK14" s="209"/>
      <c r="AL14" s="22"/>
    </row>
    <row r="15" spans="1:39" ht="18.75" customHeight="1">
      <c r="A15" s="21"/>
      <c r="B15" s="21"/>
      <c r="C15" s="21"/>
      <c r="D15" s="21"/>
      <c r="E15" s="210" t="s">
        <v>44</v>
      </c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1">
        <f>'5부.Ⅰ'!U128</f>
        <v>300000000</v>
      </c>
      <c r="Q15" s="212"/>
      <c r="R15" s="212"/>
      <c r="S15" s="212"/>
      <c r="T15" s="212"/>
      <c r="U15" s="212"/>
      <c r="V15" s="212"/>
      <c r="W15" s="212"/>
      <c r="X15" s="212"/>
      <c r="Y15" s="212"/>
      <c r="Z15" s="212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4"/>
      <c r="AL15" s="22"/>
    </row>
    <row r="16" spans="1:39" ht="18.75" customHeight="1">
      <c r="A16" s="21"/>
      <c r="B16" s="21"/>
      <c r="C16" s="21"/>
      <c r="D16" s="21"/>
      <c r="E16" s="200" t="s">
        <v>45</v>
      </c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1">
        <f>'5부.Ⅰ'!U112</f>
        <v>300000000</v>
      </c>
      <c r="Q16" s="202"/>
      <c r="R16" s="202"/>
      <c r="S16" s="202"/>
      <c r="T16" s="202"/>
      <c r="U16" s="202"/>
      <c r="V16" s="202"/>
      <c r="W16" s="202"/>
      <c r="X16" s="202"/>
      <c r="Y16" s="202"/>
      <c r="Z16" s="202"/>
      <c r="AA16" s="203"/>
      <c r="AB16" s="203"/>
      <c r="AC16" s="203"/>
      <c r="AD16" s="203"/>
      <c r="AE16" s="203"/>
      <c r="AF16" s="203"/>
      <c r="AG16" s="203"/>
      <c r="AH16" s="203"/>
      <c r="AI16" s="203"/>
      <c r="AJ16" s="203"/>
      <c r="AK16" s="204"/>
      <c r="AL16" s="22"/>
    </row>
    <row r="17" spans="1:38" ht="18.75" customHeight="1">
      <c r="A17" s="21"/>
      <c r="B17" s="21"/>
      <c r="C17" s="21"/>
      <c r="D17" s="21"/>
      <c r="E17" s="181" t="s">
        <v>46</v>
      </c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75" t="s">
        <v>23</v>
      </c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7"/>
      <c r="AL17" s="22"/>
    </row>
    <row r="18" spans="1:38" ht="18.75" customHeight="1">
      <c r="A18" s="21"/>
      <c r="B18" s="21"/>
      <c r="C18" s="21"/>
      <c r="D18" s="21"/>
      <c r="E18" s="181" t="s">
        <v>47</v>
      </c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75" t="s">
        <v>48</v>
      </c>
      <c r="Q18" s="176"/>
      <c r="R18" s="176"/>
      <c r="S18" s="176"/>
      <c r="T18" s="176"/>
      <c r="U18" s="176"/>
      <c r="V18" s="176"/>
      <c r="W18" s="176"/>
      <c r="X18" s="176"/>
      <c r="Y18" s="176"/>
      <c r="Z18" s="176"/>
      <c r="AA18" s="176"/>
      <c r="AB18" s="176"/>
      <c r="AC18" s="176"/>
      <c r="AD18" s="176"/>
      <c r="AE18" s="176"/>
      <c r="AF18" s="176"/>
      <c r="AG18" s="176"/>
      <c r="AH18" s="176"/>
      <c r="AI18" s="176"/>
      <c r="AJ18" s="176"/>
      <c r="AK18" s="177"/>
      <c r="AL18" s="22"/>
    </row>
    <row r="19" spans="1:38" ht="18.75" customHeight="1">
      <c r="A19" s="21"/>
      <c r="B19" s="21"/>
      <c r="C19" s="21"/>
      <c r="D19" s="21"/>
      <c r="E19" s="181" t="s">
        <v>49</v>
      </c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75" t="s">
        <v>50</v>
      </c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76"/>
      <c r="AC19" s="176"/>
      <c r="AD19" s="176"/>
      <c r="AE19" s="176"/>
      <c r="AF19" s="176"/>
      <c r="AG19" s="176"/>
      <c r="AH19" s="176"/>
      <c r="AI19" s="176"/>
      <c r="AJ19" s="176"/>
      <c r="AK19" s="177"/>
      <c r="AL19" s="22"/>
    </row>
    <row r="20" spans="1:38" ht="18.75" customHeight="1">
      <c r="A20" s="21"/>
      <c r="B20" s="21"/>
      <c r="C20" s="21"/>
      <c r="D20" s="21"/>
      <c r="E20" s="181" t="s">
        <v>51</v>
      </c>
      <c r="F20" s="182"/>
      <c r="G20" s="182"/>
      <c r="H20" s="182"/>
      <c r="I20" s="182"/>
      <c r="J20" s="182"/>
      <c r="K20" s="182"/>
      <c r="L20" s="182"/>
      <c r="M20" s="182"/>
      <c r="N20" s="182"/>
      <c r="O20" s="216"/>
      <c r="P20" s="223" t="s">
        <v>52</v>
      </c>
      <c r="Q20" s="224"/>
      <c r="R20" s="224"/>
      <c r="S20" s="224"/>
      <c r="T20" s="224"/>
      <c r="U20" s="224"/>
      <c r="V20" s="224"/>
      <c r="W20" s="224"/>
      <c r="X20" s="224"/>
      <c r="Y20" s="224"/>
      <c r="Z20" s="224"/>
      <c r="AA20" s="224"/>
      <c r="AB20" s="224"/>
      <c r="AC20" s="224"/>
      <c r="AD20" s="224"/>
      <c r="AE20" s="224"/>
      <c r="AF20" s="224"/>
      <c r="AG20" s="224"/>
      <c r="AH20" s="224"/>
      <c r="AI20" s="224"/>
      <c r="AJ20" s="224"/>
      <c r="AK20" s="225"/>
      <c r="AL20" s="22"/>
    </row>
    <row r="21" spans="1:38" ht="213.75" customHeight="1">
      <c r="A21" s="31"/>
      <c r="B21" s="31"/>
      <c r="C21" s="32"/>
      <c r="D21" s="32"/>
      <c r="E21" s="217"/>
      <c r="F21" s="218"/>
      <c r="G21" s="218"/>
      <c r="H21" s="218"/>
      <c r="I21" s="218"/>
      <c r="J21" s="218"/>
      <c r="K21" s="218"/>
      <c r="L21" s="218"/>
      <c r="M21" s="218"/>
      <c r="N21" s="218"/>
      <c r="O21" s="219"/>
      <c r="P21" s="226" t="s">
        <v>53</v>
      </c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7"/>
      <c r="AC21" s="227"/>
      <c r="AD21" s="227"/>
      <c r="AE21" s="227"/>
      <c r="AF21" s="227"/>
      <c r="AG21" s="227"/>
      <c r="AH21" s="227"/>
      <c r="AI21" s="227"/>
      <c r="AJ21" s="227"/>
      <c r="AK21" s="228"/>
      <c r="AL21" s="34"/>
    </row>
    <row r="22" spans="1:38" ht="18.75" customHeight="1">
      <c r="A22" s="21"/>
      <c r="B22" s="21"/>
      <c r="C22" s="21"/>
      <c r="D22" s="21"/>
      <c r="E22" s="217"/>
      <c r="F22" s="218"/>
      <c r="G22" s="218"/>
      <c r="H22" s="218"/>
      <c r="I22" s="218"/>
      <c r="J22" s="218"/>
      <c r="K22" s="218"/>
      <c r="L22" s="218"/>
      <c r="M22" s="218"/>
      <c r="N22" s="218"/>
      <c r="O22" s="219"/>
      <c r="P22" s="223" t="s">
        <v>54</v>
      </c>
      <c r="Q22" s="224"/>
      <c r="R22" s="224"/>
      <c r="S22" s="224"/>
      <c r="T22" s="224"/>
      <c r="U22" s="224"/>
      <c r="V22" s="224"/>
      <c r="W22" s="224"/>
      <c r="X22" s="224"/>
      <c r="Y22" s="224"/>
      <c r="Z22" s="224"/>
      <c r="AA22" s="224"/>
      <c r="AB22" s="224"/>
      <c r="AC22" s="224"/>
      <c r="AD22" s="224"/>
      <c r="AE22" s="224"/>
      <c r="AF22" s="224"/>
      <c r="AG22" s="224"/>
      <c r="AH22" s="224"/>
      <c r="AI22" s="224"/>
      <c r="AJ22" s="224"/>
      <c r="AK22" s="225"/>
      <c r="AL22" s="22"/>
    </row>
    <row r="23" spans="1:38" ht="52.5" customHeight="1">
      <c r="A23" s="31"/>
      <c r="B23" s="31"/>
      <c r="C23" s="32"/>
      <c r="D23" s="32"/>
      <c r="E23" s="220"/>
      <c r="F23" s="221"/>
      <c r="G23" s="221"/>
      <c r="H23" s="221"/>
      <c r="I23" s="221"/>
      <c r="J23" s="221"/>
      <c r="K23" s="221"/>
      <c r="L23" s="221"/>
      <c r="M23" s="221"/>
      <c r="N23" s="221"/>
      <c r="O23" s="222"/>
      <c r="P23" s="226" t="s">
        <v>55</v>
      </c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8"/>
      <c r="AL23" s="34"/>
    </row>
    <row r="24" spans="1:38" ht="7.5" customHeight="1">
      <c r="A24" s="31"/>
      <c r="B24" s="31"/>
      <c r="C24" s="32"/>
      <c r="D24" s="32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4"/>
    </row>
    <row r="25" spans="1:38" ht="26.25" customHeight="1">
      <c r="A25" s="31"/>
      <c r="B25" s="31"/>
      <c r="C25" s="32"/>
      <c r="D25" s="32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  <c r="Q25" s="215"/>
      <c r="R25" s="215"/>
      <c r="S25" s="215"/>
      <c r="T25" s="215"/>
      <c r="U25" s="215"/>
      <c r="V25" s="215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35" t="s">
        <v>56</v>
      </c>
    </row>
    <row r="26" spans="1:38" ht="38.25" customHeight="1">
      <c r="A26" s="31"/>
      <c r="B26" s="31"/>
      <c r="C26" s="32"/>
      <c r="D26" s="32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4"/>
    </row>
    <row r="27" spans="1:38" ht="19.5" customHeight="1">
      <c r="A27" s="21"/>
      <c r="B27" s="23"/>
      <c r="C27" s="23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22"/>
    </row>
    <row r="28" spans="1:38" ht="99.75" customHeight="1">
      <c r="A28" s="169" t="s">
        <v>57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  <c r="AA28" s="170"/>
      <c r="AB28" s="170"/>
      <c r="AC28" s="170"/>
      <c r="AD28" s="170"/>
      <c r="AE28" s="170"/>
      <c r="AF28" s="170"/>
      <c r="AG28" s="170"/>
      <c r="AH28" s="170"/>
      <c r="AI28" s="170"/>
      <c r="AJ28" s="170"/>
      <c r="AK28" s="171"/>
    </row>
  </sheetData>
  <sheetProtection objects="1" formatCells="0" formatColumns="0" formatRows="0" autoFilter="0"/>
  <mergeCells count="40">
    <mergeCell ref="E25:AK25"/>
    <mergeCell ref="A28:AK28"/>
    <mergeCell ref="E19:O19"/>
    <mergeCell ref="P19:AK19"/>
    <mergeCell ref="E20:O23"/>
    <mergeCell ref="P20:AK20"/>
    <mergeCell ref="P21:AK21"/>
    <mergeCell ref="P22:AK22"/>
    <mergeCell ref="P23:AK23"/>
    <mergeCell ref="E18:O18"/>
    <mergeCell ref="P18:AK18"/>
    <mergeCell ref="E13:O13"/>
    <mergeCell ref="P13:Z13"/>
    <mergeCell ref="AA13:AK13"/>
    <mergeCell ref="E16:O16"/>
    <mergeCell ref="P16:Z16"/>
    <mergeCell ref="AA16:AK16"/>
    <mergeCell ref="E14:O14"/>
    <mergeCell ref="P14:Z14"/>
    <mergeCell ref="AA14:AK14"/>
    <mergeCell ref="E17:O17"/>
    <mergeCell ref="P17:AK17"/>
    <mergeCell ref="E15:O15"/>
    <mergeCell ref="P15:Z15"/>
    <mergeCell ref="AA15:AK15"/>
    <mergeCell ref="A2:AK2"/>
    <mergeCell ref="A5:AG5"/>
    <mergeCell ref="B7:P7"/>
    <mergeCell ref="E9:O9"/>
    <mergeCell ref="P9:Z9"/>
    <mergeCell ref="AB9:AE9"/>
    <mergeCell ref="AF9:AJ9"/>
    <mergeCell ref="E10:O10"/>
    <mergeCell ref="P10:AK10"/>
    <mergeCell ref="E11:O11"/>
    <mergeCell ref="P11:AK11"/>
    <mergeCell ref="E12:O12"/>
    <mergeCell ref="P12:T12"/>
    <mergeCell ref="U12:Z12"/>
    <mergeCell ref="AA12:AK12"/>
  </mergeCells>
  <phoneticPr fontId="235" type="noConversion"/>
  <dataValidations count="1">
    <dataValidation type="list" allowBlank="1" showInputMessage="1" showErrorMessage="1" sqref="AL9">
      <formula1>"상장,비상장"</formula1>
    </dataValidation>
  </dataValidations>
  <pageMargins left="0.47" right="0.47" top="0.75" bottom="0.75" header="0.31" footer="0.31"/>
  <pageSetup paperSize="9" scale="92" fitToWidth="0" fitToHeight="0" orientation="portrait" blackAndWhite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12"/>
  <sheetViews>
    <sheetView workbookViewId="0">
      <selection activeCell="AR6" sqref="AR6"/>
    </sheetView>
  </sheetViews>
  <sheetFormatPr defaultRowHeight="16.5" customHeight="1"/>
  <cols>
    <col min="1" max="4" width="1.125" style="2" customWidth="1"/>
    <col min="5" max="37" width="2.375" style="2" customWidth="1"/>
    <col min="38" max="38" width="22.625" style="2" customWidth="1"/>
  </cols>
  <sheetData>
    <row r="2" spans="1:38" ht="19.5" customHeight="1">
      <c r="A2" s="21"/>
      <c r="B2" s="188" t="s">
        <v>58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2"/>
      <c r="AL2" s="22"/>
    </row>
    <row r="3" spans="1:38" ht="19.5" customHeight="1">
      <c r="A3" s="2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  <c r="AL3" s="22"/>
    </row>
    <row r="4" spans="1:38" ht="33.75" customHeight="1">
      <c r="A4" s="21"/>
      <c r="B4" s="23"/>
      <c r="C4" s="218" t="s">
        <v>59</v>
      </c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8"/>
      <c r="AJ4" s="218"/>
      <c r="AK4" s="218"/>
      <c r="AL4" s="22"/>
    </row>
    <row r="5" spans="1:38" ht="7.5" customHeight="1">
      <c r="A5" s="21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2"/>
    </row>
    <row r="6" spans="1:38" ht="237.75" customHeight="1">
      <c r="A6" s="31"/>
      <c r="B6" s="31"/>
      <c r="C6" s="32"/>
      <c r="D6" s="32"/>
      <c r="E6" s="229" t="s">
        <v>60</v>
      </c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29"/>
      <c r="AG6" s="229"/>
      <c r="AH6" s="229"/>
      <c r="AI6" s="229"/>
      <c r="AJ6" s="229"/>
      <c r="AK6" s="229"/>
      <c r="AL6" s="34"/>
    </row>
    <row r="7" spans="1:38" ht="51" customHeight="1">
      <c r="A7" s="31"/>
      <c r="B7" s="31"/>
      <c r="C7" s="32"/>
      <c r="D7" s="32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29"/>
      <c r="AG7" s="229"/>
      <c r="AH7" s="229"/>
      <c r="AI7" s="229"/>
      <c r="AJ7" s="229"/>
      <c r="AK7" s="229"/>
      <c r="AL7" s="34"/>
    </row>
    <row r="8" spans="1:38" ht="51" customHeight="1">
      <c r="A8" s="31"/>
      <c r="B8" s="31"/>
      <c r="C8" s="32"/>
      <c r="D8" s="32"/>
      <c r="E8" s="229"/>
      <c r="F8" s="229"/>
      <c r="G8" s="229"/>
      <c r="H8" s="229"/>
      <c r="I8" s="229"/>
      <c r="J8" s="229"/>
      <c r="K8" s="229"/>
      <c r="L8" s="229"/>
      <c r="M8" s="229"/>
      <c r="N8" s="229"/>
      <c r="O8" s="229"/>
      <c r="P8" s="229"/>
      <c r="Q8" s="229"/>
      <c r="R8" s="229"/>
      <c r="S8" s="229"/>
      <c r="T8" s="229"/>
      <c r="U8" s="229"/>
      <c r="V8" s="229"/>
      <c r="W8" s="229"/>
      <c r="X8" s="229"/>
      <c r="Y8" s="229"/>
      <c r="Z8" s="229"/>
      <c r="AA8" s="229"/>
      <c r="AB8" s="229"/>
      <c r="AC8" s="229"/>
      <c r="AD8" s="229"/>
      <c r="AE8" s="229"/>
      <c r="AF8" s="229"/>
      <c r="AG8" s="229"/>
      <c r="AH8" s="229"/>
      <c r="AI8" s="229"/>
      <c r="AJ8" s="229"/>
      <c r="AK8" s="229"/>
      <c r="AL8" s="34"/>
    </row>
    <row r="9" spans="1:38" ht="51" customHeight="1">
      <c r="A9" s="31"/>
      <c r="B9" s="31"/>
      <c r="C9" s="32"/>
      <c r="D9" s="32"/>
      <c r="E9" s="229"/>
      <c r="F9" s="229"/>
      <c r="G9" s="229"/>
      <c r="H9" s="229"/>
      <c r="I9" s="229"/>
      <c r="J9" s="229"/>
      <c r="K9" s="229"/>
      <c r="L9" s="229"/>
      <c r="M9" s="229"/>
      <c r="N9" s="229"/>
      <c r="O9" s="229"/>
      <c r="P9" s="22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29"/>
      <c r="AB9" s="229"/>
      <c r="AC9" s="229"/>
      <c r="AD9" s="229"/>
      <c r="AE9" s="229"/>
      <c r="AF9" s="229"/>
      <c r="AG9" s="229"/>
      <c r="AH9" s="229"/>
      <c r="AI9" s="229"/>
      <c r="AJ9" s="229"/>
      <c r="AK9" s="229"/>
      <c r="AL9" s="34"/>
    </row>
    <row r="10" spans="1:38" ht="18.75" customHeight="1">
      <c r="A10" s="31"/>
      <c r="B10" s="31"/>
      <c r="C10" s="32"/>
      <c r="D10" s="3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34"/>
    </row>
    <row r="11" spans="1:38" ht="19.5" customHeight="1">
      <c r="A11" s="21"/>
      <c r="B11" s="23"/>
      <c r="C11" s="2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22"/>
    </row>
    <row r="12" spans="1:38" ht="70.5" customHeight="1">
      <c r="A12" s="169" t="s">
        <v>61</v>
      </c>
      <c r="B12" s="170"/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170"/>
      <c r="AI12" s="170"/>
      <c r="AJ12" s="170"/>
      <c r="AK12" s="171"/>
    </row>
  </sheetData>
  <mergeCells count="4">
    <mergeCell ref="B2:P2"/>
    <mergeCell ref="C4:AK4"/>
    <mergeCell ref="E6:AK9"/>
    <mergeCell ref="A12:AK12"/>
  </mergeCells>
  <phoneticPr fontId="235" type="noConversion"/>
  <dataValidations count="1">
    <dataValidation allowBlank="1" showInputMessage="1" showErrorMessage="1" promptTitle="서술입력" prompt="자유롭게 입력하시기 바랍니다." sqref="E6 E10"/>
  </dataValidations>
  <pageMargins left="0.47" right="0.47" top="0.75" bottom="0.75" header="0.31" footer="0.31"/>
  <pageSetup paperSize="9" fitToWidth="0" fitToHeight="0" orientation="portrait" blackAndWhite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"/>
  <sheetViews>
    <sheetView workbookViewId="0">
      <selection activeCell="AO11" sqref="AO11"/>
    </sheetView>
  </sheetViews>
  <sheetFormatPr defaultRowHeight="16.5" customHeight="1"/>
  <cols>
    <col min="1" max="4" width="1.125" style="2" customWidth="1"/>
    <col min="5" max="37" width="2.375" style="2" customWidth="1"/>
    <col min="38" max="38" width="22.625" style="2" customWidth="1"/>
  </cols>
  <sheetData>
    <row r="1" spans="1:39" ht="18.75" customHeight="1">
      <c r="A1" s="21"/>
      <c r="B1" s="23"/>
      <c r="C1" s="23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22"/>
    </row>
    <row r="2" spans="1:39" ht="18.75" customHeight="1">
      <c r="A2" s="31"/>
      <c r="B2" s="31"/>
      <c r="C2" s="218" t="s">
        <v>62</v>
      </c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2"/>
    </row>
    <row r="3" spans="1:39" ht="18.75" customHeight="1">
      <c r="A3" s="31"/>
      <c r="B3" s="31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22"/>
    </row>
    <row r="4" spans="1:39" ht="30" customHeight="1">
      <c r="A4" s="21"/>
      <c r="B4" s="23"/>
      <c r="C4" s="23"/>
      <c r="D4" s="32"/>
      <c r="E4" s="233" t="s">
        <v>63</v>
      </c>
      <c r="F4" s="233"/>
      <c r="G4" s="233"/>
      <c r="H4" s="233"/>
      <c r="I4" s="233"/>
      <c r="J4" s="233"/>
      <c r="K4" s="233" t="s">
        <v>64</v>
      </c>
      <c r="L4" s="233"/>
      <c r="M4" s="233"/>
      <c r="N4" s="233"/>
      <c r="O4" s="233"/>
      <c r="P4" s="233"/>
      <c r="Q4" s="233" t="s">
        <v>65</v>
      </c>
      <c r="R4" s="233"/>
      <c r="S4" s="233"/>
      <c r="T4" s="233"/>
      <c r="U4" s="233"/>
      <c r="V4" s="233" t="s">
        <v>66</v>
      </c>
      <c r="W4" s="233"/>
      <c r="X4" s="233"/>
      <c r="Y4" s="233"/>
      <c r="Z4" s="233"/>
      <c r="AA4" s="233"/>
      <c r="AB4" s="233"/>
      <c r="AC4" s="233"/>
      <c r="AD4" s="233"/>
      <c r="AE4" s="233"/>
      <c r="AF4" s="234" t="s">
        <v>67</v>
      </c>
      <c r="AG4" s="234"/>
      <c r="AH4" s="234"/>
      <c r="AI4" s="234"/>
      <c r="AJ4" s="234"/>
      <c r="AK4" s="234"/>
      <c r="AL4" s="22"/>
    </row>
    <row r="5" spans="1:39" ht="30" customHeight="1">
      <c r="A5" s="21"/>
      <c r="B5" s="23"/>
      <c r="C5" s="23"/>
      <c r="D5" s="32"/>
      <c r="E5" s="231" t="s">
        <v>68</v>
      </c>
      <c r="F5" s="231"/>
      <c r="G5" s="231"/>
      <c r="H5" s="231"/>
      <c r="I5" s="231"/>
      <c r="J5" s="231"/>
      <c r="K5" s="231" t="s">
        <v>14</v>
      </c>
      <c r="L5" s="231"/>
      <c r="M5" s="231"/>
      <c r="N5" s="231"/>
      <c r="O5" s="231"/>
      <c r="P5" s="231"/>
      <c r="Q5" s="232" t="s">
        <v>69</v>
      </c>
      <c r="R5" s="232"/>
      <c r="S5" s="232"/>
      <c r="T5" s="232"/>
      <c r="U5" s="232"/>
      <c r="V5" s="231" t="s">
        <v>70</v>
      </c>
      <c r="W5" s="231"/>
      <c r="X5" s="231"/>
      <c r="Y5" s="231"/>
      <c r="Z5" s="231"/>
      <c r="AA5" s="231"/>
      <c r="AB5" s="231"/>
      <c r="AC5" s="231"/>
      <c r="AD5" s="231"/>
      <c r="AE5" s="231"/>
      <c r="AF5" s="231" t="s">
        <v>71</v>
      </c>
      <c r="AG5" s="231"/>
      <c r="AH5" s="231"/>
      <c r="AI5" s="231"/>
      <c r="AJ5" s="231"/>
      <c r="AK5" s="231"/>
      <c r="AL5" s="22"/>
    </row>
    <row r="6" spans="1:39" ht="30" customHeight="1">
      <c r="A6" s="21"/>
      <c r="B6" s="23"/>
      <c r="C6" s="23"/>
      <c r="D6" s="32"/>
      <c r="E6" s="231" t="s">
        <v>72</v>
      </c>
      <c r="F6" s="231"/>
      <c r="G6" s="231"/>
      <c r="H6" s="231"/>
      <c r="I6" s="231"/>
      <c r="J6" s="231"/>
      <c r="K6" s="231" t="s">
        <v>73</v>
      </c>
      <c r="L6" s="231"/>
      <c r="M6" s="231"/>
      <c r="N6" s="231"/>
      <c r="O6" s="231"/>
      <c r="P6" s="231"/>
      <c r="Q6" s="232" t="s">
        <v>74</v>
      </c>
      <c r="R6" s="232"/>
      <c r="S6" s="232"/>
      <c r="T6" s="232"/>
      <c r="U6" s="232"/>
      <c r="V6" s="231" t="s">
        <v>75</v>
      </c>
      <c r="W6" s="231"/>
      <c r="X6" s="231"/>
      <c r="Y6" s="231"/>
      <c r="Z6" s="231"/>
      <c r="AA6" s="231"/>
      <c r="AB6" s="231"/>
      <c r="AC6" s="231"/>
      <c r="AD6" s="231"/>
      <c r="AE6" s="231"/>
      <c r="AF6" s="231" t="s">
        <v>71</v>
      </c>
      <c r="AG6" s="231"/>
      <c r="AH6" s="231"/>
      <c r="AI6" s="231"/>
      <c r="AJ6" s="231"/>
      <c r="AK6" s="231"/>
      <c r="AL6" s="22"/>
    </row>
    <row r="7" spans="1:39" ht="30" customHeight="1">
      <c r="A7" s="21"/>
      <c r="B7" s="23"/>
      <c r="C7" s="23"/>
      <c r="D7" s="32"/>
      <c r="E7" s="231" t="s">
        <v>72</v>
      </c>
      <c r="F7" s="231"/>
      <c r="G7" s="231"/>
      <c r="H7" s="231"/>
      <c r="I7" s="231"/>
      <c r="J7" s="231"/>
      <c r="K7" s="231" t="s">
        <v>76</v>
      </c>
      <c r="L7" s="231"/>
      <c r="M7" s="231"/>
      <c r="N7" s="231"/>
      <c r="O7" s="231"/>
      <c r="P7" s="231"/>
      <c r="Q7" s="232" t="s">
        <v>77</v>
      </c>
      <c r="R7" s="232"/>
      <c r="S7" s="232"/>
      <c r="T7" s="232"/>
      <c r="U7" s="232"/>
      <c r="V7" s="231" t="s">
        <v>78</v>
      </c>
      <c r="W7" s="231"/>
      <c r="X7" s="231"/>
      <c r="Y7" s="231"/>
      <c r="Z7" s="231"/>
      <c r="AA7" s="231"/>
      <c r="AB7" s="231"/>
      <c r="AC7" s="231"/>
      <c r="AD7" s="231"/>
      <c r="AE7" s="231"/>
      <c r="AF7" s="231" t="s">
        <v>71</v>
      </c>
      <c r="AG7" s="231"/>
      <c r="AH7" s="231"/>
      <c r="AI7" s="231"/>
      <c r="AJ7" s="231"/>
      <c r="AK7" s="231"/>
      <c r="AL7" s="22"/>
    </row>
    <row r="8" spans="1:39" ht="30" customHeight="1">
      <c r="A8" s="21"/>
      <c r="B8" s="23"/>
      <c r="C8" s="23"/>
      <c r="D8" s="32"/>
      <c r="E8" s="231" t="s">
        <v>79</v>
      </c>
      <c r="F8" s="231"/>
      <c r="G8" s="231"/>
      <c r="H8" s="231"/>
      <c r="I8" s="231"/>
      <c r="J8" s="231"/>
      <c r="K8" s="231" t="s">
        <v>80</v>
      </c>
      <c r="L8" s="231"/>
      <c r="M8" s="231"/>
      <c r="N8" s="231"/>
      <c r="O8" s="231"/>
      <c r="P8" s="231"/>
      <c r="Q8" s="232" t="s">
        <v>81</v>
      </c>
      <c r="R8" s="232"/>
      <c r="S8" s="232"/>
      <c r="T8" s="232"/>
      <c r="U8" s="232"/>
      <c r="V8" s="231" t="s">
        <v>82</v>
      </c>
      <c r="W8" s="231"/>
      <c r="X8" s="231"/>
      <c r="Y8" s="231"/>
      <c r="Z8" s="231"/>
      <c r="AA8" s="231"/>
      <c r="AB8" s="231"/>
      <c r="AC8" s="231"/>
      <c r="AD8" s="231"/>
      <c r="AE8" s="231"/>
      <c r="AF8" s="231" t="s">
        <v>71</v>
      </c>
      <c r="AG8" s="231"/>
      <c r="AH8" s="231"/>
      <c r="AI8" s="231"/>
      <c r="AJ8" s="231"/>
      <c r="AK8" s="231"/>
      <c r="AL8" s="22"/>
    </row>
    <row r="9" spans="1:39" ht="30" hidden="1" customHeight="1">
      <c r="A9" s="21"/>
      <c r="B9" s="23"/>
      <c r="C9" s="23"/>
      <c r="D9" s="32"/>
      <c r="E9" s="231"/>
      <c r="F9" s="231"/>
      <c r="G9" s="231"/>
      <c r="H9" s="231"/>
      <c r="I9" s="231"/>
      <c r="J9" s="231"/>
      <c r="K9" s="231"/>
      <c r="L9" s="231"/>
      <c r="M9" s="231"/>
      <c r="N9" s="231"/>
      <c r="O9" s="231"/>
      <c r="P9" s="231"/>
      <c r="Q9" s="232"/>
      <c r="R9" s="232"/>
      <c r="S9" s="232"/>
      <c r="T9" s="232"/>
      <c r="U9" s="232"/>
      <c r="V9" s="231"/>
      <c r="W9" s="231"/>
      <c r="X9" s="231"/>
      <c r="Y9" s="231"/>
      <c r="Z9" s="231"/>
      <c r="AA9" s="231"/>
      <c r="AB9" s="231"/>
      <c r="AC9" s="231"/>
      <c r="AD9" s="231"/>
      <c r="AE9" s="231"/>
      <c r="AF9" s="231"/>
      <c r="AG9" s="231"/>
      <c r="AH9" s="231"/>
      <c r="AI9" s="231"/>
      <c r="AJ9" s="231"/>
      <c r="AK9" s="231"/>
      <c r="AL9" s="22"/>
    </row>
    <row r="10" spans="1:39" ht="6" customHeight="1">
      <c r="A10" s="21"/>
      <c r="B10" s="23"/>
      <c r="C10" s="23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22"/>
    </row>
    <row r="11" spans="1:39" ht="18.75" customHeight="1">
      <c r="A11" s="21"/>
      <c r="B11" s="23"/>
      <c r="C11" s="23"/>
      <c r="D11" s="32"/>
      <c r="E11" s="162" t="s">
        <v>83</v>
      </c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22"/>
    </row>
    <row r="12" spans="1:39" ht="18.75" customHeight="1">
      <c r="A12" s="21"/>
      <c r="B12" s="23"/>
      <c r="C12" s="23"/>
      <c r="D12" s="32"/>
      <c r="E12" s="230" t="s">
        <v>84</v>
      </c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  <c r="AL12" s="22"/>
    </row>
    <row r="13" spans="1:39" ht="26.25" customHeight="1">
      <c r="A13" s="31"/>
      <c r="B13" s="31"/>
      <c r="C13" s="32"/>
      <c r="D13" s="32"/>
      <c r="E13" s="215"/>
      <c r="F13" s="215"/>
      <c r="G13" s="215"/>
      <c r="H13" s="215"/>
      <c r="I13" s="215"/>
      <c r="J13" s="215"/>
      <c r="K13" s="215"/>
      <c r="L13" s="215"/>
      <c r="M13" s="215"/>
      <c r="N13" s="215"/>
      <c r="O13" s="215"/>
      <c r="P13" s="215"/>
      <c r="Q13" s="215"/>
      <c r="R13" s="215"/>
      <c r="S13" s="215"/>
      <c r="T13" s="215"/>
      <c r="U13" s="215"/>
      <c r="V13" s="215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35" t="s">
        <v>85</v>
      </c>
      <c r="AM13" s="20"/>
    </row>
    <row r="14" spans="1:39" ht="18.75" customHeight="1">
      <c r="A14" s="21"/>
      <c r="B14" s="23"/>
      <c r="C14" s="23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22"/>
    </row>
    <row r="15" spans="1:39" ht="19.5" customHeight="1">
      <c r="A15" s="21"/>
      <c r="B15" s="23"/>
      <c r="C15" s="23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22"/>
    </row>
    <row r="16" spans="1:39" ht="85.5" customHeight="1">
      <c r="A16" s="169" t="s">
        <v>86</v>
      </c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  <c r="AH16" s="170"/>
      <c r="AI16" s="170"/>
      <c r="AJ16" s="170"/>
      <c r="AK16" s="171"/>
    </row>
  </sheetData>
  <mergeCells count="35">
    <mergeCell ref="C2:AK2"/>
    <mergeCell ref="E4:J4"/>
    <mergeCell ref="K4:P4"/>
    <mergeCell ref="Q4:U4"/>
    <mergeCell ref="V4:AE4"/>
    <mergeCell ref="AF4:AK4"/>
    <mergeCell ref="E6:J6"/>
    <mergeCell ref="K6:P6"/>
    <mergeCell ref="Q6:U6"/>
    <mergeCell ref="V6:AE6"/>
    <mergeCell ref="AF6:AK6"/>
    <mergeCell ref="E5:J5"/>
    <mergeCell ref="K5:P5"/>
    <mergeCell ref="Q5:U5"/>
    <mergeCell ref="V5:AE5"/>
    <mergeCell ref="AF5:AK5"/>
    <mergeCell ref="E8:J8"/>
    <mergeCell ref="K8:P8"/>
    <mergeCell ref="Q8:U8"/>
    <mergeCell ref="V8:AE8"/>
    <mergeCell ref="AF8:AK8"/>
    <mergeCell ref="E7:J7"/>
    <mergeCell ref="K7:P7"/>
    <mergeCell ref="Q7:U7"/>
    <mergeCell ref="V7:AE7"/>
    <mergeCell ref="AF7:AK7"/>
    <mergeCell ref="E12:AK12"/>
    <mergeCell ref="E13:AK13"/>
    <mergeCell ref="A16:AK16"/>
    <mergeCell ref="E9:J9"/>
    <mergeCell ref="K9:P9"/>
    <mergeCell ref="Q9:U9"/>
    <mergeCell ref="V9:AE9"/>
    <mergeCell ref="AF9:AK9"/>
    <mergeCell ref="E11:AK11"/>
  </mergeCells>
  <phoneticPr fontId="235" type="noConversion"/>
  <dataValidations count="1">
    <dataValidation allowBlank="1" showInputMessage="1" showErrorMessage="1" promptTitle="서술입력" prompt="자유롭게 입력하시기 바랍니다." sqref="E4:E10"/>
  </dataValidations>
  <pageMargins left="0.47" right="0.47" top="0.75" bottom="0.75" header="0.31" footer="0.31"/>
  <pageSetup paperSize="9" fitToWidth="0" fitToHeight="0" orientation="portrait" blackAndWhite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36"/>
  <sheetViews>
    <sheetView tabSelected="1" zoomScale="115" zoomScaleNormal="115" workbookViewId="0">
      <selection activeCell="AQ7" sqref="AQ7"/>
    </sheetView>
  </sheetViews>
  <sheetFormatPr defaultRowHeight="16.5" customHeight="1"/>
  <cols>
    <col min="1" max="4" width="1.125" style="2" customWidth="1"/>
    <col min="5" max="21" width="2.375" style="2" customWidth="1"/>
    <col min="22" max="31" width="2.625" style="2" customWidth="1"/>
    <col min="32" max="36" width="2.375" style="2" customWidth="1"/>
    <col min="37" max="37" width="3.625" style="2" customWidth="1"/>
    <col min="38" max="38" width="14.625" style="2" customWidth="1"/>
    <col min="39" max="39" width="9" style="2" customWidth="1"/>
  </cols>
  <sheetData>
    <row r="2" spans="1:39" ht="19.5" customHeight="1">
      <c r="A2" s="21"/>
      <c r="B2" s="188" t="s">
        <v>87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2"/>
    </row>
    <row r="3" spans="1:39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</row>
    <row r="4" spans="1:39" ht="17.25" customHeight="1">
      <c r="C4" s="218" t="s">
        <v>88</v>
      </c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W4" s="20"/>
    </row>
    <row r="5" spans="1:39" ht="17.25" customHeight="1"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</row>
    <row r="6" spans="1:39" ht="18.75" customHeight="1">
      <c r="A6" s="31"/>
      <c r="B6" s="31"/>
      <c r="C6" s="33"/>
      <c r="D6" s="218" t="s">
        <v>89</v>
      </c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2"/>
      <c r="AM6" s="38"/>
    </row>
    <row r="7" spans="1:39" ht="16.5" customHeight="1">
      <c r="AD7" s="39" t="s">
        <v>90</v>
      </c>
      <c r="AE7" s="242" t="str">
        <f>표지!G6</f>
        <v>2024.09.30</v>
      </c>
      <c r="AF7" s="242"/>
      <c r="AG7" s="242"/>
      <c r="AH7" s="242"/>
      <c r="AI7" s="242"/>
      <c r="AJ7" s="242" t="s">
        <v>91</v>
      </c>
      <c r="AK7" s="242"/>
    </row>
    <row r="8" spans="1:39" ht="16.5" customHeight="1">
      <c r="D8" s="243"/>
      <c r="E8" s="243"/>
      <c r="F8" s="243"/>
      <c r="G8" s="243"/>
      <c r="H8" s="243"/>
      <c r="I8" s="243"/>
      <c r="J8" s="243"/>
      <c r="K8" s="244"/>
      <c r="L8" s="244"/>
      <c r="M8" s="244"/>
      <c r="N8" s="42"/>
      <c r="O8" s="13"/>
      <c r="P8" s="13"/>
      <c r="AF8" s="241" t="s">
        <v>92</v>
      </c>
      <c r="AG8" s="241"/>
      <c r="AH8" s="241"/>
      <c r="AI8" s="241"/>
      <c r="AJ8" s="241"/>
      <c r="AK8" s="241"/>
    </row>
    <row r="9" spans="1:39" ht="25.5" customHeight="1">
      <c r="C9" s="234" t="s">
        <v>93</v>
      </c>
      <c r="D9" s="234"/>
      <c r="E9" s="234"/>
      <c r="F9" s="234"/>
      <c r="G9" s="234"/>
      <c r="H9" s="234"/>
      <c r="I9" s="234" t="s">
        <v>94</v>
      </c>
      <c r="J9" s="234"/>
      <c r="K9" s="234"/>
      <c r="L9" s="234"/>
      <c r="M9" s="234"/>
      <c r="N9" s="234"/>
      <c r="O9" s="234" t="s">
        <v>95</v>
      </c>
      <c r="P9" s="234"/>
      <c r="Q9" s="234"/>
      <c r="R9" s="234"/>
      <c r="S9" s="234"/>
      <c r="T9" s="234"/>
      <c r="U9" s="234"/>
      <c r="V9" s="234" t="s">
        <v>96</v>
      </c>
      <c r="W9" s="234"/>
      <c r="X9" s="234"/>
      <c r="Y9" s="234"/>
      <c r="Z9" s="234"/>
      <c r="AA9" s="234" t="s">
        <v>97</v>
      </c>
      <c r="AB9" s="234"/>
      <c r="AC9" s="234"/>
      <c r="AD9" s="234"/>
      <c r="AE9" s="234"/>
      <c r="AF9" s="234" t="s">
        <v>67</v>
      </c>
      <c r="AG9" s="234"/>
      <c r="AH9" s="234"/>
      <c r="AI9" s="234"/>
      <c r="AJ9" s="234"/>
      <c r="AK9" s="234"/>
    </row>
    <row r="10" spans="1:39" ht="25.5" customHeight="1">
      <c r="C10" s="237" t="s">
        <v>98</v>
      </c>
      <c r="D10" s="237"/>
      <c r="E10" s="237"/>
      <c r="F10" s="237"/>
      <c r="G10" s="237"/>
      <c r="H10" s="237"/>
      <c r="I10" s="237" t="s">
        <v>1082</v>
      </c>
      <c r="J10" s="237"/>
      <c r="K10" s="237"/>
      <c r="L10" s="237"/>
      <c r="M10" s="237"/>
      <c r="N10" s="237"/>
      <c r="O10" s="236">
        <v>60000</v>
      </c>
      <c r="P10" s="236"/>
      <c r="Q10" s="236"/>
      <c r="R10" s="236"/>
      <c r="S10" s="236"/>
      <c r="T10" s="236"/>
      <c r="U10" s="236"/>
      <c r="V10" s="236">
        <v>5000</v>
      </c>
      <c r="W10" s="236"/>
      <c r="X10" s="236"/>
      <c r="Y10" s="236"/>
      <c r="Z10" s="236"/>
      <c r="AA10" s="236">
        <v>5000</v>
      </c>
      <c r="AB10" s="236"/>
      <c r="AC10" s="236"/>
      <c r="AD10" s="236"/>
      <c r="AE10" s="236"/>
      <c r="AF10" s="235"/>
      <c r="AG10" s="235"/>
      <c r="AH10" s="235"/>
      <c r="AI10" s="235"/>
      <c r="AJ10" s="235"/>
      <c r="AK10" s="235"/>
      <c r="AL10" s="44">
        <f>O10*V10</f>
        <v>300000000</v>
      </c>
    </row>
    <row r="11" spans="1:39" ht="25.5" hidden="1" customHeight="1"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7"/>
      <c r="N11" s="237"/>
      <c r="O11" s="236"/>
      <c r="P11" s="236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5"/>
      <c r="AG11" s="235"/>
      <c r="AH11" s="235"/>
      <c r="AI11" s="235"/>
      <c r="AJ11" s="235"/>
      <c r="AK11" s="235"/>
    </row>
    <row r="12" spans="1:39" ht="25.5" hidden="1" customHeight="1">
      <c r="C12" s="237"/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6"/>
      <c r="P12" s="236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5"/>
      <c r="AG12" s="235"/>
      <c r="AH12" s="235"/>
      <c r="AI12" s="235"/>
      <c r="AJ12" s="235"/>
      <c r="AK12" s="235"/>
    </row>
    <row r="13" spans="1:39" ht="25.5" hidden="1" customHeight="1">
      <c r="C13" s="237"/>
      <c r="D13" s="237"/>
      <c r="E13" s="237"/>
      <c r="F13" s="237"/>
      <c r="G13" s="237"/>
      <c r="H13" s="237"/>
      <c r="I13" s="237"/>
      <c r="J13" s="237"/>
      <c r="K13" s="237"/>
      <c r="L13" s="237"/>
      <c r="M13" s="237"/>
      <c r="N13" s="237"/>
      <c r="O13" s="236"/>
      <c r="P13" s="236"/>
      <c r="Q13" s="236"/>
      <c r="R13" s="236"/>
      <c r="S13" s="236"/>
      <c r="T13" s="236"/>
      <c r="U13" s="236"/>
      <c r="V13" s="236"/>
      <c r="W13" s="236"/>
      <c r="X13" s="236"/>
      <c r="Y13" s="236"/>
      <c r="Z13" s="236"/>
      <c r="AA13" s="236"/>
      <c r="AB13" s="236"/>
      <c r="AC13" s="236"/>
      <c r="AD13" s="236"/>
      <c r="AE13" s="236"/>
      <c r="AF13" s="235"/>
      <c r="AG13" s="235"/>
      <c r="AH13" s="235"/>
      <c r="AI13" s="235"/>
      <c r="AJ13" s="235"/>
      <c r="AK13" s="235"/>
    </row>
    <row r="14" spans="1:39" ht="18.75" customHeight="1">
      <c r="C14" s="45"/>
      <c r="D14" s="224" t="s">
        <v>99</v>
      </c>
      <c r="E14" s="224"/>
      <c r="F14" s="224"/>
      <c r="G14" s="224"/>
      <c r="H14" s="224"/>
      <c r="I14" s="224"/>
      <c r="J14" s="224"/>
      <c r="K14" s="224"/>
      <c r="L14" s="224"/>
      <c r="M14" s="224"/>
      <c r="N14" s="224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224"/>
      <c r="AA14" s="224"/>
      <c r="AB14" s="224"/>
      <c r="AC14" s="224"/>
      <c r="AD14" s="224"/>
      <c r="AE14" s="224"/>
      <c r="AF14" s="224"/>
      <c r="AG14" s="224"/>
      <c r="AH14" s="224"/>
      <c r="AI14" s="224"/>
      <c r="AJ14" s="224"/>
      <c r="AK14" s="46"/>
    </row>
    <row r="15" spans="1:39" ht="7.5" customHeight="1">
      <c r="A15" s="31"/>
      <c r="B15" s="31"/>
      <c r="C15" s="32"/>
      <c r="D15" s="32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4"/>
    </row>
    <row r="16" spans="1:39" ht="26.25" customHeight="1">
      <c r="A16" s="31"/>
      <c r="B16" s="31"/>
      <c r="C16" s="32"/>
      <c r="D16" s="32"/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8"/>
      <c r="P16" s="238"/>
      <c r="Q16" s="238"/>
      <c r="R16" s="238"/>
      <c r="S16" s="238"/>
      <c r="T16" s="238"/>
      <c r="U16" s="238"/>
      <c r="V16" s="238"/>
      <c r="W16" s="238"/>
      <c r="X16" s="238"/>
      <c r="Y16" s="238"/>
      <c r="Z16" s="238"/>
      <c r="AA16" s="238"/>
      <c r="AB16" s="238"/>
      <c r="AC16" s="238"/>
      <c r="AD16" s="238"/>
      <c r="AE16" s="238"/>
      <c r="AF16" s="238"/>
      <c r="AG16" s="238"/>
      <c r="AH16" s="238"/>
      <c r="AI16" s="238"/>
      <c r="AJ16" s="238"/>
      <c r="AK16" s="238"/>
      <c r="AL16" s="35" t="s">
        <v>100</v>
      </c>
    </row>
    <row r="17" spans="1:39" ht="16.5" customHeight="1"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</row>
    <row r="18" spans="1:39" ht="18.75" customHeight="1">
      <c r="A18" s="31"/>
      <c r="B18" s="31"/>
      <c r="C18" s="33"/>
      <c r="D18" s="218" t="s">
        <v>101</v>
      </c>
      <c r="E18" s="218"/>
      <c r="F18" s="218"/>
      <c r="G18" s="218"/>
      <c r="H18" s="218"/>
      <c r="I18" s="218"/>
      <c r="J18" s="218"/>
      <c r="K18" s="218"/>
      <c r="L18" s="218"/>
      <c r="M18" s="218"/>
      <c r="N18" s="218"/>
      <c r="O18" s="218"/>
      <c r="P18" s="218"/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  <c r="AG18" s="218"/>
      <c r="AH18" s="218"/>
      <c r="AI18" s="218"/>
      <c r="AJ18" s="218"/>
      <c r="AK18" s="218"/>
      <c r="AL18" s="22"/>
      <c r="AM18" s="38"/>
    </row>
    <row r="19" spans="1:39" ht="16.5" customHeight="1"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41" t="s">
        <v>92</v>
      </c>
      <c r="AG19" s="241"/>
      <c r="AH19" s="241"/>
      <c r="AI19" s="241"/>
      <c r="AJ19" s="241"/>
      <c r="AK19" s="241"/>
    </row>
    <row r="20" spans="1:39" ht="25.5" customHeight="1">
      <c r="C20" s="234" t="s">
        <v>102</v>
      </c>
      <c r="D20" s="234"/>
      <c r="E20" s="234"/>
      <c r="F20" s="234"/>
      <c r="G20" s="234"/>
      <c r="H20" s="234"/>
      <c r="I20" s="234" t="s">
        <v>94</v>
      </c>
      <c r="J20" s="234"/>
      <c r="K20" s="234"/>
      <c r="L20" s="234"/>
      <c r="M20" s="234"/>
      <c r="N20" s="234"/>
      <c r="O20" s="234" t="s">
        <v>103</v>
      </c>
      <c r="P20" s="234"/>
      <c r="Q20" s="234"/>
      <c r="R20" s="234"/>
      <c r="S20" s="234"/>
      <c r="T20" s="234"/>
      <c r="U20" s="234"/>
      <c r="V20" s="234" t="s">
        <v>104</v>
      </c>
      <c r="W20" s="234"/>
      <c r="X20" s="234"/>
      <c r="Y20" s="234"/>
      <c r="Z20" s="234"/>
      <c r="AA20" s="234"/>
      <c r="AB20" s="234"/>
      <c r="AC20" s="234"/>
      <c r="AD20" s="234"/>
      <c r="AE20" s="234" t="s">
        <v>67</v>
      </c>
      <c r="AF20" s="234"/>
      <c r="AG20" s="234"/>
      <c r="AH20" s="234"/>
      <c r="AI20" s="234"/>
      <c r="AJ20" s="234"/>
      <c r="AK20" s="234"/>
    </row>
    <row r="21" spans="1:39" ht="25.5" customHeight="1">
      <c r="C21" s="235"/>
      <c r="D21" s="235"/>
      <c r="E21" s="235"/>
      <c r="F21" s="235"/>
      <c r="G21" s="235"/>
      <c r="H21" s="235"/>
      <c r="I21" s="235"/>
      <c r="J21" s="235"/>
      <c r="K21" s="235"/>
      <c r="L21" s="235"/>
      <c r="M21" s="235"/>
      <c r="N21" s="235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6"/>
      <c r="AC21" s="236"/>
      <c r="AD21" s="236"/>
      <c r="AE21" s="237"/>
      <c r="AF21" s="237"/>
      <c r="AG21" s="237"/>
      <c r="AH21" s="237"/>
      <c r="AI21" s="237"/>
      <c r="AJ21" s="237"/>
      <c r="AK21" s="237"/>
    </row>
    <row r="22" spans="1:39" ht="25.5" customHeight="1">
      <c r="C22" s="235"/>
      <c r="D22" s="235"/>
      <c r="E22" s="235"/>
      <c r="F22" s="235"/>
      <c r="G22" s="235"/>
      <c r="H22" s="235"/>
      <c r="I22" s="235"/>
      <c r="J22" s="235"/>
      <c r="K22" s="235"/>
      <c r="L22" s="235"/>
      <c r="M22" s="235"/>
      <c r="N22" s="235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6"/>
      <c r="AC22" s="236"/>
      <c r="AD22" s="236"/>
      <c r="AE22" s="237"/>
      <c r="AF22" s="237"/>
      <c r="AG22" s="237"/>
      <c r="AH22" s="237"/>
      <c r="AI22" s="237"/>
      <c r="AJ22" s="237"/>
      <c r="AK22" s="237"/>
    </row>
    <row r="23" spans="1:39" ht="7.5" customHeight="1">
      <c r="A23" s="31"/>
      <c r="B23" s="31"/>
      <c r="C23" s="32"/>
      <c r="D23" s="32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4"/>
    </row>
    <row r="24" spans="1:39" ht="26.25" customHeight="1">
      <c r="A24" s="31"/>
      <c r="B24" s="31"/>
      <c r="C24" s="32"/>
      <c r="D24" s="32"/>
      <c r="E24" s="238"/>
      <c r="F24" s="238"/>
      <c r="G24" s="238"/>
      <c r="H24" s="238"/>
      <c r="I24" s="238"/>
      <c r="J24" s="238"/>
      <c r="K24" s="238"/>
      <c r="L24" s="238"/>
      <c r="M24" s="238"/>
      <c r="N24" s="238"/>
      <c r="O24" s="238"/>
      <c r="P24" s="238"/>
      <c r="Q24" s="238"/>
      <c r="R24" s="238"/>
      <c r="S24" s="238"/>
      <c r="T24" s="238"/>
      <c r="U24" s="238"/>
      <c r="V24" s="238"/>
      <c r="W24" s="238"/>
      <c r="X24" s="238"/>
      <c r="Y24" s="238"/>
      <c r="Z24" s="238"/>
      <c r="AA24" s="238"/>
      <c r="AB24" s="238"/>
      <c r="AC24" s="238"/>
      <c r="AD24" s="238"/>
      <c r="AE24" s="238"/>
      <c r="AF24" s="238"/>
      <c r="AG24" s="238"/>
      <c r="AH24" s="238"/>
      <c r="AI24" s="238"/>
      <c r="AJ24" s="238"/>
      <c r="AK24" s="238"/>
      <c r="AL24" s="35" t="s">
        <v>105</v>
      </c>
    </row>
    <row r="26" spans="1:39" ht="18.75" customHeight="1">
      <c r="A26" s="31"/>
      <c r="B26" s="31"/>
      <c r="C26" s="33"/>
      <c r="D26" s="218" t="s">
        <v>106</v>
      </c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218"/>
      <c r="P26" s="218"/>
      <c r="Q26" s="218"/>
      <c r="R26" s="218"/>
      <c r="S26" s="218"/>
      <c r="T26" s="218"/>
      <c r="U26" s="218"/>
      <c r="V26" s="218"/>
      <c r="W26" s="218"/>
      <c r="X26" s="218"/>
      <c r="Y26" s="218"/>
      <c r="Z26" s="218"/>
      <c r="AA26" s="218"/>
      <c r="AB26" s="218"/>
      <c r="AC26" s="218"/>
      <c r="AD26" s="218"/>
      <c r="AE26" s="218"/>
      <c r="AF26" s="218"/>
      <c r="AG26" s="218"/>
      <c r="AH26" s="218"/>
      <c r="AI26" s="218"/>
      <c r="AJ26" s="218"/>
      <c r="AK26" s="218"/>
      <c r="AL26" s="22"/>
      <c r="AM26" s="38"/>
    </row>
    <row r="27" spans="1:39" ht="16.5" customHeight="1">
      <c r="AL27" s="48"/>
      <c r="AM27" s="38"/>
    </row>
    <row r="28" spans="1:39" ht="52.5" customHeight="1"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39"/>
      <c r="AE28" s="239"/>
      <c r="AF28" s="239"/>
      <c r="AG28" s="239"/>
      <c r="AH28" s="239"/>
      <c r="AI28" s="239"/>
      <c r="AJ28" s="239"/>
      <c r="AK28" s="239"/>
      <c r="AL28" s="38"/>
      <c r="AM28" s="38"/>
    </row>
    <row r="30" spans="1:39" ht="32.25" customHeight="1">
      <c r="A30" s="31"/>
      <c r="B30" s="31"/>
      <c r="C30" s="33"/>
      <c r="D30" s="218" t="s">
        <v>107</v>
      </c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8"/>
      <c r="AE30" s="218"/>
      <c r="AF30" s="218"/>
      <c r="AG30" s="218"/>
      <c r="AH30" s="218"/>
      <c r="AI30" s="218"/>
      <c r="AJ30" s="218"/>
      <c r="AK30" s="218"/>
      <c r="AL30" s="22"/>
      <c r="AM30" s="38"/>
    </row>
    <row r="31" spans="1:39" ht="16.5" customHeight="1">
      <c r="AL31" s="48"/>
      <c r="AM31" s="38"/>
    </row>
    <row r="32" spans="1:39" ht="52.5" customHeight="1">
      <c r="C32" s="240" t="s">
        <v>108</v>
      </c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39"/>
      <c r="T32" s="239"/>
      <c r="U32" s="239"/>
      <c r="V32" s="239"/>
      <c r="W32" s="239"/>
      <c r="X32" s="239"/>
      <c r="Y32" s="239"/>
      <c r="Z32" s="239"/>
      <c r="AA32" s="239"/>
      <c r="AB32" s="239"/>
      <c r="AC32" s="239"/>
      <c r="AD32" s="239"/>
      <c r="AE32" s="239"/>
      <c r="AF32" s="239"/>
      <c r="AG32" s="239"/>
      <c r="AH32" s="239"/>
      <c r="AI32" s="239"/>
      <c r="AJ32" s="239"/>
      <c r="AK32" s="239"/>
      <c r="AL32" s="38"/>
      <c r="AM32" s="38"/>
    </row>
    <row r="36" spans="1:37" s="2" customFormat="1" ht="68.25" customHeight="1">
      <c r="A36" s="169" t="s">
        <v>109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0"/>
      <c r="AE36" s="170"/>
      <c r="AF36" s="170"/>
      <c r="AG36" s="170"/>
      <c r="AH36" s="170"/>
      <c r="AI36" s="170"/>
      <c r="AJ36" s="170"/>
      <c r="AK36" s="171"/>
    </row>
  </sheetData>
  <mergeCells count="63">
    <mergeCell ref="AF9:AK9"/>
    <mergeCell ref="B2:P2"/>
    <mergeCell ref="C4:P4"/>
    <mergeCell ref="D6:AK6"/>
    <mergeCell ref="AE7:AI7"/>
    <mergeCell ref="AJ7:AK7"/>
    <mergeCell ref="D8:J8"/>
    <mergeCell ref="K8:M8"/>
    <mergeCell ref="AF8:AK8"/>
    <mergeCell ref="C9:H9"/>
    <mergeCell ref="I9:N9"/>
    <mergeCell ref="O9:U9"/>
    <mergeCell ref="V9:Z9"/>
    <mergeCell ref="AA9:AE9"/>
    <mergeCell ref="AF10:AK10"/>
    <mergeCell ref="C10:H10"/>
    <mergeCell ref="I10:N10"/>
    <mergeCell ref="O10:U10"/>
    <mergeCell ref="V10:Z10"/>
    <mergeCell ref="AA10:AE10"/>
    <mergeCell ref="AF12:AK12"/>
    <mergeCell ref="C11:H11"/>
    <mergeCell ref="I11:N11"/>
    <mergeCell ref="O11:U11"/>
    <mergeCell ref="V11:Z11"/>
    <mergeCell ref="AA11:AE11"/>
    <mergeCell ref="AF11:AK11"/>
    <mergeCell ref="C12:H12"/>
    <mergeCell ref="I12:N12"/>
    <mergeCell ref="O12:U12"/>
    <mergeCell ref="V12:Z12"/>
    <mergeCell ref="AA12:AE12"/>
    <mergeCell ref="E16:AK16"/>
    <mergeCell ref="C13:H13"/>
    <mergeCell ref="I13:N13"/>
    <mergeCell ref="O13:U13"/>
    <mergeCell ref="V13:Z13"/>
    <mergeCell ref="AA13:AE13"/>
    <mergeCell ref="AF13:AK13"/>
    <mergeCell ref="D14:AJ14"/>
    <mergeCell ref="D18:AK18"/>
    <mergeCell ref="AF19:AK19"/>
    <mergeCell ref="C20:H20"/>
    <mergeCell ref="I20:N20"/>
    <mergeCell ref="O20:U20"/>
    <mergeCell ref="V20:AD20"/>
    <mergeCell ref="AE20:AK20"/>
    <mergeCell ref="C21:H21"/>
    <mergeCell ref="I21:N21"/>
    <mergeCell ref="O21:U21"/>
    <mergeCell ref="V21:AD21"/>
    <mergeCell ref="AE21:AK21"/>
    <mergeCell ref="A36:AK36"/>
    <mergeCell ref="C22:H22"/>
    <mergeCell ref="I22:N22"/>
    <mergeCell ref="O22:U22"/>
    <mergeCell ref="V22:AD22"/>
    <mergeCell ref="AE22:AK22"/>
    <mergeCell ref="E24:AK24"/>
    <mergeCell ref="D26:AK26"/>
    <mergeCell ref="C28:AK28"/>
    <mergeCell ref="D30:AK30"/>
    <mergeCell ref="C32:AK32"/>
  </mergeCells>
  <phoneticPr fontId="235" type="noConversion"/>
  <pageMargins left="0.47" right="0.47" top="0.75" bottom="0.75" header="0.31" footer="0.31"/>
  <pageSetup paperSize="9" scale="99" fitToWidth="0" fitToHeight="0" orientation="portrait" blackAndWhite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2"/>
  <sheetViews>
    <sheetView zoomScale="85" zoomScaleNormal="85" workbookViewId="0">
      <selection activeCell="AO11" sqref="AO11"/>
    </sheetView>
  </sheetViews>
  <sheetFormatPr defaultRowHeight="16.5" customHeight="1"/>
  <cols>
    <col min="1" max="4" width="1.125" style="2" customWidth="1"/>
    <col min="5" max="5" width="1.625" style="2" customWidth="1"/>
    <col min="6" max="6" width="1.875" style="2" customWidth="1"/>
    <col min="7" max="7" width="2.875" style="2" customWidth="1"/>
    <col min="8" max="38" width="2.375" style="2" customWidth="1"/>
    <col min="39" max="39" width="15" style="1" customWidth="1"/>
  </cols>
  <sheetData>
    <row r="1" spans="1:39" ht="19.5" customHeight="1">
      <c r="A1" s="21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2"/>
    </row>
    <row r="2" spans="1:39" ht="19.5" customHeight="1">
      <c r="A2" s="21"/>
      <c r="B2" s="21"/>
      <c r="C2" s="251" t="s">
        <v>110</v>
      </c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2"/>
    </row>
    <row r="3" spans="1:39" ht="17.25" customHeight="1">
      <c r="A3" s="49"/>
      <c r="B3" s="49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54" t="s">
        <v>92</v>
      </c>
      <c r="AF3" s="254"/>
      <c r="AG3" s="254"/>
      <c r="AH3" s="254"/>
      <c r="AI3" s="254"/>
      <c r="AJ3" s="254"/>
      <c r="AK3" s="254"/>
      <c r="AL3" s="254"/>
    </row>
    <row r="4" spans="1:39" ht="16.5" customHeight="1">
      <c r="A4" s="49"/>
      <c r="B4" s="49"/>
      <c r="C4" s="255" t="s">
        <v>111</v>
      </c>
      <c r="D4" s="255"/>
      <c r="E4" s="255"/>
      <c r="F4" s="255"/>
      <c r="G4" s="255" t="s">
        <v>112</v>
      </c>
      <c r="H4" s="255"/>
      <c r="I4" s="255" t="s">
        <v>113</v>
      </c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6" t="s">
        <v>114</v>
      </c>
      <c r="X4" s="256"/>
      <c r="Y4" s="256"/>
      <c r="Z4" s="256"/>
      <c r="AA4" s="256"/>
      <c r="AB4" s="256"/>
      <c r="AC4" s="255" t="s">
        <v>115</v>
      </c>
      <c r="AD4" s="255"/>
      <c r="AE4" s="255"/>
      <c r="AF4" s="255"/>
      <c r="AG4" s="255"/>
      <c r="AH4" s="255"/>
      <c r="AI4" s="255" t="s">
        <v>116</v>
      </c>
      <c r="AJ4" s="255"/>
      <c r="AK4" s="255"/>
      <c r="AL4" s="255"/>
    </row>
    <row r="5" spans="1:39" ht="29.25" customHeight="1">
      <c r="A5" s="49"/>
      <c r="B5" s="49"/>
      <c r="C5" s="255"/>
      <c r="D5" s="255"/>
      <c r="E5" s="255"/>
      <c r="F5" s="255"/>
      <c r="G5" s="255"/>
      <c r="H5" s="255"/>
      <c r="I5" s="255" t="s">
        <v>117</v>
      </c>
      <c r="J5" s="255"/>
      <c r="K5" s="255"/>
      <c r="L5" s="255" t="s">
        <v>118</v>
      </c>
      <c r="M5" s="255"/>
      <c r="N5" s="255"/>
      <c r="O5" s="255"/>
      <c r="P5" s="255"/>
      <c r="Q5" s="257" t="s">
        <v>119</v>
      </c>
      <c r="R5" s="257"/>
      <c r="S5" s="257"/>
      <c r="T5" s="257" t="s">
        <v>120</v>
      </c>
      <c r="U5" s="257"/>
      <c r="V5" s="257"/>
      <c r="W5" s="256"/>
      <c r="X5" s="256"/>
      <c r="Y5" s="256"/>
      <c r="Z5" s="256"/>
      <c r="AA5" s="256"/>
      <c r="AB5" s="256"/>
      <c r="AC5" s="255"/>
      <c r="AD5" s="255"/>
      <c r="AE5" s="255"/>
      <c r="AF5" s="255"/>
      <c r="AG5" s="255"/>
      <c r="AH5" s="255"/>
      <c r="AI5" s="255"/>
      <c r="AJ5" s="255"/>
      <c r="AK5" s="255"/>
      <c r="AL5" s="255"/>
    </row>
    <row r="6" spans="1:39" ht="29.25" customHeight="1">
      <c r="A6" s="49"/>
      <c r="B6" s="49"/>
      <c r="C6" s="252" t="s">
        <v>37</v>
      </c>
      <c r="D6" s="252"/>
      <c r="E6" s="252"/>
      <c r="F6" s="252"/>
      <c r="G6" s="253" t="s">
        <v>121</v>
      </c>
      <c r="H6" s="253"/>
      <c r="I6" s="253" t="s">
        <v>122</v>
      </c>
      <c r="J6" s="253"/>
      <c r="K6" s="253"/>
      <c r="L6" s="248">
        <v>60000</v>
      </c>
      <c r="M6" s="248"/>
      <c r="N6" s="248"/>
      <c r="O6" s="248"/>
      <c r="P6" s="248"/>
      <c r="Q6" s="248">
        <v>5000</v>
      </c>
      <c r="R6" s="248"/>
      <c r="S6" s="248"/>
      <c r="T6" s="248">
        <v>5000</v>
      </c>
      <c r="U6" s="248"/>
      <c r="V6" s="248"/>
      <c r="W6" s="248">
        <f>L6*Q6</f>
        <v>300000000</v>
      </c>
      <c r="X6" s="248"/>
      <c r="Y6" s="248"/>
      <c r="Z6" s="248"/>
      <c r="AA6" s="248"/>
      <c r="AB6" s="248"/>
      <c r="AC6" s="248">
        <v>300000000</v>
      </c>
      <c r="AD6" s="248"/>
      <c r="AE6" s="248"/>
      <c r="AF6" s="248"/>
      <c r="AG6" s="248"/>
      <c r="AH6" s="248"/>
      <c r="AI6" s="249">
        <v>0</v>
      </c>
      <c r="AJ6" s="249"/>
      <c r="AK6" s="249"/>
      <c r="AL6" s="249"/>
    </row>
    <row r="7" spans="1:39" ht="29.25" customHeight="1">
      <c r="A7" s="49"/>
      <c r="B7" s="49"/>
      <c r="C7" s="252"/>
      <c r="D7" s="252"/>
      <c r="E7" s="252"/>
      <c r="F7" s="252"/>
      <c r="G7" s="253"/>
      <c r="H7" s="253"/>
      <c r="I7" s="253"/>
      <c r="J7" s="253"/>
      <c r="K7" s="253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9"/>
      <c r="AJ7" s="249"/>
      <c r="AK7" s="249"/>
      <c r="AL7" s="249"/>
    </row>
    <row r="8" spans="1:39" ht="29.25" customHeight="1">
      <c r="A8" s="49"/>
      <c r="B8" s="49"/>
      <c r="C8" s="252"/>
      <c r="D8" s="252"/>
      <c r="E8" s="252"/>
      <c r="F8" s="252"/>
      <c r="G8" s="253"/>
      <c r="H8" s="253"/>
      <c r="I8" s="253"/>
      <c r="J8" s="253"/>
      <c r="K8" s="253"/>
      <c r="L8" s="248"/>
      <c r="M8" s="248"/>
      <c r="N8" s="248"/>
      <c r="O8" s="248"/>
      <c r="P8" s="248"/>
      <c r="Q8" s="248"/>
      <c r="R8" s="248"/>
      <c r="S8" s="248"/>
      <c r="T8" s="248"/>
      <c r="U8" s="248"/>
      <c r="V8" s="248"/>
      <c r="W8" s="248"/>
      <c r="X8" s="248"/>
      <c r="Y8" s="248"/>
      <c r="Z8" s="248"/>
      <c r="AA8" s="248"/>
      <c r="AB8" s="248"/>
      <c r="AC8" s="248"/>
      <c r="AD8" s="248"/>
      <c r="AE8" s="248"/>
      <c r="AF8" s="248"/>
      <c r="AG8" s="248"/>
      <c r="AH8" s="248"/>
      <c r="AI8" s="249"/>
      <c r="AJ8" s="249"/>
      <c r="AK8" s="249"/>
      <c r="AL8" s="249"/>
    </row>
    <row r="9" spans="1:39" ht="29.25" customHeight="1">
      <c r="A9" s="49"/>
      <c r="B9" s="49"/>
      <c r="C9" s="252"/>
      <c r="D9" s="252"/>
      <c r="E9" s="252"/>
      <c r="F9" s="252"/>
      <c r="G9" s="253"/>
      <c r="H9" s="253"/>
      <c r="I9" s="253"/>
      <c r="J9" s="253"/>
      <c r="K9" s="253"/>
      <c r="L9" s="248"/>
      <c r="M9" s="248"/>
      <c r="N9" s="248"/>
      <c r="O9" s="248"/>
      <c r="P9" s="248"/>
      <c r="Q9" s="248"/>
      <c r="R9" s="248"/>
      <c r="S9" s="248"/>
      <c r="T9" s="248"/>
      <c r="U9" s="248"/>
      <c r="V9" s="248"/>
      <c r="W9" s="248"/>
      <c r="X9" s="248"/>
      <c r="Y9" s="248"/>
      <c r="Z9" s="248"/>
      <c r="AA9" s="248"/>
      <c r="AB9" s="248"/>
      <c r="AC9" s="248"/>
      <c r="AD9" s="248"/>
      <c r="AE9" s="248"/>
      <c r="AF9" s="248"/>
      <c r="AG9" s="248"/>
      <c r="AH9" s="248"/>
      <c r="AI9" s="249"/>
      <c r="AJ9" s="249"/>
      <c r="AK9" s="249"/>
      <c r="AL9" s="249"/>
    </row>
    <row r="10" spans="1:39" ht="33" customHeight="1">
      <c r="A10" s="49"/>
      <c r="B10" s="49"/>
      <c r="C10" s="252"/>
      <c r="D10" s="252"/>
      <c r="E10" s="252"/>
      <c r="F10" s="252"/>
      <c r="G10" s="253"/>
      <c r="H10" s="253"/>
      <c r="I10" s="253"/>
      <c r="J10" s="253"/>
      <c r="K10" s="253"/>
      <c r="L10" s="248"/>
      <c r="M10" s="248"/>
      <c r="N10" s="248"/>
      <c r="O10" s="248"/>
      <c r="P10" s="248"/>
      <c r="Q10" s="248"/>
      <c r="R10" s="248"/>
      <c r="S10" s="248"/>
      <c r="T10" s="248"/>
      <c r="U10" s="248"/>
      <c r="V10" s="248"/>
      <c r="W10" s="248"/>
      <c r="X10" s="248"/>
      <c r="Y10" s="248"/>
      <c r="Z10" s="248"/>
      <c r="AA10" s="248"/>
      <c r="AB10" s="248"/>
      <c r="AC10" s="248"/>
      <c r="AD10" s="248"/>
      <c r="AE10" s="248"/>
      <c r="AF10" s="248"/>
      <c r="AG10" s="248"/>
      <c r="AH10" s="248"/>
      <c r="AI10" s="249"/>
      <c r="AJ10" s="249"/>
      <c r="AK10" s="249"/>
      <c r="AL10" s="249"/>
    </row>
    <row r="11" spans="1:39" ht="7.5" customHeight="1">
      <c r="A11" s="31"/>
      <c r="B11" s="31"/>
      <c r="C11" s="32"/>
      <c r="D11" s="32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4"/>
      <c r="AM11" s="20"/>
    </row>
    <row r="12" spans="1:39" ht="26.25" customHeight="1">
      <c r="A12" s="31"/>
      <c r="B12" s="31"/>
      <c r="C12" s="32"/>
      <c r="D12" s="32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8"/>
      <c r="AL12" s="238"/>
      <c r="AM12" s="35" t="s">
        <v>123</v>
      </c>
    </row>
    <row r="13" spans="1:39" ht="17.25" customHeight="1">
      <c r="A13" s="49"/>
      <c r="B13" s="49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31"/>
      <c r="AE13" s="31"/>
      <c r="AF13" s="31"/>
      <c r="AG13" s="31"/>
      <c r="AH13" s="31"/>
      <c r="AI13" s="31"/>
      <c r="AJ13" s="31"/>
      <c r="AK13" s="31"/>
      <c r="AL13" s="31"/>
    </row>
    <row r="14" spans="1:39" ht="18.75" customHeight="1">
      <c r="A14" s="49"/>
      <c r="B14" s="49"/>
      <c r="C14" s="251" t="s">
        <v>124</v>
      </c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34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31"/>
      <c r="AE14" s="31"/>
      <c r="AF14" s="31"/>
      <c r="AG14" s="31"/>
      <c r="AH14" s="31"/>
      <c r="AI14" s="31"/>
      <c r="AJ14" s="31"/>
      <c r="AK14" s="31"/>
      <c r="AL14" s="31"/>
    </row>
    <row r="15" spans="1:39" ht="17.25" customHeight="1">
      <c r="A15" s="49"/>
      <c r="B15" s="49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48"/>
    </row>
    <row r="16" spans="1:39" ht="51" customHeight="1">
      <c r="C16" s="245" t="s">
        <v>125</v>
      </c>
      <c r="D16" s="246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246"/>
      <c r="Q16" s="246"/>
      <c r="R16" s="246"/>
      <c r="S16" s="246"/>
      <c r="T16" s="246"/>
      <c r="U16" s="246"/>
      <c r="V16" s="246"/>
      <c r="W16" s="246"/>
      <c r="X16" s="246"/>
      <c r="Y16" s="246"/>
      <c r="Z16" s="246"/>
      <c r="AA16" s="246"/>
      <c r="AB16" s="246"/>
      <c r="AC16" s="246"/>
      <c r="AD16" s="246"/>
      <c r="AE16" s="246"/>
      <c r="AF16" s="246"/>
      <c r="AG16" s="246"/>
      <c r="AH16" s="246"/>
      <c r="AI16" s="246"/>
      <c r="AJ16" s="246"/>
      <c r="AK16" s="246"/>
      <c r="AL16" s="247"/>
    </row>
    <row r="22" spans="1:38" ht="138" customHeight="1">
      <c r="A22" s="169" t="s">
        <v>126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  <c r="AB22" s="170"/>
      <c r="AC22" s="170"/>
      <c r="AD22" s="170"/>
      <c r="AE22" s="170"/>
      <c r="AF22" s="170"/>
      <c r="AG22" s="170"/>
      <c r="AH22" s="170"/>
      <c r="AI22" s="170"/>
      <c r="AJ22" s="170"/>
      <c r="AK22" s="170"/>
      <c r="AL22" s="171"/>
    </row>
  </sheetData>
  <sheetProtection objects="1" formatCells="0" formatColumns="0" formatRows="0" insertRows="0" deleteRows="0"/>
  <mergeCells count="62">
    <mergeCell ref="C2:P2"/>
    <mergeCell ref="AE3:AL3"/>
    <mergeCell ref="C4:F5"/>
    <mergeCell ref="G4:H5"/>
    <mergeCell ref="I4:V4"/>
    <mergeCell ref="W4:AB5"/>
    <mergeCell ref="AC4:AH5"/>
    <mergeCell ref="AI4:AL5"/>
    <mergeCell ref="I5:K5"/>
    <mergeCell ref="L5:P5"/>
    <mergeCell ref="Q5:S5"/>
    <mergeCell ref="T5:V5"/>
    <mergeCell ref="AI6:AL6"/>
    <mergeCell ref="C7:F7"/>
    <mergeCell ref="G7:H7"/>
    <mergeCell ref="I7:K7"/>
    <mergeCell ref="L7:P7"/>
    <mergeCell ref="Q7:S7"/>
    <mergeCell ref="T7:V7"/>
    <mergeCell ref="W7:AB7"/>
    <mergeCell ref="AC7:AH7"/>
    <mergeCell ref="AI7:AL7"/>
    <mergeCell ref="C6:F6"/>
    <mergeCell ref="G6:H6"/>
    <mergeCell ref="I6:K6"/>
    <mergeCell ref="L6:P6"/>
    <mergeCell ref="Q6:S6"/>
    <mergeCell ref="T6:V6"/>
    <mergeCell ref="W6:AB6"/>
    <mergeCell ref="AC6:AH6"/>
    <mergeCell ref="T8:V8"/>
    <mergeCell ref="W8:AB8"/>
    <mergeCell ref="AC8:AH8"/>
    <mergeCell ref="AI8:AL8"/>
    <mergeCell ref="C9:F9"/>
    <mergeCell ref="G9:H9"/>
    <mergeCell ref="I9:K9"/>
    <mergeCell ref="L9:P9"/>
    <mergeCell ref="Q9:S9"/>
    <mergeCell ref="T9:V9"/>
    <mergeCell ref="W9:AB9"/>
    <mergeCell ref="AC9:AH9"/>
    <mergeCell ref="AI9:AL9"/>
    <mergeCell ref="C8:F8"/>
    <mergeCell ref="G8:H8"/>
    <mergeCell ref="I8:K8"/>
    <mergeCell ref="L8:P8"/>
    <mergeCell ref="Q8:S8"/>
    <mergeCell ref="C16:AL16"/>
    <mergeCell ref="A22:AL22"/>
    <mergeCell ref="W10:AB10"/>
    <mergeCell ref="AC10:AH10"/>
    <mergeCell ref="AI10:AL10"/>
    <mergeCell ref="E12:AL12"/>
    <mergeCell ref="C13:Q13"/>
    <mergeCell ref="C14:P14"/>
    <mergeCell ref="C10:F10"/>
    <mergeCell ref="G10:H10"/>
    <mergeCell ref="I10:K10"/>
    <mergeCell ref="L10:P10"/>
    <mergeCell ref="Q10:S10"/>
    <mergeCell ref="T10:V10"/>
  </mergeCells>
  <phoneticPr fontId="235" type="noConversion"/>
  <dataValidations count="1">
    <dataValidation type="list" allowBlank="1" showInputMessage="1" showErrorMessage="1" sqref="I6:K10">
      <formula1>"보통주, 종류주"</formula1>
    </dataValidation>
  </dataValidations>
  <pageMargins left="0.47" right="0.47" top="0.75" bottom="0.75" header="0.31" footer="0.31"/>
  <pageSetup paperSize="9" fitToWidth="0" fitToHeight="0" orientation="portrait" blackAndWhite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24"/>
  <sheetViews>
    <sheetView zoomScale="70" zoomScaleNormal="70" workbookViewId="0">
      <selection activeCell="BF31" sqref="BF31"/>
    </sheetView>
  </sheetViews>
  <sheetFormatPr defaultRowHeight="16.5" customHeight="1"/>
  <cols>
    <col min="1" max="4" width="1.125" style="2" customWidth="1"/>
    <col min="5" max="7" width="2.375" style="2" customWidth="1"/>
    <col min="8" max="10" width="2" style="2" customWidth="1"/>
    <col min="11" max="13" width="2.375" style="2" customWidth="1"/>
    <col min="14" max="16" width="2" style="2" customWidth="1"/>
    <col min="17" max="18" width="3" style="2" customWidth="1"/>
    <col min="19" max="21" width="3.375" style="2" customWidth="1"/>
    <col min="22" max="47" width="2.375" style="2" customWidth="1"/>
    <col min="48" max="50" width="9" style="2" customWidth="1"/>
  </cols>
  <sheetData>
    <row r="2" spans="1:50" ht="19.5" customHeight="1">
      <c r="A2" s="21"/>
      <c r="B2" s="188" t="s">
        <v>127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2"/>
      <c r="AX2" s="38"/>
    </row>
    <row r="3" spans="1:50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2"/>
      <c r="AX3" s="38"/>
    </row>
    <row r="4" spans="1:50" ht="17.25" customHeight="1">
      <c r="C4" s="218" t="s">
        <v>128</v>
      </c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X4" s="38"/>
    </row>
    <row r="5" spans="1:50" ht="19.5" customHeight="1">
      <c r="A5" s="21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1"/>
      <c r="AB5" s="21"/>
      <c r="AC5" s="21"/>
      <c r="AD5" s="21"/>
      <c r="AE5" s="21"/>
      <c r="AF5" s="21"/>
      <c r="AG5" s="21"/>
      <c r="AH5" s="21"/>
      <c r="AI5" s="53"/>
      <c r="AJ5" s="53"/>
      <c r="AK5" s="53"/>
      <c r="AL5" s="53" t="s">
        <v>129</v>
      </c>
      <c r="AM5" s="264" t="str">
        <f>표지!G6</f>
        <v>2024.09.30</v>
      </c>
      <c r="AN5" s="264"/>
      <c r="AO5" s="264"/>
      <c r="AP5" s="264"/>
      <c r="AQ5" s="264"/>
      <c r="AR5" s="265" t="s">
        <v>130</v>
      </c>
      <c r="AS5" s="265"/>
      <c r="AT5" s="265"/>
      <c r="AU5" s="53" t="s">
        <v>131</v>
      </c>
    </row>
    <row r="6" spans="1:50" ht="30" customHeight="1">
      <c r="A6" s="49"/>
      <c r="B6" s="49"/>
      <c r="C6" s="233" t="s">
        <v>26</v>
      </c>
      <c r="D6" s="233"/>
      <c r="E6" s="233"/>
      <c r="F6" s="233"/>
      <c r="G6" s="233"/>
      <c r="H6" s="233" t="s">
        <v>132</v>
      </c>
      <c r="I6" s="233"/>
      <c r="J6" s="233"/>
      <c r="K6" s="233" t="s">
        <v>133</v>
      </c>
      <c r="L6" s="233"/>
      <c r="M6" s="233"/>
      <c r="N6" s="233" t="s">
        <v>134</v>
      </c>
      <c r="O6" s="233"/>
      <c r="P6" s="233"/>
      <c r="Q6" s="233" t="s">
        <v>135</v>
      </c>
      <c r="R6" s="233"/>
      <c r="S6" s="233" t="s">
        <v>136</v>
      </c>
      <c r="T6" s="233"/>
      <c r="U6" s="233"/>
      <c r="V6" s="233" t="s">
        <v>137</v>
      </c>
      <c r="W6" s="233"/>
      <c r="X6" s="233"/>
      <c r="Y6" s="233" t="s">
        <v>138</v>
      </c>
      <c r="Z6" s="233"/>
      <c r="AA6" s="233"/>
      <c r="AB6" s="233"/>
      <c r="AC6" s="233"/>
      <c r="AD6" s="233"/>
      <c r="AE6" s="233"/>
      <c r="AF6" s="233"/>
      <c r="AG6" s="233"/>
      <c r="AH6" s="233"/>
      <c r="AI6" s="233"/>
      <c r="AJ6" s="233"/>
      <c r="AK6" s="233"/>
      <c r="AL6" s="233"/>
      <c r="AM6" s="233"/>
      <c r="AN6" s="233"/>
      <c r="AO6" s="233"/>
      <c r="AP6" s="233"/>
      <c r="AQ6" s="233" t="s">
        <v>139</v>
      </c>
      <c r="AR6" s="233"/>
      <c r="AS6" s="233"/>
      <c r="AT6" s="233"/>
      <c r="AU6" s="233"/>
    </row>
    <row r="7" spans="1:50" ht="30" customHeight="1">
      <c r="A7" s="49"/>
      <c r="B7" s="49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63" t="s">
        <v>140</v>
      </c>
      <c r="Z7" s="263"/>
      <c r="AA7" s="263"/>
      <c r="AB7" s="263"/>
      <c r="AC7" s="263"/>
      <c r="AD7" s="263" t="s">
        <v>141</v>
      </c>
      <c r="AE7" s="263"/>
      <c r="AF7" s="263"/>
      <c r="AG7" s="263"/>
      <c r="AH7" s="263" t="s">
        <v>142</v>
      </c>
      <c r="AI7" s="263"/>
      <c r="AJ7" s="263"/>
      <c r="AK7" s="263"/>
      <c r="AL7" s="263" t="s">
        <v>143</v>
      </c>
      <c r="AM7" s="263"/>
      <c r="AN7" s="263"/>
      <c r="AO7" s="263"/>
      <c r="AP7" s="263"/>
      <c r="AQ7" s="233"/>
      <c r="AR7" s="233"/>
      <c r="AS7" s="233"/>
      <c r="AT7" s="233"/>
      <c r="AU7" s="233"/>
    </row>
    <row r="8" spans="1:50" ht="49.5" customHeight="1">
      <c r="A8" s="49"/>
      <c r="B8" s="49"/>
      <c r="C8" s="232" t="s">
        <v>144</v>
      </c>
      <c r="D8" s="232"/>
      <c r="E8" s="232"/>
      <c r="F8" s="232"/>
      <c r="G8" s="232"/>
      <c r="H8" s="252" t="s">
        <v>145</v>
      </c>
      <c r="I8" s="252"/>
      <c r="J8" s="252"/>
      <c r="K8" s="252" t="s">
        <v>146</v>
      </c>
      <c r="L8" s="252"/>
      <c r="M8" s="252"/>
      <c r="N8" s="252" t="s">
        <v>147</v>
      </c>
      <c r="O8" s="252"/>
      <c r="P8" s="252"/>
      <c r="Q8" s="252" t="s">
        <v>148</v>
      </c>
      <c r="R8" s="252"/>
      <c r="S8" s="252" t="s">
        <v>71</v>
      </c>
      <c r="T8" s="252"/>
      <c r="U8" s="252"/>
      <c r="V8" s="252" t="s">
        <v>122</v>
      </c>
      <c r="W8" s="252"/>
      <c r="X8" s="252"/>
      <c r="Y8" s="258">
        <v>60000</v>
      </c>
      <c r="Z8" s="258"/>
      <c r="AA8" s="258"/>
      <c r="AB8" s="258"/>
      <c r="AC8" s="258"/>
      <c r="AD8" s="259">
        <v>0</v>
      </c>
      <c r="AE8" s="259"/>
      <c r="AF8" s="259"/>
      <c r="AG8" s="259"/>
      <c r="AH8" s="259">
        <v>0</v>
      </c>
      <c r="AI8" s="259"/>
      <c r="AJ8" s="259"/>
      <c r="AK8" s="259"/>
      <c r="AL8" s="260">
        <f>Y8+AD8-AH8</f>
        <v>60000</v>
      </c>
      <c r="AM8" s="260"/>
      <c r="AN8" s="260"/>
      <c r="AO8" s="260"/>
      <c r="AP8" s="260"/>
      <c r="AQ8" s="252" t="s">
        <v>149</v>
      </c>
      <c r="AR8" s="252"/>
      <c r="AS8" s="252"/>
      <c r="AT8" s="252"/>
      <c r="AU8" s="252"/>
    </row>
    <row r="9" spans="1:50" ht="22.5" customHeight="1">
      <c r="A9" s="49"/>
      <c r="B9" s="49"/>
      <c r="C9" s="232"/>
      <c r="D9" s="232"/>
      <c r="E9" s="232"/>
      <c r="F9" s="232"/>
      <c r="G9" s="232"/>
      <c r="H9" s="252"/>
      <c r="I9" s="252"/>
      <c r="J9" s="252"/>
      <c r="K9" s="252"/>
      <c r="L9" s="252"/>
      <c r="M9" s="252"/>
      <c r="N9" s="252"/>
      <c r="O9" s="252"/>
      <c r="P9" s="252"/>
      <c r="Q9" s="252"/>
      <c r="R9" s="252"/>
      <c r="S9" s="252"/>
      <c r="T9" s="252"/>
      <c r="U9" s="252"/>
      <c r="V9" s="252"/>
      <c r="W9" s="252"/>
      <c r="X9" s="252"/>
      <c r="Y9" s="261">
        <v>1</v>
      </c>
      <c r="Z9" s="261"/>
      <c r="AA9" s="261"/>
      <c r="AB9" s="261"/>
      <c r="AC9" s="261"/>
      <c r="AD9" s="261">
        <v>0</v>
      </c>
      <c r="AE9" s="261"/>
      <c r="AF9" s="261"/>
      <c r="AG9" s="261"/>
      <c r="AH9" s="261">
        <v>0</v>
      </c>
      <c r="AI9" s="261"/>
      <c r="AJ9" s="261"/>
      <c r="AK9" s="261"/>
      <c r="AL9" s="262">
        <v>1</v>
      </c>
      <c r="AM9" s="262"/>
      <c r="AN9" s="262"/>
      <c r="AO9" s="262"/>
      <c r="AP9" s="262"/>
      <c r="AQ9" s="252"/>
      <c r="AR9" s="252"/>
      <c r="AS9" s="252"/>
      <c r="AT9" s="252"/>
      <c r="AU9" s="252"/>
    </row>
    <row r="10" spans="1:50" ht="49.5" hidden="1" customHeight="1">
      <c r="A10" s="49"/>
      <c r="B10" s="49"/>
      <c r="C10" s="232"/>
      <c r="D10" s="232"/>
      <c r="E10" s="232"/>
      <c r="F10" s="232"/>
      <c r="G10" s="232"/>
      <c r="H10" s="252"/>
      <c r="I10" s="252"/>
      <c r="J10" s="252"/>
      <c r="K10" s="252"/>
      <c r="L10" s="252"/>
      <c r="M10" s="252"/>
      <c r="N10" s="252"/>
      <c r="O10" s="252"/>
      <c r="P10" s="252"/>
      <c r="Q10" s="252"/>
      <c r="R10" s="252"/>
      <c r="S10" s="252"/>
      <c r="T10" s="252"/>
      <c r="U10" s="252"/>
      <c r="V10" s="252"/>
      <c r="W10" s="252"/>
      <c r="X10" s="252"/>
      <c r="Y10" s="258"/>
      <c r="Z10" s="258"/>
      <c r="AA10" s="258"/>
      <c r="AB10" s="258"/>
      <c r="AC10" s="258"/>
      <c r="AD10" s="259"/>
      <c r="AE10" s="259"/>
      <c r="AF10" s="259"/>
      <c r="AG10" s="259"/>
      <c r="AH10" s="259"/>
      <c r="AI10" s="259"/>
      <c r="AJ10" s="259"/>
      <c r="AK10" s="259"/>
      <c r="AL10" s="260">
        <f>Y10+AD10-AH10</f>
        <v>0</v>
      </c>
      <c r="AM10" s="260"/>
      <c r="AN10" s="260"/>
      <c r="AO10" s="260"/>
      <c r="AP10" s="260"/>
      <c r="AQ10" s="252"/>
      <c r="AR10" s="252"/>
      <c r="AS10" s="252"/>
      <c r="AT10" s="252"/>
      <c r="AU10" s="252"/>
    </row>
    <row r="11" spans="1:50" ht="22.5" hidden="1" customHeight="1">
      <c r="A11" s="49"/>
      <c r="B11" s="49"/>
      <c r="C11" s="232"/>
      <c r="D11" s="232"/>
      <c r="E11" s="232"/>
      <c r="F11" s="232"/>
      <c r="G11" s="232"/>
      <c r="H11" s="252"/>
      <c r="I11" s="252"/>
      <c r="J11" s="252"/>
      <c r="K11" s="252"/>
      <c r="L11" s="252"/>
      <c r="M11" s="252"/>
      <c r="N11" s="252"/>
      <c r="O11" s="252"/>
      <c r="P11" s="252"/>
      <c r="Q11" s="252"/>
      <c r="R11" s="252"/>
      <c r="S11" s="252"/>
      <c r="T11" s="252"/>
      <c r="U11" s="252"/>
      <c r="V11" s="252"/>
      <c r="W11" s="252"/>
      <c r="X11" s="252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61"/>
      <c r="AJ11" s="261"/>
      <c r="AK11" s="261"/>
      <c r="AL11" s="262"/>
      <c r="AM11" s="262"/>
      <c r="AN11" s="262"/>
      <c r="AO11" s="262"/>
      <c r="AP11" s="262"/>
      <c r="AQ11" s="252"/>
      <c r="AR11" s="252"/>
      <c r="AS11" s="252"/>
      <c r="AT11" s="252"/>
      <c r="AU11" s="252"/>
    </row>
    <row r="12" spans="1:50" ht="49.5" hidden="1" customHeight="1">
      <c r="A12" s="49"/>
      <c r="B12" s="49"/>
      <c r="C12" s="232"/>
      <c r="D12" s="232"/>
      <c r="E12" s="232"/>
      <c r="F12" s="232"/>
      <c r="G12" s="232"/>
      <c r="H12" s="252"/>
      <c r="I12" s="252"/>
      <c r="J12" s="252"/>
      <c r="K12" s="252"/>
      <c r="L12" s="252"/>
      <c r="M12" s="252"/>
      <c r="N12" s="252"/>
      <c r="O12" s="252"/>
      <c r="P12" s="252"/>
      <c r="Q12" s="252"/>
      <c r="R12" s="252"/>
      <c r="S12" s="252"/>
      <c r="T12" s="252"/>
      <c r="U12" s="252"/>
      <c r="V12" s="252"/>
      <c r="W12" s="252"/>
      <c r="X12" s="252"/>
      <c r="Y12" s="258"/>
      <c r="Z12" s="258"/>
      <c r="AA12" s="258"/>
      <c r="AB12" s="258"/>
      <c r="AC12" s="258"/>
      <c r="AD12" s="259"/>
      <c r="AE12" s="259"/>
      <c r="AF12" s="259"/>
      <c r="AG12" s="259"/>
      <c r="AH12" s="259"/>
      <c r="AI12" s="259"/>
      <c r="AJ12" s="259"/>
      <c r="AK12" s="259"/>
      <c r="AL12" s="260">
        <f>Y12+AD12-AH12</f>
        <v>0</v>
      </c>
      <c r="AM12" s="260"/>
      <c r="AN12" s="260"/>
      <c r="AO12" s="260"/>
      <c r="AP12" s="260"/>
      <c r="AQ12" s="252"/>
      <c r="AR12" s="252"/>
      <c r="AS12" s="252"/>
      <c r="AT12" s="252"/>
      <c r="AU12" s="252"/>
    </row>
    <row r="13" spans="1:50" ht="22.5" hidden="1" customHeight="1">
      <c r="A13" s="49"/>
      <c r="B13" s="49"/>
      <c r="C13" s="232"/>
      <c r="D13" s="232"/>
      <c r="E13" s="232"/>
      <c r="F13" s="232"/>
      <c r="G13" s="232"/>
      <c r="H13" s="252"/>
      <c r="I13" s="252"/>
      <c r="J13" s="252"/>
      <c r="K13" s="252"/>
      <c r="L13" s="252"/>
      <c r="M13" s="252"/>
      <c r="N13" s="252"/>
      <c r="O13" s="252"/>
      <c r="P13" s="252"/>
      <c r="Q13" s="252"/>
      <c r="R13" s="252"/>
      <c r="S13" s="252"/>
      <c r="T13" s="252"/>
      <c r="U13" s="252"/>
      <c r="V13" s="252"/>
      <c r="W13" s="252"/>
      <c r="X13" s="252"/>
      <c r="Y13" s="261"/>
      <c r="Z13" s="261"/>
      <c r="AA13" s="261"/>
      <c r="AB13" s="261"/>
      <c r="AC13" s="261"/>
      <c r="AD13" s="261"/>
      <c r="AE13" s="261"/>
      <c r="AF13" s="261"/>
      <c r="AG13" s="261"/>
      <c r="AH13" s="261"/>
      <c r="AI13" s="261"/>
      <c r="AJ13" s="261"/>
      <c r="AK13" s="261"/>
      <c r="AL13" s="262"/>
      <c r="AM13" s="262"/>
      <c r="AN13" s="262"/>
      <c r="AO13" s="262"/>
      <c r="AP13" s="262"/>
      <c r="AQ13" s="252"/>
      <c r="AR13" s="252"/>
      <c r="AS13" s="252"/>
      <c r="AT13" s="252"/>
      <c r="AU13" s="252"/>
    </row>
    <row r="14" spans="1:50" ht="49.5" hidden="1" customHeight="1">
      <c r="A14" s="49"/>
      <c r="B14" s="49"/>
      <c r="C14" s="232"/>
      <c r="D14" s="232"/>
      <c r="E14" s="232"/>
      <c r="F14" s="232"/>
      <c r="G14" s="232"/>
      <c r="H14" s="252"/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2"/>
      <c r="T14" s="252"/>
      <c r="U14" s="252"/>
      <c r="V14" s="252"/>
      <c r="W14" s="252"/>
      <c r="X14" s="252"/>
      <c r="Y14" s="258"/>
      <c r="Z14" s="258"/>
      <c r="AA14" s="258"/>
      <c r="AB14" s="258"/>
      <c r="AC14" s="258"/>
      <c r="AD14" s="259"/>
      <c r="AE14" s="259"/>
      <c r="AF14" s="259"/>
      <c r="AG14" s="259"/>
      <c r="AH14" s="259"/>
      <c r="AI14" s="259"/>
      <c r="AJ14" s="259"/>
      <c r="AK14" s="259"/>
      <c r="AL14" s="260">
        <f>Y14+AD14-AH14</f>
        <v>0</v>
      </c>
      <c r="AM14" s="260"/>
      <c r="AN14" s="260"/>
      <c r="AO14" s="260"/>
      <c r="AP14" s="260"/>
      <c r="AQ14" s="252"/>
      <c r="AR14" s="252"/>
      <c r="AS14" s="252"/>
      <c r="AT14" s="252"/>
      <c r="AU14" s="252"/>
    </row>
    <row r="15" spans="1:50" ht="22.5" hidden="1" customHeight="1">
      <c r="A15" s="49"/>
      <c r="B15" s="49"/>
      <c r="C15" s="232"/>
      <c r="D15" s="232"/>
      <c r="E15" s="232"/>
      <c r="F15" s="232"/>
      <c r="G15" s="232"/>
      <c r="H15" s="252"/>
      <c r="I15" s="252"/>
      <c r="J15" s="252"/>
      <c r="K15" s="252"/>
      <c r="L15" s="252"/>
      <c r="M15" s="252"/>
      <c r="N15" s="252"/>
      <c r="O15" s="252"/>
      <c r="P15" s="252"/>
      <c r="Q15" s="252"/>
      <c r="R15" s="252"/>
      <c r="S15" s="252"/>
      <c r="T15" s="252"/>
      <c r="U15" s="252"/>
      <c r="V15" s="252"/>
      <c r="W15" s="252"/>
      <c r="X15" s="252"/>
      <c r="Y15" s="261"/>
      <c r="Z15" s="261"/>
      <c r="AA15" s="261"/>
      <c r="AB15" s="261"/>
      <c r="AC15" s="261"/>
      <c r="AD15" s="261"/>
      <c r="AE15" s="261"/>
      <c r="AF15" s="261"/>
      <c r="AG15" s="261"/>
      <c r="AH15" s="261"/>
      <c r="AI15" s="261"/>
      <c r="AJ15" s="261"/>
      <c r="AK15" s="261"/>
      <c r="AL15" s="262"/>
      <c r="AM15" s="262"/>
      <c r="AN15" s="262"/>
      <c r="AO15" s="262"/>
      <c r="AP15" s="262"/>
      <c r="AQ15" s="252"/>
      <c r="AR15" s="252"/>
      <c r="AS15" s="252"/>
      <c r="AT15" s="252"/>
      <c r="AU15" s="252"/>
    </row>
    <row r="16" spans="1:50" ht="49.5" hidden="1" customHeight="1">
      <c r="A16" s="49"/>
      <c r="B16" s="49"/>
      <c r="C16" s="232"/>
      <c r="D16" s="232"/>
      <c r="E16" s="232"/>
      <c r="F16" s="232"/>
      <c r="G16" s="232"/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2"/>
      <c r="S16" s="252"/>
      <c r="T16" s="252"/>
      <c r="U16" s="252"/>
      <c r="V16" s="252"/>
      <c r="W16" s="252"/>
      <c r="X16" s="252"/>
      <c r="Y16" s="258"/>
      <c r="Z16" s="258"/>
      <c r="AA16" s="258"/>
      <c r="AB16" s="258"/>
      <c r="AC16" s="258"/>
      <c r="AD16" s="259"/>
      <c r="AE16" s="259"/>
      <c r="AF16" s="259"/>
      <c r="AG16" s="259"/>
      <c r="AH16" s="259"/>
      <c r="AI16" s="259"/>
      <c r="AJ16" s="259"/>
      <c r="AK16" s="259"/>
      <c r="AL16" s="260">
        <f>Y16+AD16-AH16</f>
        <v>0</v>
      </c>
      <c r="AM16" s="260"/>
      <c r="AN16" s="260"/>
      <c r="AO16" s="260"/>
      <c r="AP16" s="260"/>
      <c r="AQ16" s="252"/>
      <c r="AR16" s="252"/>
      <c r="AS16" s="252"/>
      <c r="AT16" s="252"/>
      <c r="AU16" s="252"/>
    </row>
    <row r="17" spans="1:50" ht="22.5" hidden="1" customHeight="1">
      <c r="A17" s="49"/>
      <c r="B17" s="49"/>
      <c r="C17" s="232"/>
      <c r="D17" s="232"/>
      <c r="E17" s="232"/>
      <c r="F17" s="232"/>
      <c r="G17" s="23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2"/>
      <c r="T17" s="252"/>
      <c r="U17" s="252"/>
      <c r="V17" s="252"/>
      <c r="W17" s="252"/>
      <c r="X17" s="252"/>
      <c r="Y17" s="261"/>
      <c r="Z17" s="261"/>
      <c r="AA17" s="261"/>
      <c r="AB17" s="261"/>
      <c r="AC17" s="261"/>
      <c r="AD17" s="261"/>
      <c r="AE17" s="261"/>
      <c r="AF17" s="261"/>
      <c r="AG17" s="261"/>
      <c r="AH17" s="261"/>
      <c r="AI17" s="261"/>
      <c r="AJ17" s="261"/>
      <c r="AK17" s="261"/>
      <c r="AL17" s="262"/>
      <c r="AM17" s="262"/>
      <c r="AN17" s="262"/>
      <c r="AO17" s="262"/>
      <c r="AP17" s="262"/>
      <c r="AQ17" s="252"/>
      <c r="AR17" s="252"/>
      <c r="AS17" s="252"/>
      <c r="AT17" s="252"/>
      <c r="AU17" s="252"/>
    </row>
    <row r="18" spans="1:50" ht="6" customHeight="1">
      <c r="A18" s="21"/>
      <c r="B18" s="23"/>
      <c r="C18" s="23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22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</row>
    <row r="19" spans="1:50" ht="18.75" customHeight="1">
      <c r="A19" s="21"/>
      <c r="B19" s="23"/>
      <c r="C19" s="23"/>
      <c r="D19" s="32"/>
      <c r="E19" s="162" t="s">
        <v>150</v>
      </c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22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</row>
    <row r="20" spans="1:50" ht="18.75" customHeight="1">
      <c r="A20" s="21"/>
      <c r="B20" s="23"/>
      <c r="C20" s="23"/>
      <c r="D20" s="32"/>
      <c r="E20" s="230" t="s">
        <v>151</v>
      </c>
      <c r="F20" s="230"/>
      <c r="G20" s="230"/>
      <c r="H20" s="230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30"/>
      <c r="X20" s="230"/>
      <c r="Y20" s="230"/>
      <c r="Z20" s="230"/>
      <c r="AA20" s="230"/>
      <c r="AB20" s="230"/>
      <c r="AC20" s="230"/>
      <c r="AD20" s="230"/>
      <c r="AE20" s="230"/>
      <c r="AF20" s="230"/>
      <c r="AG20" s="230"/>
      <c r="AH20" s="230"/>
      <c r="AI20" s="230"/>
      <c r="AJ20" s="230"/>
      <c r="AK20" s="230"/>
      <c r="AL20" s="22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</row>
    <row r="21" spans="1:50" ht="26.25" customHeight="1">
      <c r="A21" s="31"/>
      <c r="B21" s="31"/>
      <c r="C21" s="32"/>
      <c r="D21" s="32"/>
      <c r="E21" s="215" t="s">
        <v>152</v>
      </c>
      <c r="F21" s="215"/>
      <c r="G21" s="215"/>
      <c r="H21" s="215"/>
      <c r="I21" s="215"/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15"/>
      <c r="U21" s="215"/>
      <c r="V21" s="215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  <c r="AT21" s="215"/>
      <c r="AU21" s="215"/>
      <c r="AV21" s="35" t="s">
        <v>153</v>
      </c>
      <c r="AW21" s="38"/>
      <c r="AX21" s="38"/>
    </row>
    <row r="22" spans="1:50" s="2" customFormat="1" ht="19.5" customHeight="1">
      <c r="A22" s="21"/>
      <c r="B22" s="21"/>
      <c r="C22" s="54"/>
      <c r="D22" s="54"/>
      <c r="E22" s="54"/>
      <c r="F22" s="54"/>
      <c r="G22" s="54"/>
      <c r="H22" s="54"/>
      <c r="I22" s="3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</row>
    <row r="24" spans="1:50" s="2" customFormat="1" ht="79.5" customHeight="1">
      <c r="A24" s="169" t="s">
        <v>154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0"/>
      <c r="X24" s="170"/>
      <c r="Y24" s="170"/>
      <c r="Z24" s="170"/>
      <c r="AA24" s="170"/>
      <c r="AB24" s="170"/>
      <c r="AC24" s="170"/>
      <c r="AD24" s="170"/>
      <c r="AE24" s="170"/>
      <c r="AF24" s="170"/>
      <c r="AG24" s="170"/>
      <c r="AH24" s="170"/>
      <c r="AI24" s="170"/>
      <c r="AJ24" s="170"/>
      <c r="AK24" s="170"/>
      <c r="AL24" s="170"/>
      <c r="AM24" s="170"/>
      <c r="AN24" s="170"/>
      <c r="AO24" s="170"/>
      <c r="AP24" s="170"/>
      <c r="AQ24" s="170"/>
      <c r="AR24" s="170"/>
      <c r="AS24" s="170"/>
      <c r="AT24" s="170"/>
      <c r="AU24" s="171"/>
    </row>
  </sheetData>
  <mergeCells count="101">
    <mergeCell ref="B2:Z2"/>
    <mergeCell ref="C4:AG4"/>
    <mergeCell ref="AM5:AQ5"/>
    <mergeCell ref="AR5:AT5"/>
    <mergeCell ref="C6:G7"/>
    <mergeCell ref="H6:J7"/>
    <mergeCell ref="K6:M7"/>
    <mergeCell ref="N6:P7"/>
    <mergeCell ref="Q6:R7"/>
    <mergeCell ref="S6:U7"/>
    <mergeCell ref="C8:G9"/>
    <mergeCell ref="H8:J9"/>
    <mergeCell ref="K8:M9"/>
    <mergeCell ref="N8:P9"/>
    <mergeCell ref="Q8:R9"/>
    <mergeCell ref="S8:U9"/>
    <mergeCell ref="V6:X7"/>
    <mergeCell ref="Y6:AP6"/>
    <mergeCell ref="AQ6:AU7"/>
    <mergeCell ref="Y7:AC7"/>
    <mergeCell ref="AD7:AG7"/>
    <mergeCell ref="AH7:AK7"/>
    <mergeCell ref="AL7:AP7"/>
    <mergeCell ref="V8:X9"/>
    <mergeCell ref="Y8:AC8"/>
    <mergeCell ref="AD8:AG8"/>
    <mergeCell ref="AH8:AK8"/>
    <mergeCell ref="AL8:AP8"/>
    <mergeCell ref="AQ8:AU9"/>
    <mergeCell ref="Y9:AC9"/>
    <mergeCell ref="AD9:AG9"/>
    <mergeCell ref="AH9:AK9"/>
    <mergeCell ref="AL9:AP9"/>
    <mergeCell ref="AH10:AK10"/>
    <mergeCell ref="AL10:AP10"/>
    <mergeCell ref="AQ10:AU11"/>
    <mergeCell ref="Y11:AC11"/>
    <mergeCell ref="AD11:AG11"/>
    <mergeCell ref="AH11:AK11"/>
    <mergeCell ref="AL11:AP11"/>
    <mergeCell ref="C10:G11"/>
    <mergeCell ref="H10:J11"/>
    <mergeCell ref="K10:M11"/>
    <mergeCell ref="N10:P11"/>
    <mergeCell ref="Q10:R11"/>
    <mergeCell ref="S10:U11"/>
    <mergeCell ref="C12:G13"/>
    <mergeCell ref="H12:J13"/>
    <mergeCell ref="K12:M13"/>
    <mergeCell ref="N12:P13"/>
    <mergeCell ref="Q12:R13"/>
    <mergeCell ref="S12:U13"/>
    <mergeCell ref="V10:X11"/>
    <mergeCell ref="Y10:AC10"/>
    <mergeCell ref="AD10:AG10"/>
    <mergeCell ref="V12:X13"/>
    <mergeCell ref="Y12:AC12"/>
    <mergeCell ref="AD12:AG12"/>
    <mergeCell ref="H16:J17"/>
    <mergeCell ref="K16:M17"/>
    <mergeCell ref="N16:P17"/>
    <mergeCell ref="Q16:R17"/>
    <mergeCell ref="S16:U17"/>
    <mergeCell ref="AH12:AK12"/>
    <mergeCell ref="AL12:AP12"/>
    <mergeCell ref="AQ12:AU13"/>
    <mergeCell ref="Y13:AC13"/>
    <mergeCell ref="AD13:AG13"/>
    <mergeCell ref="AH13:AK13"/>
    <mergeCell ref="AL13:AP13"/>
    <mergeCell ref="AH14:AK14"/>
    <mergeCell ref="AL14:AP14"/>
    <mergeCell ref="AQ14:AU15"/>
    <mergeCell ref="Y15:AC15"/>
    <mergeCell ref="AD15:AG15"/>
    <mergeCell ref="AH15:AK15"/>
    <mergeCell ref="AL15:AP15"/>
    <mergeCell ref="E19:AK19"/>
    <mergeCell ref="E20:AK20"/>
    <mergeCell ref="E21:AU21"/>
    <mergeCell ref="A24:AU24"/>
    <mergeCell ref="V14:X15"/>
    <mergeCell ref="Y14:AC14"/>
    <mergeCell ref="AD14:AG14"/>
    <mergeCell ref="V16:X17"/>
    <mergeCell ref="Y16:AC16"/>
    <mergeCell ref="AD16:AG16"/>
    <mergeCell ref="AH16:AK16"/>
    <mergeCell ref="AL16:AP16"/>
    <mergeCell ref="AQ16:AU17"/>
    <mergeCell ref="Y17:AC17"/>
    <mergeCell ref="AD17:AG17"/>
    <mergeCell ref="AH17:AK17"/>
    <mergeCell ref="AL17:AP17"/>
    <mergeCell ref="C14:G15"/>
    <mergeCell ref="H14:J15"/>
    <mergeCell ref="K14:M15"/>
    <mergeCell ref="N14:P15"/>
    <mergeCell ref="Q14:R15"/>
    <mergeCell ref="S14:U15"/>
    <mergeCell ref="C16:G17"/>
  </mergeCells>
  <phoneticPr fontId="235" type="noConversion"/>
  <dataValidations count="5">
    <dataValidation type="list" allowBlank="1" showInputMessage="1" showErrorMessage="1" sqref="S8:U17">
      <formula1>"해당사항없음,국민연금공단,제1호,제2호,제3호,제4호,제5호,제6호,제7호,제8호,제9호,제10호,제11호,제12호,제13호,제14호,제15호,제16호,제17호,제18호,제19호,제20호,제21호,제22호,제23호,제24호,제24의2호,제25호,제26호,제27호,제28호,제29호,제30호"</formula1>
    </dataValidation>
    <dataValidation type="list" allowBlank="1" showInputMessage="1" showErrorMessage="1" sqref="H8:J17">
      <formula1>"최대주주,특별관계자"</formula1>
    </dataValidation>
    <dataValidation type="list" allowBlank="1" showInputMessage="1" showErrorMessage="1" sqref="K8:M17">
      <formula1>"내국인,외국인"</formula1>
    </dataValidation>
    <dataValidation type="list" allowBlank="1" showInputMessage="1" showErrorMessage="1" sqref="Q8:R17">
      <formula1>"기관,개인"</formula1>
    </dataValidation>
    <dataValidation allowBlank="1" showInputMessage="1" showErrorMessage="1" promptTitle="서술입력" prompt="자유롭게 입력하시기 바랍니다." sqref="E18"/>
  </dataValidations>
  <pageMargins left="0.59" right="0.47" top="0.75" bottom="0.75" header="0.31" footer="0.31"/>
  <pageSetup paperSize="9" scale="78" fitToWidth="0" fitToHeight="0" orientation="portrait" blackAndWhite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6"/>
  <sheetViews>
    <sheetView zoomScale="85" zoomScaleNormal="85" workbookViewId="0">
      <selection activeCell="BF24" sqref="BF24"/>
    </sheetView>
  </sheetViews>
  <sheetFormatPr defaultRowHeight="16.5" customHeight="1"/>
  <cols>
    <col min="1" max="4" width="1.125" style="2" customWidth="1"/>
    <col min="5" max="11" width="2.375" style="2" customWidth="1"/>
    <col min="12" max="19" width="2" style="2" customWidth="1"/>
    <col min="20" max="23" width="1.625" style="2" customWidth="1"/>
    <col min="24" max="50" width="2.375" style="2" customWidth="1"/>
    <col min="51" max="52" width="9" style="2" customWidth="1"/>
  </cols>
  <sheetData>
    <row r="1" spans="1:62" ht="19.5" customHeight="1">
      <c r="A1" s="21"/>
      <c r="B1" s="21"/>
      <c r="C1" s="54"/>
      <c r="D1" s="54"/>
      <c r="E1" s="54"/>
      <c r="F1" s="54"/>
      <c r="G1" s="54"/>
      <c r="H1" s="54"/>
      <c r="I1" s="30"/>
      <c r="J1" s="22"/>
      <c r="K1" s="22"/>
      <c r="L1" s="54"/>
      <c r="M1" s="54"/>
      <c r="N1" s="30"/>
      <c r="O1" s="22"/>
      <c r="P1" s="54"/>
      <c r="Q1" s="54"/>
      <c r="R1" s="30"/>
      <c r="S1" s="22"/>
      <c r="T1" s="54"/>
      <c r="U1" s="54"/>
      <c r="V1" s="30"/>
      <c r="W1" s="22"/>
      <c r="X1" s="54"/>
      <c r="Y1" s="54"/>
      <c r="Z1" s="30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spans="1:62" ht="17.25" customHeight="1">
      <c r="C2" s="218" t="s">
        <v>155</v>
      </c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BA2" s="20"/>
      <c r="BB2" s="20"/>
      <c r="BC2" s="20"/>
      <c r="BD2" s="20"/>
      <c r="BE2" s="20"/>
      <c r="BF2" s="20"/>
      <c r="BG2" s="20"/>
      <c r="BH2" s="20"/>
      <c r="BI2" s="20"/>
      <c r="BJ2" s="20"/>
    </row>
    <row r="3" spans="1:62" ht="19.5" customHeight="1">
      <c r="A3" s="2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1"/>
      <c r="AG3" s="21"/>
      <c r="AH3" s="21"/>
      <c r="AI3" s="21"/>
      <c r="AJ3" s="21"/>
      <c r="AK3" s="21"/>
      <c r="AL3" s="53"/>
      <c r="AM3" s="53"/>
      <c r="AN3" s="53"/>
      <c r="AO3" s="53" t="s">
        <v>129</v>
      </c>
      <c r="AP3" s="264" t="str">
        <f>표지!G6</f>
        <v>2024.09.30</v>
      </c>
      <c r="AQ3" s="264"/>
      <c r="AR3" s="264"/>
      <c r="AS3" s="264"/>
      <c r="AT3" s="264"/>
      <c r="AU3" s="265" t="s">
        <v>130</v>
      </c>
      <c r="AV3" s="265"/>
      <c r="AW3" s="265"/>
      <c r="AX3" s="53" t="s">
        <v>131</v>
      </c>
    </row>
    <row r="4" spans="1:62" ht="30" customHeight="1">
      <c r="A4" s="49"/>
      <c r="B4" s="49"/>
      <c r="C4" s="233" t="s">
        <v>156</v>
      </c>
      <c r="D4" s="233"/>
      <c r="E4" s="233"/>
      <c r="F4" s="233"/>
      <c r="G4" s="233" t="s">
        <v>26</v>
      </c>
      <c r="H4" s="233"/>
      <c r="I4" s="233"/>
      <c r="J4" s="233"/>
      <c r="K4" s="233"/>
      <c r="L4" s="233" t="s">
        <v>133</v>
      </c>
      <c r="M4" s="233"/>
      <c r="N4" s="233"/>
      <c r="O4" s="233"/>
      <c r="P4" s="233" t="s">
        <v>134</v>
      </c>
      <c r="Q4" s="233"/>
      <c r="R4" s="233"/>
      <c r="S4" s="233"/>
      <c r="T4" s="233" t="s">
        <v>157</v>
      </c>
      <c r="U4" s="233"/>
      <c r="V4" s="233"/>
      <c r="W4" s="233"/>
      <c r="X4" s="233" t="s">
        <v>136</v>
      </c>
      <c r="Y4" s="233"/>
      <c r="Z4" s="233"/>
      <c r="AA4" s="233"/>
      <c r="AB4" s="233" t="s">
        <v>158</v>
      </c>
      <c r="AC4" s="233"/>
      <c r="AD4" s="233"/>
      <c r="AE4" s="233"/>
      <c r="AF4" s="233" t="s">
        <v>159</v>
      </c>
      <c r="AG4" s="233"/>
      <c r="AH4" s="233"/>
      <c r="AI4" s="233"/>
      <c r="AJ4" s="233"/>
      <c r="AK4" s="233"/>
      <c r="AL4" s="233"/>
      <c r="AM4" s="233"/>
      <c r="AN4" s="233" t="s">
        <v>160</v>
      </c>
      <c r="AO4" s="233"/>
      <c r="AP4" s="233"/>
      <c r="AQ4" s="233"/>
      <c r="AR4" s="233"/>
      <c r="AS4" s="233"/>
      <c r="AT4" s="233" t="s">
        <v>161</v>
      </c>
      <c r="AU4" s="233"/>
      <c r="AV4" s="233"/>
      <c r="AW4" s="233"/>
      <c r="AX4" s="233"/>
    </row>
    <row r="5" spans="1:62" ht="30" customHeight="1">
      <c r="A5" s="49"/>
      <c r="B5" s="49"/>
      <c r="C5" s="270"/>
      <c r="D5" s="270"/>
      <c r="E5" s="270"/>
      <c r="F5" s="270"/>
      <c r="G5" s="232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68"/>
      <c r="AC5" s="268"/>
      <c r="AD5" s="268"/>
      <c r="AE5" s="268"/>
      <c r="AF5" s="269"/>
      <c r="AG5" s="269"/>
      <c r="AH5" s="269"/>
      <c r="AI5" s="269"/>
      <c r="AJ5" s="269"/>
      <c r="AK5" s="269"/>
      <c r="AL5" s="269"/>
      <c r="AM5" s="269"/>
      <c r="AN5" s="266"/>
      <c r="AO5" s="266"/>
      <c r="AP5" s="266"/>
      <c r="AQ5" s="266"/>
      <c r="AR5" s="266"/>
      <c r="AS5" s="266"/>
      <c r="AT5" s="267"/>
      <c r="AU5" s="267"/>
      <c r="AV5" s="267"/>
      <c r="AW5" s="267"/>
      <c r="AX5" s="267"/>
    </row>
    <row r="6" spans="1:62" ht="30" hidden="1" customHeight="1">
      <c r="A6" s="49"/>
      <c r="B6" s="49"/>
      <c r="C6" s="270"/>
      <c r="D6" s="270"/>
      <c r="E6" s="270"/>
      <c r="F6" s="270"/>
      <c r="G6" s="232"/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68"/>
      <c r="AC6" s="268"/>
      <c r="AD6" s="268"/>
      <c r="AE6" s="268"/>
      <c r="AF6" s="269"/>
      <c r="AG6" s="269"/>
      <c r="AH6" s="269"/>
      <c r="AI6" s="269"/>
      <c r="AJ6" s="269"/>
      <c r="AK6" s="269"/>
      <c r="AL6" s="269"/>
      <c r="AM6" s="269"/>
      <c r="AN6" s="266"/>
      <c r="AO6" s="266"/>
      <c r="AP6" s="266"/>
      <c r="AQ6" s="266"/>
      <c r="AR6" s="266"/>
      <c r="AS6" s="266"/>
      <c r="AT6" s="267"/>
      <c r="AU6" s="267"/>
      <c r="AV6" s="267"/>
      <c r="AW6" s="267"/>
      <c r="AX6" s="267"/>
    </row>
    <row r="7" spans="1:62" ht="30" hidden="1" customHeight="1">
      <c r="A7" s="49"/>
      <c r="B7" s="49"/>
      <c r="C7" s="270"/>
      <c r="D7" s="270"/>
      <c r="E7" s="270"/>
      <c r="F7" s="270"/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68"/>
      <c r="AC7" s="268"/>
      <c r="AD7" s="268"/>
      <c r="AE7" s="268"/>
      <c r="AF7" s="269"/>
      <c r="AG7" s="269"/>
      <c r="AH7" s="269"/>
      <c r="AI7" s="269"/>
      <c r="AJ7" s="269"/>
      <c r="AK7" s="269"/>
      <c r="AL7" s="269"/>
      <c r="AM7" s="269"/>
      <c r="AN7" s="266"/>
      <c r="AO7" s="266"/>
      <c r="AP7" s="266"/>
      <c r="AQ7" s="266"/>
      <c r="AR7" s="266"/>
      <c r="AS7" s="266"/>
      <c r="AT7" s="267"/>
      <c r="AU7" s="267"/>
      <c r="AV7" s="267"/>
      <c r="AW7" s="267"/>
      <c r="AX7" s="267"/>
    </row>
    <row r="8" spans="1:62" ht="30" hidden="1" customHeight="1">
      <c r="A8" s="49"/>
      <c r="B8" s="49"/>
      <c r="C8" s="270"/>
      <c r="D8" s="270"/>
      <c r="E8" s="270"/>
      <c r="F8" s="270"/>
      <c r="G8" s="232"/>
      <c r="H8" s="232"/>
      <c r="I8" s="232"/>
      <c r="J8" s="232"/>
      <c r="K8" s="232"/>
      <c r="L8" s="232"/>
      <c r="M8" s="232"/>
      <c r="N8" s="232"/>
      <c r="O8" s="232"/>
      <c r="P8" s="232"/>
      <c r="Q8" s="232"/>
      <c r="R8" s="232"/>
      <c r="S8" s="232"/>
      <c r="T8" s="232"/>
      <c r="U8" s="232"/>
      <c r="V8" s="232"/>
      <c r="W8" s="232"/>
      <c r="X8" s="232"/>
      <c r="Y8" s="232"/>
      <c r="Z8" s="232"/>
      <c r="AA8" s="232"/>
      <c r="AB8" s="268"/>
      <c r="AC8" s="268"/>
      <c r="AD8" s="268"/>
      <c r="AE8" s="268"/>
      <c r="AF8" s="269"/>
      <c r="AG8" s="269"/>
      <c r="AH8" s="269"/>
      <c r="AI8" s="269"/>
      <c r="AJ8" s="269"/>
      <c r="AK8" s="269"/>
      <c r="AL8" s="269"/>
      <c r="AM8" s="269"/>
      <c r="AN8" s="266"/>
      <c r="AO8" s="266"/>
      <c r="AP8" s="266"/>
      <c r="AQ8" s="266"/>
      <c r="AR8" s="266"/>
      <c r="AS8" s="266"/>
      <c r="AT8" s="267"/>
      <c r="AU8" s="267"/>
      <c r="AV8" s="267"/>
      <c r="AW8" s="267"/>
      <c r="AX8" s="267"/>
    </row>
    <row r="9" spans="1:62" ht="30" hidden="1" customHeight="1">
      <c r="A9" s="49"/>
      <c r="B9" s="49"/>
      <c r="C9" s="270"/>
      <c r="D9" s="270"/>
      <c r="E9" s="270"/>
      <c r="F9" s="270"/>
      <c r="G9" s="232"/>
      <c r="H9" s="232"/>
      <c r="I9" s="232"/>
      <c r="J9" s="232"/>
      <c r="K9" s="232"/>
      <c r="L9" s="232"/>
      <c r="M9" s="232"/>
      <c r="N9" s="232"/>
      <c r="O9" s="232"/>
      <c r="P9" s="232"/>
      <c r="Q9" s="232"/>
      <c r="R9" s="232"/>
      <c r="S9" s="232"/>
      <c r="T9" s="232"/>
      <c r="U9" s="232"/>
      <c r="V9" s="232"/>
      <c r="W9" s="232"/>
      <c r="X9" s="232"/>
      <c r="Y9" s="232"/>
      <c r="Z9" s="232"/>
      <c r="AA9" s="232"/>
      <c r="AB9" s="268"/>
      <c r="AC9" s="268"/>
      <c r="AD9" s="268"/>
      <c r="AE9" s="268"/>
      <c r="AF9" s="269"/>
      <c r="AG9" s="269"/>
      <c r="AH9" s="269"/>
      <c r="AI9" s="269"/>
      <c r="AJ9" s="269"/>
      <c r="AK9" s="269"/>
      <c r="AL9" s="269"/>
      <c r="AM9" s="269"/>
      <c r="AN9" s="266"/>
      <c r="AO9" s="266"/>
      <c r="AP9" s="266"/>
      <c r="AQ9" s="266"/>
      <c r="AR9" s="266"/>
      <c r="AS9" s="266"/>
      <c r="AT9" s="267"/>
      <c r="AU9" s="267"/>
      <c r="AV9" s="267"/>
      <c r="AW9" s="267"/>
      <c r="AX9" s="267"/>
    </row>
    <row r="10" spans="1:62" ht="7.5" customHeight="1">
      <c r="A10" s="31"/>
      <c r="B10" s="31"/>
      <c r="C10" s="32"/>
      <c r="D10" s="32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4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</row>
    <row r="11" spans="1:62" ht="26.25" customHeight="1">
      <c r="A11" s="31"/>
      <c r="B11" s="31"/>
      <c r="C11" s="32"/>
      <c r="D11" s="32"/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38"/>
      <c r="P11" s="238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/>
      <c r="AJ11" s="238"/>
      <c r="AK11" s="238"/>
      <c r="AL11" s="238"/>
      <c r="AM11" s="238"/>
      <c r="AN11" s="238"/>
      <c r="AO11" s="238"/>
      <c r="AP11" s="238"/>
      <c r="AQ11" s="238"/>
      <c r="AR11" s="238"/>
      <c r="AS11" s="238"/>
      <c r="AT11" s="238"/>
      <c r="AU11" s="238"/>
      <c r="AV11" s="238"/>
      <c r="AW11" s="238"/>
      <c r="AX11" s="238"/>
      <c r="AY11" s="35" t="s">
        <v>162</v>
      </c>
      <c r="AZ11" s="38"/>
    </row>
    <row r="12" spans="1:62" ht="19.5" customHeight="1">
      <c r="A12" s="21"/>
      <c r="B12" s="21"/>
      <c r="C12" s="54"/>
      <c r="D12" s="54"/>
      <c r="E12" s="54"/>
      <c r="F12" s="54"/>
      <c r="G12" s="54"/>
      <c r="H12" s="54"/>
      <c r="I12" s="30"/>
      <c r="J12" s="22"/>
      <c r="K12" s="22"/>
      <c r="L12" s="54"/>
      <c r="M12" s="54"/>
      <c r="N12" s="30"/>
      <c r="O12" s="22"/>
      <c r="P12" s="54"/>
      <c r="Q12" s="54"/>
      <c r="R12" s="30"/>
      <c r="S12" s="22"/>
      <c r="T12" s="54"/>
      <c r="U12" s="54"/>
      <c r="V12" s="30"/>
      <c r="W12" s="22"/>
      <c r="X12" s="54"/>
      <c r="Y12" s="54"/>
      <c r="Z12" s="30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6" spans="1:62" ht="67.5" customHeight="1">
      <c r="A16" s="169" t="s">
        <v>163</v>
      </c>
      <c r="B16" s="170"/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  <c r="AH16" s="170"/>
      <c r="AI16" s="170"/>
      <c r="AJ16" s="170"/>
      <c r="AK16" s="170"/>
      <c r="AL16" s="170"/>
      <c r="AM16" s="170"/>
      <c r="AN16" s="170"/>
      <c r="AO16" s="170"/>
      <c r="AP16" s="170"/>
      <c r="AQ16" s="170"/>
      <c r="AR16" s="170"/>
      <c r="AS16" s="170"/>
      <c r="AT16" s="170"/>
      <c r="AU16" s="170"/>
      <c r="AV16" s="170"/>
      <c r="AW16" s="170"/>
      <c r="AX16" s="171"/>
      <c r="AY16" s="38"/>
      <c r="AZ16" s="38"/>
    </row>
  </sheetData>
  <mergeCells count="65">
    <mergeCell ref="C2:AT2"/>
    <mergeCell ref="AP3:AT3"/>
    <mergeCell ref="AU3:AW3"/>
    <mergeCell ref="C4:F4"/>
    <mergeCell ref="G4:K4"/>
    <mergeCell ref="L4:O4"/>
    <mergeCell ref="P4:S4"/>
    <mergeCell ref="T4:W4"/>
    <mergeCell ref="X4:AA4"/>
    <mergeCell ref="AB4:AE4"/>
    <mergeCell ref="AF4:AM4"/>
    <mergeCell ref="AN4:AS4"/>
    <mergeCell ref="AT4:AX4"/>
    <mergeCell ref="AN6:AS6"/>
    <mergeCell ref="AT6:AX6"/>
    <mergeCell ref="X6:AA6"/>
    <mergeCell ref="AF5:AM5"/>
    <mergeCell ref="AN5:AS5"/>
    <mergeCell ref="AT5:AX5"/>
    <mergeCell ref="X5:AA5"/>
    <mergeCell ref="AB5:AE5"/>
    <mergeCell ref="AB6:AE6"/>
    <mergeCell ref="C5:F5"/>
    <mergeCell ref="G5:K5"/>
    <mergeCell ref="L5:O5"/>
    <mergeCell ref="P5:S5"/>
    <mergeCell ref="T5:W5"/>
    <mergeCell ref="AN7:AS7"/>
    <mergeCell ref="AT7:AX7"/>
    <mergeCell ref="C7:F7"/>
    <mergeCell ref="G7:K7"/>
    <mergeCell ref="L7:O7"/>
    <mergeCell ref="P7:S7"/>
    <mergeCell ref="T7:W7"/>
    <mergeCell ref="X8:AA8"/>
    <mergeCell ref="AB8:AE8"/>
    <mergeCell ref="AF8:AM8"/>
    <mergeCell ref="C6:F6"/>
    <mergeCell ref="G6:K6"/>
    <mergeCell ref="C8:F8"/>
    <mergeCell ref="G8:K8"/>
    <mergeCell ref="L8:O8"/>
    <mergeCell ref="X7:AA7"/>
    <mergeCell ref="AB7:AE7"/>
    <mergeCell ref="AF7:AM7"/>
    <mergeCell ref="AF6:AM6"/>
    <mergeCell ref="L6:O6"/>
    <mergeCell ref="P6:S6"/>
    <mergeCell ref="T6:W6"/>
    <mergeCell ref="AN8:AS8"/>
    <mergeCell ref="AT8:AX8"/>
    <mergeCell ref="X9:AA9"/>
    <mergeCell ref="E11:AX11"/>
    <mergeCell ref="A16:AX16"/>
    <mergeCell ref="AB9:AE9"/>
    <mergeCell ref="AF9:AM9"/>
    <mergeCell ref="AN9:AS9"/>
    <mergeCell ref="AT9:AX9"/>
    <mergeCell ref="C9:F9"/>
    <mergeCell ref="G9:K9"/>
    <mergeCell ref="L9:O9"/>
    <mergeCell ref="P9:S9"/>
    <mergeCell ref="T9:W9"/>
    <mergeCell ref="P8:S8"/>
    <mergeCell ref="T8:W8"/>
  </mergeCells>
  <phoneticPr fontId="235" type="noConversion"/>
  <dataValidations count="3">
    <dataValidation type="list" allowBlank="1" showInputMessage="1" showErrorMessage="1" sqref="X5:AA9">
      <formula1>"해당사항 없음,국민연금공단,제1호,제2호,제3호,제4호,제5호,제6호,제7호,제8호,제9호,제10호,제11호,제12호,제13호,제14호,제15호,제16호,제17호,제18호,제19호,제20호,제21호,제22호,제23호,제24호,제24의2호,제25호,제26호,제27호,제28호,제29호,제30호"</formula1>
    </dataValidation>
    <dataValidation type="list" allowBlank="1" showInputMessage="1" showErrorMessage="1" sqref="L5:O9">
      <formula1>"내국인,외국인"</formula1>
    </dataValidation>
    <dataValidation type="list" allowBlank="1" showInputMessage="1" showErrorMessage="1" sqref="T5:W9">
      <formula1>"기관,개인"</formula1>
    </dataValidation>
  </dataValidations>
  <pageMargins left="0.59" right="0.47" top="0.75" bottom="0.75" header="0.31" footer="0.31"/>
  <pageSetup paperSize="9" scale="78" fitToWidth="0" fitToHeight="0" orientation="portrait" blackAndWhite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5"/>
  <sheetViews>
    <sheetView zoomScale="70" zoomScaleNormal="70" workbookViewId="0">
      <selection activeCell="AX23" sqref="AX23"/>
    </sheetView>
  </sheetViews>
  <sheetFormatPr defaultRowHeight="16.5" customHeight="1"/>
  <cols>
    <col min="1" max="4" width="1.125" style="2" customWidth="1"/>
    <col min="5" max="37" width="2.375" style="2" customWidth="1"/>
    <col min="38" max="40" width="9" style="2" customWidth="1"/>
  </cols>
  <sheetData>
    <row r="1" spans="1:51" ht="19.5" customHeight="1">
      <c r="A1" s="21"/>
      <c r="B1" s="21"/>
      <c r="C1" s="54"/>
      <c r="D1" s="54"/>
      <c r="E1" s="54"/>
      <c r="F1" s="54"/>
      <c r="G1" s="54"/>
      <c r="H1" s="54"/>
      <c r="I1" s="30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</row>
    <row r="2" spans="1:51" ht="18.75" customHeight="1">
      <c r="C2" s="218" t="s">
        <v>164</v>
      </c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55"/>
      <c r="AM2" s="55"/>
      <c r="AN2" s="55"/>
      <c r="AO2" s="55"/>
      <c r="AP2" s="55"/>
      <c r="AQ2" s="55"/>
      <c r="AR2" s="55"/>
      <c r="AS2" s="55"/>
      <c r="AT2" s="55"/>
      <c r="AU2" s="20"/>
      <c r="AV2" s="20"/>
      <c r="AW2" s="20"/>
      <c r="AX2" s="20"/>
      <c r="AY2" s="20"/>
    </row>
    <row r="3" spans="1:51" ht="19.5" customHeight="1">
      <c r="A3" s="2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1"/>
      <c r="R3" s="21"/>
      <c r="S3" s="21"/>
      <c r="T3" s="21"/>
      <c r="U3" s="21"/>
      <c r="V3" s="21"/>
      <c r="W3" s="21"/>
      <c r="X3" s="21"/>
      <c r="Y3" s="53"/>
      <c r="Z3" s="53"/>
      <c r="AA3" s="53"/>
      <c r="AB3" s="53" t="s">
        <v>165</v>
      </c>
      <c r="AC3" s="264" t="str">
        <f>표지!G6</f>
        <v>2024.09.30</v>
      </c>
      <c r="AD3" s="264"/>
      <c r="AE3" s="264"/>
      <c r="AF3" s="264"/>
      <c r="AG3" s="264"/>
      <c r="AH3" s="265" t="s">
        <v>130</v>
      </c>
      <c r="AI3" s="265"/>
      <c r="AJ3" s="265"/>
      <c r="AK3" s="53" t="s">
        <v>131</v>
      </c>
    </row>
    <row r="4" spans="1:51" ht="34.5" customHeight="1">
      <c r="A4" s="49"/>
      <c r="B4" s="49"/>
      <c r="C4" s="233" t="s">
        <v>166</v>
      </c>
      <c r="D4" s="233"/>
      <c r="E4" s="233"/>
      <c r="F4" s="233"/>
      <c r="G4" s="233"/>
      <c r="H4" s="233"/>
      <c r="I4" s="233"/>
      <c r="J4" s="233" t="s">
        <v>167</v>
      </c>
      <c r="K4" s="233"/>
      <c r="L4" s="233"/>
      <c r="M4" s="233"/>
      <c r="N4" s="233" t="s">
        <v>168</v>
      </c>
      <c r="O4" s="233"/>
      <c r="P4" s="233"/>
      <c r="Q4" s="233"/>
      <c r="R4" s="233"/>
      <c r="S4" s="233"/>
      <c r="T4" s="233" t="s">
        <v>169</v>
      </c>
      <c r="U4" s="233"/>
      <c r="V4" s="233"/>
      <c r="W4" s="233"/>
      <c r="X4" s="233"/>
      <c r="Y4" s="233"/>
      <c r="Z4" s="233"/>
      <c r="AA4" s="233" t="s">
        <v>168</v>
      </c>
      <c r="AB4" s="233"/>
      <c r="AC4" s="233"/>
      <c r="AD4" s="233"/>
      <c r="AE4" s="233"/>
      <c r="AF4" s="233"/>
      <c r="AG4" s="233" t="s">
        <v>161</v>
      </c>
      <c r="AH4" s="233"/>
      <c r="AI4" s="233"/>
      <c r="AJ4" s="233"/>
      <c r="AK4" s="233"/>
    </row>
    <row r="5" spans="1:51" ht="30" customHeight="1">
      <c r="A5" s="49"/>
      <c r="B5" s="49"/>
      <c r="C5" s="233" t="s">
        <v>145</v>
      </c>
      <c r="D5" s="233"/>
      <c r="E5" s="233"/>
      <c r="F5" s="233"/>
      <c r="G5" s="233"/>
      <c r="H5" s="233"/>
      <c r="I5" s="233"/>
      <c r="J5" s="271">
        <v>1</v>
      </c>
      <c r="K5" s="271"/>
      <c r="L5" s="271"/>
      <c r="M5" s="271"/>
      <c r="N5" s="276">
        <f t="shared" ref="N5:N8" si="0">IFERROR(J5/SUM($J$5:$M$8),"")</f>
        <v>1</v>
      </c>
      <c r="O5" s="276"/>
      <c r="P5" s="276"/>
      <c r="Q5" s="276"/>
      <c r="R5" s="276"/>
      <c r="S5" s="276"/>
      <c r="T5" s="280">
        <v>60000</v>
      </c>
      <c r="U5" s="280"/>
      <c r="V5" s="280"/>
      <c r="W5" s="280"/>
      <c r="X5" s="280"/>
      <c r="Y5" s="280"/>
      <c r="Z5" s="280"/>
      <c r="AA5" s="276">
        <f t="shared" ref="AA5:AA8" si="1">IFERROR(T5/SUM($T$5:$Z$8),"")</f>
        <v>1</v>
      </c>
      <c r="AB5" s="276"/>
      <c r="AC5" s="276"/>
      <c r="AD5" s="276"/>
      <c r="AE5" s="276"/>
      <c r="AF5" s="276"/>
      <c r="AG5" s="272"/>
      <c r="AH5" s="272"/>
      <c r="AI5" s="272"/>
      <c r="AJ5" s="272"/>
      <c r="AK5" s="272"/>
    </row>
    <row r="6" spans="1:51" ht="30" customHeight="1">
      <c r="A6" s="49"/>
      <c r="B6" s="49"/>
      <c r="C6" s="233" t="s">
        <v>170</v>
      </c>
      <c r="D6" s="233"/>
      <c r="E6" s="233"/>
      <c r="F6" s="233"/>
      <c r="G6" s="233"/>
      <c r="H6" s="233"/>
      <c r="I6" s="233"/>
      <c r="J6" s="271">
        <v>0</v>
      </c>
      <c r="K6" s="271"/>
      <c r="L6" s="271"/>
      <c r="M6" s="271"/>
      <c r="N6" s="276">
        <f t="shared" si="0"/>
        <v>0</v>
      </c>
      <c r="O6" s="276"/>
      <c r="P6" s="276"/>
      <c r="Q6" s="276"/>
      <c r="R6" s="276"/>
      <c r="S6" s="276"/>
      <c r="T6" s="280">
        <v>0</v>
      </c>
      <c r="U6" s="280"/>
      <c r="V6" s="280"/>
      <c r="W6" s="280"/>
      <c r="X6" s="280"/>
      <c r="Y6" s="280"/>
      <c r="Z6" s="280"/>
      <c r="AA6" s="276">
        <f t="shared" si="1"/>
        <v>0</v>
      </c>
      <c r="AB6" s="276"/>
      <c r="AC6" s="276"/>
      <c r="AD6" s="276"/>
      <c r="AE6" s="276"/>
      <c r="AF6" s="276"/>
      <c r="AG6" s="272"/>
      <c r="AH6" s="272"/>
      <c r="AI6" s="272"/>
      <c r="AJ6" s="272"/>
      <c r="AK6" s="272"/>
    </row>
    <row r="7" spans="1:51" ht="45" customHeight="1">
      <c r="A7" s="49"/>
      <c r="B7" s="49"/>
      <c r="C7" s="233" t="s">
        <v>171</v>
      </c>
      <c r="D7" s="233"/>
      <c r="E7" s="233"/>
      <c r="F7" s="233"/>
      <c r="G7" s="233"/>
      <c r="H7" s="233"/>
      <c r="I7" s="233"/>
      <c r="J7" s="271">
        <v>0</v>
      </c>
      <c r="K7" s="271"/>
      <c r="L7" s="271"/>
      <c r="M7" s="271"/>
      <c r="N7" s="276">
        <f t="shared" si="0"/>
        <v>0</v>
      </c>
      <c r="O7" s="276"/>
      <c r="P7" s="276"/>
      <c r="Q7" s="276"/>
      <c r="R7" s="276"/>
      <c r="S7" s="276"/>
      <c r="T7" s="277">
        <v>0</v>
      </c>
      <c r="U7" s="277"/>
      <c r="V7" s="277"/>
      <c r="W7" s="277"/>
      <c r="X7" s="277"/>
      <c r="Y7" s="277"/>
      <c r="Z7" s="277"/>
      <c r="AA7" s="276">
        <f t="shared" si="1"/>
        <v>0</v>
      </c>
      <c r="AB7" s="276"/>
      <c r="AC7" s="276"/>
      <c r="AD7" s="276"/>
      <c r="AE7" s="276"/>
      <c r="AF7" s="276"/>
      <c r="AG7" s="272"/>
      <c r="AH7" s="272"/>
      <c r="AI7" s="272"/>
      <c r="AJ7" s="272"/>
      <c r="AK7" s="272"/>
    </row>
    <row r="8" spans="1:51" ht="45" customHeight="1">
      <c r="A8" s="49"/>
      <c r="B8" s="49"/>
      <c r="C8" s="233" t="s">
        <v>172</v>
      </c>
      <c r="D8" s="233"/>
      <c r="E8" s="233"/>
      <c r="F8" s="233"/>
      <c r="G8" s="233"/>
      <c r="H8" s="233"/>
      <c r="I8" s="233"/>
      <c r="J8" s="271">
        <v>0</v>
      </c>
      <c r="K8" s="271"/>
      <c r="L8" s="271"/>
      <c r="M8" s="271"/>
      <c r="N8" s="276">
        <f t="shared" si="0"/>
        <v>0</v>
      </c>
      <c r="O8" s="276"/>
      <c r="P8" s="276"/>
      <c r="Q8" s="276"/>
      <c r="R8" s="276"/>
      <c r="S8" s="276"/>
      <c r="T8" s="277">
        <v>0</v>
      </c>
      <c r="U8" s="277"/>
      <c r="V8" s="277"/>
      <c r="W8" s="277"/>
      <c r="X8" s="277"/>
      <c r="Y8" s="277"/>
      <c r="Z8" s="277"/>
      <c r="AA8" s="276">
        <f t="shared" si="1"/>
        <v>0</v>
      </c>
      <c r="AB8" s="276"/>
      <c r="AC8" s="276"/>
      <c r="AD8" s="276"/>
      <c r="AE8" s="276"/>
      <c r="AF8" s="276"/>
      <c r="AG8" s="272"/>
      <c r="AH8" s="272"/>
      <c r="AI8" s="272"/>
      <c r="AJ8" s="272"/>
      <c r="AK8" s="272"/>
    </row>
    <row r="9" spans="1:51" ht="30" customHeight="1">
      <c r="A9" s="49"/>
      <c r="B9" s="49"/>
      <c r="C9" s="233" t="s">
        <v>173</v>
      </c>
      <c r="D9" s="233"/>
      <c r="E9" s="233"/>
      <c r="F9" s="233"/>
      <c r="G9" s="233"/>
      <c r="H9" s="233"/>
      <c r="I9" s="233"/>
      <c r="J9" s="278">
        <f>SUM(J5:M8)</f>
        <v>1</v>
      </c>
      <c r="K9" s="278"/>
      <c r="L9" s="278"/>
      <c r="M9" s="278"/>
      <c r="N9" s="276">
        <f>SUM(N5:S8)</f>
        <v>1</v>
      </c>
      <c r="O9" s="276"/>
      <c r="P9" s="276"/>
      <c r="Q9" s="276"/>
      <c r="R9" s="276"/>
      <c r="S9" s="276"/>
      <c r="T9" s="279">
        <f>SUM(T5:Z8)</f>
        <v>60000</v>
      </c>
      <c r="U9" s="279"/>
      <c r="V9" s="279"/>
      <c r="W9" s="279"/>
      <c r="X9" s="279"/>
      <c r="Y9" s="279"/>
      <c r="Z9" s="279"/>
      <c r="AA9" s="276">
        <f>SUM(AA5:AF8)</f>
        <v>1</v>
      </c>
      <c r="AB9" s="276"/>
      <c r="AC9" s="276"/>
      <c r="AD9" s="276"/>
      <c r="AE9" s="276"/>
      <c r="AF9" s="276"/>
      <c r="AG9" s="263"/>
      <c r="AH9" s="263"/>
      <c r="AI9" s="263"/>
      <c r="AJ9" s="263"/>
      <c r="AK9" s="263"/>
    </row>
    <row r="10" spans="1:51" ht="7.5" customHeight="1">
      <c r="A10" s="31"/>
      <c r="B10" s="31"/>
      <c r="C10" s="32"/>
      <c r="D10" s="32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4"/>
      <c r="AN10" s="38"/>
    </row>
    <row r="11" spans="1:51" ht="26.25" customHeight="1">
      <c r="A11" s="31"/>
      <c r="B11" s="31"/>
      <c r="C11" s="32"/>
      <c r="D11" s="32"/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38"/>
      <c r="P11" s="238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/>
      <c r="AJ11" s="238"/>
      <c r="AK11" s="238"/>
      <c r="AL11" s="35" t="s">
        <v>174</v>
      </c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5"/>
    </row>
    <row r="14" spans="1:51" ht="20.25" customHeight="1">
      <c r="C14" s="218" t="s">
        <v>175</v>
      </c>
      <c r="D14" s="218"/>
      <c r="E14" s="218"/>
      <c r="F14" s="218"/>
      <c r="G14" s="218"/>
      <c r="H14" s="218"/>
      <c r="I14" s="218"/>
      <c r="J14" s="218"/>
      <c r="K14" s="218"/>
      <c r="L14" s="218"/>
      <c r="M14" s="218"/>
      <c r="N14" s="218"/>
      <c r="O14" s="218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18"/>
      <c r="AL14" s="22"/>
      <c r="AM14" s="20"/>
    </row>
    <row r="15" spans="1:51" ht="19.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2"/>
    </row>
    <row r="16" spans="1:51" ht="30" customHeight="1">
      <c r="A16" s="49"/>
      <c r="B16" s="49"/>
      <c r="C16" s="233" t="s">
        <v>176</v>
      </c>
      <c r="D16" s="233"/>
      <c r="E16" s="233"/>
      <c r="F16" s="233"/>
      <c r="G16" s="233"/>
      <c r="H16" s="233"/>
      <c r="I16" s="233"/>
      <c r="J16" s="233"/>
      <c r="K16" s="183"/>
      <c r="L16" s="274"/>
      <c r="M16" s="275"/>
      <c r="N16" s="56" t="s">
        <v>177</v>
      </c>
      <c r="O16" s="275"/>
      <c r="P16" s="275"/>
      <c r="Q16" s="56" t="s">
        <v>178</v>
      </c>
      <c r="R16" s="57"/>
      <c r="S16" s="274"/>
      <c r="T16" s="275"/>
      <c r="U16" s="56" t="s">
        <v>177</v>
      </c>
      <c r="V16" s="275"/>
      <c r="W16" s="275"/>
      <c r="X16" s="56" t="s">
        <v>178</v>
      </c>
      <c r="Y16" s="57"/>
      <c r="Z16" s="274"/>
      <c r="AA16" s="275"/>
      <c r="AB16" s="56" t="s">
        <v>177</v>
      </c>
      <c r="AC16" s="275"/>
      <c r="AD16" s="275"/>
      <c r="AE16" s="56" t="s">
        <v>178</v>
      </c>
      <c r="AF16" s="57"/>
      <c r="AG16" s="233" t="s">
        <v>161</v>
      </c>
      <c r="AH16" s="233"/>
      <c r="AI16" s="233"/>
      <c r="AJ16" s="233"/>
      <c r="AK16" s="233"/>
    </row>
    <row r="17" spans="1:40" ht="30" customHeight="1">
      <c r="A17" s="49"/>
      <c r="B17" s="49"/>
      <c r="C17" s="233" t="s">
        <v>179</v>
      </c>
      <c r="D17" s="233"/>
      <c r="E17" s="233"/>
      <c r="F17" s="233"/>
      <c r="G17" s="233"/>
      <c r="H17" s="233"/>
      <c r="I17" s="233"/>
      <c r="J17" s="233"/>
      <c r="K17" s="233"/>
      <c r="L17" s="273"/>
      <c r="M17" s="273"/>
      <c r="N17" s="273"/>
      <c r="O17" s="273"/>
      <c r="P17" s="273"/>
      <c r="Q17" s="273"/>
      <c r="R17" s="273"/>
      <c r="S17" s="271"/>
      <c r="T17" s="271"/>
      <c r="U17" s="271"/>
      <c r="V17" s="271"/>
      <c r="W17" s="271"/>
      <c r="X17" s="271"/>
      <c r="Y17" s="271"/>
      <c r="Z17" s="271"/>
      <c r="AA17" s="271"/>
      <c r="AB17" s="271"/>
      <c r="AC17" s="271"/>
      <c r="AD17" s="271"/>
      <c r="AE17" s="271"/>
      <c r="AF17" s="271"/>
      <c r="AG17" s="272"/>
      <c r="AH17" s="272"/>
      <c r="AI17" s="272"/>
      <c r="AJ17" s="272"/>
      <c r="AK17" s="272"/>
    </row>
    <row r="18" spans="1:40" ht="30" customHeight="1">
      <c r="A18" s="49"/>
      <c r="B18" s="49"/>
      <c r="C18" s="233" t="s">
        <v>180</v>
      </c>
      <c r="D18" s="233"/>
      <c r="E18" s="233"/>
      <c r="F18" s="233"/>
      <c r="G18" s="233"/>
      <c r="H18" s="233"/>
      <c r="I18" s="233"/>
      <c r="J18" s="233"/>
      <c r="K18" s="233"/>
      <c r="L18" s="271"/>
      <c r="M18" s="271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  <c r="AA18" s="271"/>
      <c r="AB18" s="271"/>
      <c r="AC18" s="271"/>
      <c r="AD18" s="271"/>
      <c r="AE18" s="271"/>
      <c r="AF18" s="271"/>
      <c r="AG18" s="272"/>
      <c r="AH18" s="272"/>
      <c r="AI18" s="272"/>
      <c r="AJ18" s="272"/>
      <c r="AK18" s="272"/>
    </row>
    <row r="19" spans="1:40" ht="30" customHeight="1">
      <c r="A19" s="49"/>
      <c r="B19" s="49"/>
      <c r="C19" s="233" t="s">
        <v>181</v>
      </c>
      <c r="D19" s="233"/>
      <c r="E19" s="233"/>
      <c r="F19" s="233"/>
      <c r="G19" s="233"/>
      <c r="H19" s="233"/>
      <c r="I19" s="233"/>
      <c r="J19" s="233"/>
      <c r="K19" s="233"/>
      <c r="L19" s="271"/>
      <c r="M19" s="271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  <c r="AA19" s="271"/>
      <c r="AB19" s="271"/>
      <c r="AC19" s="271"/>
      <c r="AD19" s="271"/>
      <c r="AE19" s="271"/>
      <c r="AF19" s="271"/>
      <c r="AG19" s="272"/>
      <c r="AH19" s="272"/>
      <c r="AI19" s="272"/>
      <c r="AJ19" s="272"/>
      <c r="AK19" s="272"/>
    </row>
    <row r="20" spans="1:40" ht="30" customHeight="1">
      <c r="A20" s="49"/>
      <c r="B20" s="49"/>
      <c r="C20" s="233" t="s">
        <v>182</v>
      </c>
      <c r="D20" s="233"/>
      <c r="E20" s="233"/>
      <c r="F20" s="233"/>
      <c r="G20" s="233"/>
      <c r="H20" s="233"/>
      <c r="I20" s="233"/>
      <c r="J20" s="233"/>
      <c r="K20" s="233"/>
      <c r="L20" s="271"/>
      <c r="M20" s="271"/>
      <c r="N20" s="271"/>
      <c r="O20" s="271"/>
      <c r="P20" s="271"/>
      <c r="Q20" s="271"/>
      <c r="R20" s="271"/>
      <c r="S20" s="271"/>
      <c r="T20" s="271"/>
      <c r="U20" s="271"/>
      <c r="V20" s="271"/>
      <c r="W20" s="271"/>
      <c r="X20" s="271"/>
      <c r="Y20" s="271"/>
      <c r="Z20" s="271"/>
      <c r="AA20" s="271"/>
      <c r="AB20" s="271"/>
      <c r="AC20" s="271"/>
      <c r="AD20" s="271"/>
      <c r="AE20" s="271"/>
      <c r="AF20" s="271"/>
      <c r="AG20" s="272"/>
      <c r="AH20" s="272"/>
      <c r="AI20" s="272"/>
      <c r="AJ20" s="272"/>
      <c r="AK20" s="272"/>
    </row>
    <row r="21" spans="1:40" ht="18.75" customHeight="1">
      <c r="A21" s="21"/>
      <c r="B21" s="23"/>
      <c r="C21" s="23"/>
      <c r="D21" s="32"/>
      <c r="E21" s="230" t="s">
        <v>183</v>
      </c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230"/>
      <c r="Z21" s="230"/>
      <c r="AA21" s="230"/>
      <c r="AB21" s="230"/>
      <c r="AC21" s="230"/>
      <c r="AD21" s="230"/>
      <c r="AE21" s="230"/>
      <c r="AF21" s="230"/>
      <c r="AG21" s="230"/>
      <c r="AH21" s="230"/>
      <c r="AI21" s="230"/>
      <c r="AJ21" s="230"/>
      <c r="AK21" s="230"/>
      <c r="AL21" s="22"/>
      <c r="AM21" s="38"/>
      <c r="AN21" s="38"/>
    </row>
    <row r="22" spans="1:40" ht="26.25" customHeight="1">
      <c r="A22" s="31"/>
      <c r="B22" s="31"/>
      <c r="C22" s="32"/>
      <c r="D22" s="32"/>
      <c r="E22" s="215"/>
      <c r="F22" s="215"/>
      <c r="G22" s="215"/>
      <c r="H22" s="215"/>
      <c r="I22" s="215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35" t="s">
        <v>184</v>
      </c>
      <c r="AN22" s="38"/>
    </row>
    <row r="25" spans="1:40" ht="82.5" customHeight="1">
      <c r="A25" s="169" t="s">
        <v>185</v>
      </c>
      <c r="B25" s="170"/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0"/>
      <c r="X25" s="170"/>
      <c r="Y25" s="170"/>
      <c r="Z25" s="170"/>
      <c r="AA25" s="170"/>
      <c r="AB25" s="170"/>
      <c r="AC25" s="170"/>
      <c r="AD25" s="170"/>
      <c r="AE25" s="170"/>
      <c r="AF25" s="170"/>
      <c r="AG25" s="170"/>
      <c r="AH25" s="170"/>
      <c r="AI25" s="170"/>
      <c r="AJ25" s="170"/>
      <c r="AK25" s="171"/>
    </row>
  </sheetData>
  <sheetProtection objects="1" formatCells="0" formatRows="0"/>
  <mergeCells count="72">
    <mergeCell ref="AG5:AK5"/>
    <mergeCell ref="C2:AK2"/>
    <mergeCell ref="AC3:AG3"/>
    <mergeCell ref="AH3:AJ3"/>
    <mergeCell ref="C4:I4"/>
    <mergeCell ref="J4:M4"/>
    <mergeCell ref="N4:S4"/>
    <mergeCell ref="T4:Z4"/>
    <mergeCell ref="AA4:AF4"/>
    <mergeCell ref="AG4:AK4"/>
    <mergeCell ref="C5:I5"/>
    <mergeCell ref="J5:M5"/>
    <mergeCell ref="N5:S5"/>
    <mergeCell ref="T5:Z5"/>
    <mergeCell ref="AA5:AF5"/>
    <mergeCell ref="AG7:AK7"/>
    <mergeCell ref="C6:I6"/>
    <mergeCell ref="J6:M6"/>
    <mergeCell ref="N6:S6"/>
    <mergeCell ref="T6:Z6"/>
    <mergeCell ref="AA6:AF6"/>
    <mergeCell ref="AG6:AK6"/>
    <mergeCell ref="C7:I7"/>
    <mergeCell ref="J7:M7"/>
    <mergeCell ref="N7:S7"/>
    <mergeCell ref="T7:Z7"/>
    <mergeCell ref="AA7:AF7"/>
    <mergeCell ref="AG9:AK9"/>
    <mergeCell ref="C8:I8"/>
    <mergeCell ref="J8:M8"/>
    <mergeCell ref="N8:S8"/>
    <mergeCell ref="T8:Z8"/>
    <mergeCell ref="AA8:AF8"/>
    <mergeCell ref="AG8:AK8"/>
    <mergeCell ref="C9:I9"/>
    <mergeCell ref="J9:M9"/>
    <mergeCell ref="N9:S9"/>
    <mergeCell ref="T9:Z9"/>
    <mergeCell ref="AA9:AF9"/>
    <mergeCell ref="E11:AK11"/>
    <mergeCell ref="C14:AK14"/>
    <mergeCell ref="C16:K16"/>
    <mergeCell ref="L16:M16"/>
    <mergeCell ref="O16:P16"/>
    <mergeCell ref="S16:T16"/>
    <mergeCell ref="V16:W16"/>
    <mergeCell ref="Z16:AA16"/>
    <mergeCell ref="AC16:AD16"/>
    <mergeCell ref="AG16:AK16"/>
    <mergeCell ref="C18:K18"/>
    <mergeCell ref="L18:R18"/>
    <mergeCell ref="S18:Y18"/>
    <mergeCell ref="Z18:AF18"/>
    <mergeCell ref="AG18:AK18"/>
    <mergeCell ref="C17:K17"/>
    <mergeCell ref="L17:R17"/>
    <mergeCell ref="S17:Y17"/>
    <mergeCell ref="Z17:AF17"/>
    <mergeCell ref="AG17:AK17"/>
    <mergeCell ref="E21:AK21"/>
    <mergeCell ref="E22:AK22"/>
    <mergeCell ref="A25:AK25"/>
    <mergeCell ref="C19:K19"/>
    <mergeCell ref="L19:R19"/>
    <mergeCell ref="S19:Y19"/>
    <mergeCell ref="Z19:AF19"/>
    <mergeCell ref="AG19:AK19"/>
    <mergeCell ref="C20:K20"/>
    <mergeCell ref="L20:R20"/>
    <mergeCell ref="S20:Y20"/>
    <mergeCell ref="Z20:AF20"/>
    <mergeCell ref="AG20:AK20"/>
  </mergeCells>
  <phoneticPr fontId="235" type="noConversion"/>
  <pageMargins left="0.59" right="0.47" top="0.75" bottom="0.75" header="0.31" footer="0.31"/>
  <pageSetup paperSize="9" fitToWidth="0" fitToHeight="0" orientation="portrait" blackAndWhite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65"/>
  <sheetViews>
    <sheetView zoomScale="85" zoomScaleNormal="85" workbookViewId="0">
      <selection activeCell="U51" sqref="U51:Z51"/>
    </sheetView>
  </sheetViews>
  <sheetFormatPr defaultRowHeight="16.5" customHeight="1"/>
  <cols>
    <col min="1" max="4" width="1.125" style="2" customWidth="1"/>
    <col min="5" max="7" width="2.375" style="2" customWidth="1"/>
    <col min="8" max="8" width="5.25" style="2" customWidth="1"/>
    <col min="9" max="9" width="1.625" style="2" customWidth="1"/>
    <col min="10" max="32" width="3.125" style="2" customWidth="1"/>
    <col min="33" max="33" width="13.625" style="2" customWidth="1"/>
    <col min="34" max="34" width="14.625" style="2" customWidth="1"/>
    <col min="35" max="35" width="9" style="2" customWidth="1"/>
    <col min="36" max="39" width="9" style="1" customWidth="1"/>
    <col min="40" max="40" width="9" customWidth="1"/>
  </cols>
  <sheetData>
    <row r="2" spans="1:39" s="2" customFormat="1" ht="19.5" customHeight="1">
      <c r="A2" s="21"/>
      <c r="B2" s="188" t="s">
        <v>186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2"/>
      <c r="AJ2" s="38"/>
      <c r="AK2" s="38"/>
      <c r="AL2" s="38"/>
      <c r="AM2" s="38"/>
    </row>
    <row r="3" spans="1:39" s="2" customFormat="1" ht="19.5" customHeight="1">
      <c r="A3" s="2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2"/>
      <c r="AJ3" s="38"/>
      <c r="AK3" s="38"/>
      <c r="AL3" s="38"/>
      <c r="AM3" s="38"/>
    </row>
    <row r="4" spans="1:39" s="2" customFormat="1" ht="19.5" customHeight="1">
      <c r="A4" s="21"/>
      <c r="B4" s="23"/>
      <c r="C4" s="218" t="s">
        <v>187</v>
      </c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2"/>
      <c r="AJ4" s="38"/>
      <c r="AK4" s="38"/>
      <c r="AL4" s="38"/>
      <c r="AM4" s="38"/>
    </row>
    <row r="5" spans="1:39" s="2" customFormat="1" ht="19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2"/>
      <c r="AJ5" s="38"/>
      <c r="AK5" s="38"/>
      <c r="AL5" s="38"/>
      <c r="AM5" s="38"/>
    </row>
    <row r="6" spans="1:39" s="2" customFormat="1" ht="251.25" customHeight="1">
      <c r="A6" s="21"/>
      <c r="B6" s="21"/>
      <c r="C6" s="329" t="s">
        <v>188</v>
      </c>
      <c r="D6" s="330"/>
      <c r="E6" s="330"/>
      <c r="F6" s="330"/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22"/>
      <c r="AJ6" s="38"/>
      <c r="AK6" s="38"/>
      <c r="AL6" s="38"/>
      <c r="AM6" s="38"/>
    </row>
    <row r="7" spans="1:39" s="2" customFormat="1" ht="25.5" customHeight="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2"/>
      <c r="AJ7" s="38"/>
      <c r="AK7" s="38"/>
      <c r="AL7" s="38"/>
      <c r="AM7" s="38"/>
    </row>
    <row r="8" spans="1:39" s="2" customFormat="1" ht="18.75" customHeight="1">
      <c r="A8" s="21"/>
      <c r="B8" s="21"/>
      <c r="C8" s="218" t="s">
        <v>189</v>
      </c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  <c r="V8" s="218"/>
      <c r="W8" s="218"/>
      <c r="X8" s="21"/>
      <c r="Y8" s="21"/>
      <c r="Z8" s="21"/>
      <c r="AA8" s="21"/>
      <c r="AB8" s="21"/>
      <c r="AC8" s="21"/>
      <c r="AD8" s="21"/>
      <c r="AE8" s="21"/>
      <c r="AF8" s="21"/>
      <c r="AG8" s="22"/>
      <c r="AJ8" s="38"/>
      <c r="AK8" s="38"/>
      <c r="AL8" s="38"/>
      <c r="AM8" s="38"/>
    </row>
    <row r="9" spans="1:39" s="2" customFormat="1" ht="18.75" customHeight="1">
      <c r="A9" s="21"/>
      <c r="B9" s="21"/>
      <c r="D9" s="243" t="s">
        <v>190</v>
      </c>
      <c r="E9" s="243"/>
      <c r="F9" s="243"/>
      <c r="G9" s="243"/>
      <c r="H9" s="243"/>
      <c r="I9" s="243"/>
      <c r="J9" s="243"/>
      <c r="K9" s="331">
        <v>5000</v>
      </c>
      <c r="L9" s="331"/>
      <c r="M9" s="331"/>
      <c r="N9" s="42" t="s">
        <v>191</v>
      </c>
      <c r="O9" s="13" t="s">
        <v>192</v>
      </c>
      <c r="P9" s="13"/>
      <c r="AA9" s="308" t="s">
        <v>193</v>
      </c>
      <c r="AB9" s="308"/>
      <c r="AC9" s="308"/>
      <c r="AD9" s="308"/>
      <c r="AE9" s="308"/>
      <c r="AF9" s="308"/>
      <c r="AG9" s="22"/>
      <c r="AJ9" s="38"/>
      <c r="AK9" s="38"/>
      <c r="AL9" s="38"/>
      <c r="AM9" s="38"/>
    </row>
    <row r="10" spans="1:39" s="2" customFormat="1" ht="25.5" customHeight="1">
      <c r="A10" s="49"/>
      <c r="B10" s="49"/>
      <c r="C10" s="255" t="s">
        <v>166</v>
      </c>
      <c r="D10" s="255"/>
      <c r="E10" s="255"/>
      <c r="F10" s="255"/>
      <c r="G10" s="255"/>
      <c r="H10" s="298"/>
      <c r="I10" s="59"/>
      <c r="J10" s="60"/>
      <c r="K10" s="61" t="s">
        <v>194</v>
      </c>
      <c r="L10" s="62" t="s">
        <v>195</v>
      </c>
      <c r="M10" s="63" t="s">
        <v>6</v>
      </c>
      <c r="N10" s="60"/>
      <c r="O10" s="59"/>
      <c r="P10" s="60"/>
      <c r="Q10" s="63" t="s">
        <v>194</v>
      </c>
      <c r="R10" s="62" t="s">
        <v>195</v>
      </c>
      <c r="S10" s="60" t="s">
        <v>6</v>
      </c>
      <c r="T10" s="60"/>
      <c r="U10" s="59"/>
      <c r="V10" s="60"/>
      <c r="W10" s="63" t="s">
        <v>194</v>
      </c>
      <c r="X10" s="62" t="s">
        <v>195</v>
      </c>
      <c r="Y10" s="63" t="s">
        <v>6</v>
      </c>
      <c r="Z10" s="60"/>
      <c r="AA10" s="59"/>
      <c r="AB10" s="60"/>
      <c r="AC10" s="63" t="s">
        <v>194</v>
      </c>
      <c r="AD10" s="62" t="s">
        <v>195</v>
      </c>
      <c r="AE10" s="63" t="s">
        <v>6</v>
      </c>
      <c r="AF10" s="64"/>
      <c r="AG10" s="22"/>
      <c r="AJ10" s="38"/>
      <c r="AK10" s="38"/>
      <c r="AL10" s="38"/>
      <c r="AM10" s="38"/>
    </row>
    <row r="11" spans="1:39" s="2" customFormat="1" ht="25.5" customHeight="1">
      <c r="A11" s="49"/>
      <c r="B11" s="49"/>
      <c r="C11" s="304" t="s">
        <v>196</v>
      </c>
      <c r="D11" s="304"/>
      <c r="E11" s="304"/>
      <c r="F11" s="304"/>
      <c r="G11" s="304"/>
      <c r="H11" s="304"/>
      <c r="I11" s="281"/>
      <c r="J11" s="281"/>
      <c r="K11" s="281"/>
      <c r="L11" s="281"/>
      <c r="M11" s="281"/>
      <c r="N11" s="281"/>
      <c r="O11" s="281"/>
      <c r="P11" s="281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2"/>
      <c r="AJ11" s="38"/>
      <c r="AK11" s="38"/>
      <c r="AL11" s="38"/>
      <c r="AM11" s="38"/>
    </row>
    <row r="12" spans="1:39" s="2" customFormat="1" ht="25.5" customHeight="1">
      <c r="C12" s="312" t="s">
        <v>197</v>
      </c>
      <c r="D12" s="310"/>
      <c r="E12" s="310"/>
      <c r="F12" s="310"/>
      <c r="G12" s="310"/>
      <c r="H12" s="311"/>
      <c r="I12" s="332"/>
      <c r="J12" s="333"/>
      <c r="K12" s="333"/>
      <c r="L12" s="333"/>
      <c r="M12" s="333"/>
      <c r="N12" s="334"/>
      <c r="O12" s="335"/>
      <c r="P12" s="335"/>
      <c r="Q12" s="335"/>
      <c r="R12" s="335"/>
      <c r="S12" s="335"/>
      <c r="T12" s="335"/>
      <c r="U12" s="335"/>
      <c r="V12" s="335"/>
      <c r="W12" s="335"/>
      <c r="X12" s="335"/>
      <c r="Y12" s="335"/>
      <c r="Z12" s="335"/>
      <c r="AA12" s="335"/>
      <c r="AB12" s="335"/>
      <c r="AC12" s="335"/>
      <c r="AD12" s="335"/>
      <c r="AE12" s="335"/>
      <c r="AF12" s="335"/>
      <c r="AJ12" s="38"/>
      <c r="AK12" s="38"/>
      <c r="AL12" s="38"/>
      <c r="AM12" s="38"/>
    </row>
    <row r="13" spans="1:39" s="2" customFormat="1" ht="25.5" customHeight="1">
      <c r="C13" s="312" t="s">
        <v>198</v>
      </c>
      <c r="D13" s="310"/>
      <c r="E13" s="310"/>
      <c r="F13" s="310"/>
      <c r="G13" s="310"/>
      <c r="H13" s="311"/>
      <c r="I13" s="325">
        <v>0</v>
      </c>
      <c r="J13" s="326"/>
      <c r="K13" s="326"/>
      <c r="L13" s="326"/>
      <c r="M13" s="326"/>
      <c r="N13" s="327"/>
      <c r="O13" s="325">
        <f>ABS(O63)</f>
        <v>0</v>
      </c>
      <c r="P13" s="326"/>
      <c r="Q13" s="326"/>
      <c r="R13" s="326"/>
      <c r="S13" s="326"/>
      <c r="T13" s="327"/>
      <c r="U13" s="325">
        <f>ABS(U63)</f>
        <v>0</v>
      </c>
      <c r="V13" s="326"/>
      <c r="W13" s="326"/>
      <c r="X13" s="326"/>
      <c r="Y13" s="326"/>
      <c r="Z13" s="327"/>
      <c r="AA13" s="325">
        <f>ABS(AA63)</f>
        <v>0</v>
      </c>
      <c r="AB13" s="326"/>
      <c r="AC13" s="326"/>
      <c r="AD13" s="326"/>
      <c r="AE13" s="326"/>
      <c r="AF13" s="327"/>
      <c r="AJ13" s="38"/>
      <c r="AK13" s="38"/>
      <c r="AL13" s="38"/>
      <c r="AM13" s="38"/>
    </row>
    <row r="14" spans="1:39" s="2" customFormat="1" ht="25.5" customHeight="1">
      <c r="C14" s="312" t="s">
        <v>199</v>
      </c>
      <c r="D14" s="310"/>
      <c r="E14" s="310"/>
      <c r="F14" s="310"/>
      <c r="G14" s="310"/>
      <c r="H14" s="311"/>
      <c r="I14" s="325">
        <v>0</v>
      </c>
      <c r="J14" s="326"/>
      <c r="K14" s="326"/>
      <c r="L14" s="326"/>
      <c r="M14" s="326"/>
      <c r="N14" s="327"/>
      <c r="O14" s="325">
        <f>O12+O13</f>
        <v>0</v>
      </c>
      <c r="P14" s="326"/>
      <c r="Q14" s="326"/>
      <c r="R14" s="326"/>
      <c r="S14" s="326"/>
      <c r="T14" s="327"/>
      <c r="U14" s="325">
        <f>U12+U13</f>
        <v>0</v>
      </c>
      <c r="V14" s="326"/>
      <c r="W14" s="326"/>
      <c r="X14" s="326"/>
      <c r="Y14" s="326"/>
      <c r="Z14" s="327"/>
      <c r="AA14" s="325">
        <f>AA12+AA13</f>
        <v>0</v>
      </c>
      <c r="AB14" s="326"/>
      <c r="AC14" s="326"/>
      <c r="AD14" s="326"/>
      <c r="AE14" s="326"/>
      <c r="AF14" s="327"/>
      <c r="AJ14" s="38"/>
      <c r="AK14" s="38"/>
      <c r="AL14" s="38"/>
      <c r="AM14" s="38"/>
    </row>
    <row r="15" spans="1:39" s="2" customFormat="1" ht="25.5" customHeight="1">
      <c r="C15" s="309" t="s">
        <v>200</v>
      </c>
      <c r="D15" s="310"/>
      <c r="E15" s="310"/>
      <c r="F15" s="310"/>
      <c r="G15" s="310"/>
      <c r="H15" s="311"/>
      <c r="I15" s="336">
        <f>I37+I38</f>
        <v>0</v>
      </c>
      <c r="J15" s="337"/>
      <c r="K15" s="337"/>
      <c r="L15" s="337"/>
      <c r="M15" s="337"/>
      <c r="N15" s="338"/>
      <c r="O15" s="336">
        <f>O37+O38</f>
        <v>0</v>
      </c>
      <c r="P15" s="337"/>
      <c r="Q15" s="337"/>
      <c r="R15" s="337"/>
      <c r="S15" s="337"/>
      <c r="T15" s="338"/>
      <c r="U15" s="336">
        <f>U37+U38</f>
        <v>0</v>
      </c>
      <c r="V15" s="337"/>
      <c r="W15" s="337"/>
      <c r="X15" s="337"/>
      <c r="Y15" s="337"/>
      <c r="Z15" s="338"/>
      <c r="AA15" s="336">
        <f>AA37+AA38</f>
        <v>0</v>
      </c>
      <c r="AB15" s="337"/>
      <c r="AC15" s="337"/>
      <c r="AD15" s="337"/>
      <c r="AE15" s="337"/>
      <c r="AF15" s="338"/>
      <c r="AJ15" s="38"/>
      <c r="AK15" s="38"/>
      <c r="AL15" s="38"/>
      <c r="AM15" s="38"/>
    </row>
    <row r="16" spans="1:39" s="2" customFormat="1" ht="25.5" customHeight="1">
      <c r="A16" s="49"/>
      <c r="B16" s="49"/>
      <c r="C16" s="304" t="s">
        <v>201</v>
      </c>
      <c r="D16" s="304"/>
      <c r="E16" s="304"/>
      <c r="F16" s="304"/>
      <c r="G16" s="304"/>
      <c r="H16" s="304"/>
      <c r="I16" s="328">
        <f>I12+I15</f>
        <v>0</v>
      </c>
      <c r="J16" s="328"/>
      <c r="K16" s="328"/>
      <c r="L16" s="328"/>
      <c r="M16" s="328"/>
      <c r="N16" s="328"/>
      <c r="O16" s="328">
        <f>O12+O15</f>
        <v>0</v>
      </c>
      <c r="P16" s="328"/>
      <c r="Q16" s="328"/>
      <c r="R16" s="328"/>
      <c r="S16" s="328"/>
      <c r="T16" s="328"/>
      <c r="U16" s="328">
        <f>U12+U15</f>
        <v>0</v>
      </c>
      <c r="V16" s="328"/>
      <c r="W16" s="328"/>
      <c r="X16" s="328"/>
      <c r="Y16" s="328"/>
      <c r="Z16" s="328"/>
      <c r="AA16" s="328">
        <f>AA12+AA15</f>
        <v>0</v>
      </c>
      <c r="AB16" s="328"/>
      <c r="AC16" s="328"/>
      <c r="AD16" s="328"/>
      <c r="AE16" s="328"/>
      <c r="AF16" s="328"/>
      <c r="AG16" s="22"/>
      <c r="AJ16" s="38"/>
      <c r="AK16" s="38"/>
      <c r="AL16" s="38"/>
      <c r="AM16" s="38"/>
    </row>
    <row r="17" spans="1:39" s="2" customFormat="1" ht="25.5" customHeight="1">
      <c r="A17" s="49"/>
      <c r="B17" s="49"/>
      <c r="C17" s="286" t="s">
        <v>202</v>
      </c>
      <c r="D17" s="287"/>
      <c r="E17" s="287"/>
      <c r="F17" s="288"/>
      <c r="G17" s="292" t="s">
        <v>122</v>
      </c>
      <c r="H17" s="293"/>
      <c r="I17" s="281">
        <v>0</v>
      </c>
      <c r="J17" s="281"/>
      <c r="K17" s="281"/>
      <c r="L17" s="281"/>
      <c r="M17" s="281"/>
      <c r="N17" s="281"/>
      <c r="O17" s="282"/>
      <c r="P17" s="283"/>
      <c r="Q17" s="283"/>
      <c r="R17" s="283"/>
      <c r="S17" s="283"/>
      <c r="T17" s="284"/>
      <c r="U17" s="285"/>
      <c r="V17" s="285"/>
      <c r="W17" s="285"/>
      <c r="X17" s="285"/>
      <c r="Y17" s="285"/>
      <c r="Z17" s="285"/>
      <c r="AA17" s="285"/>
      <c r="AB17" s="285"/>
      <c r="AC17" s="285"/>
      <c r="AD17" s="285"/>
      <c r="AE17" s="285"/>
      <c r="AF17" s="285"/>
      <c r="AG17" s="22"/>
      <c r="AJ17" s="38"/>
      <c r="AK17" s="38"/>
      <c r="AL17" s="38"/>
      <c r="AM17" s="38"/>
    </row>
    <row r="18" spans="1:39" s="2" customFormat="1" ht="25.5" customHeight="1">
      <c r="A18" s="49"/>
      <c r="B18" s="49"/>
      <c r="C18" s="289"/>
      <c r="D18" s="290"/>
      <c r="E18" s="290"/>
      <c r="F18" s="291"/>
      <c r="G18" s="292" t="s">
        <v>203</v>
      </c>
      <c r="H18" s="293"/>
      <c r="I18" s="281">
        <v>0</v>
      </c>
      <c r="J18" s="281"/>
      <c r="K18" s="281"/>
      <c r="L18" s="281"/>
      <c r="M18" s="281"/>
      <c r="N18" s="281"/>
      <c r="O18" s="282"/>
      <c r="P18" s="283"/>
      <c r="Q18" s="283"/>
      <c r="R18" s="283"/>
      <c r="S18" s="283"/>
      <c r="T18" s="284"/>
      <c r="U18" s="285"/>
      <c r="V18" s="285"/>
      <c r="W18" s="285"/>
      <c r="X18" s="285"/>
      <c r="Y18" s="285"/>
      <c r="Z18" s="285"/>
      <c r="AA18" s="285"/>
      <c r="AB18" s="285"/>
      <c r="AC18" s="285"/>
      <c r="AD18" s="285"/>
      <c r="AE18" s="285"/>
      <c r="AF18" s="285"/>
      <c r="AG18" s="22"/>
      <c r="AJ18" s="38"/>
      <c r="AK18" s="38"/>
      <c r="AL18" s="38"/>
      <c r="AM18" s="38"/>
    </row>
    <row r="19" spans="1:39" s="2" customFormat="1" ht="25.5" customHeight="1">
      <c r="A19" s="49"/>
      <c r="B19" s="49"/>
      <c r="C19" s="286" t="s">
        <v>204</v>
      </c>
      <c r="D19" s="287"/>
      <c r="E19" s="287"/>
      <c r="F19" s="288"/>
      <c r="G19" s="292" t="s">
        <v>122</v>
      </c>
      <c r="H19" s="293"/>
      <c r="I19" s="282"/>
      <c r="J19" s="283"/>
      <c r="K19" s="283"/>
      <c r="L19" s="283"/>
      <c r="M19" s="283"/>
      <c r="N19" s="284"/>
      <c r="O19" s="285"/>
      <c r="P19" s="285"/>
      <c r="Q19" s="285"/>
      <c r="R19" s="285"/>
      <c r="S19" s="285"/>
      <c r="T19" s="285"/>
      <c r="U19" s="285"/>
      <c r="V19" s="285"/>
      <c r="W19" s="285"/>
      <c r="X19" s="285"/>
      <c r="Y19" s="285"/>
      <c r="Z19" s="285"/>
      <c r="AA19" s="285"/>
      <c r="AB19" s="285"/>
      <c r="AC19" s="285"/>
      <c r="AD19" s="285"/>
      <c r="AE19" s="285"/>
      <c r="AF19" s="285"/>
      <c r="AG19" s="22"/>
      <c r="AJ19" s="38"/>
      <c r="AK19" s="38"/>
      <c r="AL19" s="38"/>
      <c r="AM19" s="38"/>
    </row>
    <row r="20" spans="1:39" s="2" customFormat="1" ht="25.5" customHeight="1">
      <c r="A20" s="49"/>
      <c r="B20" s="49"/>
      <c r="C20" s="289"/>
      <c r="D20" s="290"/>
      <c r="E20" s="290"/>
      <c r="F20" s="291"/>
      <c r="G20" s="292" t="s">
        <v>203</v>
      </c>
      <c r="H20" s="293"/>
      <c r="I20" s="281"/>
      <c r="J20" s="281"/>
      <c r="K20" s="281"/>
      <c r="L20" s="281"/>
      <c r="M20" s="281"/>
      <c r="N20" s="281"/>
      <c r="O20" s="282"/>
      <c r="P20" s="283"/>
      <c r="Q20" s="283"/>
      <c r="R20" s="283"/>
      <c r="S20" s="283"/>
      <c r="T20" s="284"/>
      <c r="U20" s="285"/>
      <c r="V20" s="285"/>
      <c r="W20" s="285"/>
      <c r="X20" s="285"/>
      <c r="Y20" s="285"/>
      <c r="Z20" s="285"/>
      <c r="AA20" s="285"/>
      <c r="AB20" s="285"/>
      <c r="AC20" s="285"/>
      <c r="AD20" s="285"/>
      <c r="AE20" s="285"/>
      <c r="AF20" s="285"/>
      <c r="AG20" s="22"/>
      <c r="AJ20" s="38"/>
      <c r="AK20" s="38"/>
      <c r="AL20" s="38"/>
      <c r="AM20" s="38"/>
    </row>
    <row r="21" spans="1:39" s="2" customFormat="1" ht="25.5" customHeight="1">
      <c r="A21" s="49"/>
      <c r="B21" s="49"/>
      <c r="C21" s="304" t="s">
        <v>205</v>
      </c>
      <c r="D21" s="304"/>
      <c r="E21" s="304"/>
      <c r="F21" s="304"/>
      <c r="G21" s="304"/>
      <c r="H21" s="304"/>
      <c r="I21" s="322" t="str">
        <f>IF(ISERROR((I17+I18)/((I39+I40)/2)*100),"-",(I17+I18)/((I39+I40)/2))</f>
        <v>-</v>
      </c>
      <c r="J21" s="323"/>
      <c r="K21" s="323"/>
      <c r="L21" s="323"/>
      <c r="M21" s="323"/>
      <c r="N21" s="324"/>
      <c r="O21" s="322" t="str">
        <f>IF(ISERROR((O17+O18)/((O39+O40)/2)*100),"-",(O17+O18)/((O39+O40)/2))</f>
        <v>-</v>
      </c>
      <c r="P21" s="323"/>
      <c r="Q21" s="323"/>
      <c r="R21" s="323"/>
      <c r="S21" s="323"/>
      <c r="T21" s="324"/>
      <c r="U21" s="322" t="str">
        <f>IF(ISERROR((U17+U18)/((U39+U40)/2)*100),"-",(U17+U18)/((U39+U40)/2))</f>
        <v>-</v>
      </c>
      <c r="V21" s="323"/>
      <c r="W21" s="323"/>
      <c r="X21" s="323"/>
      <c r="Y21" s="323"/>
      <c r="Z21" s="324"/>
      <c r="AA21" s="322" t="str">
        <f>IF(ISERROR((AA17+AA18)/((AA39+AA40)/2)*100),"-",(AA17+AA18)/((AA39+AA40)/2))</f>
        <v>-</v>
      </c>
      <c r="AB21" s="323"/>
      <c r="AC21" s="323"/>
      <c r="AD21" s="323"/>
      <c r="AE21" s="323"/>
      <c r="AF21" s="324"/>
      <c r="AG21" s="22"/>
      <c r="AJ21" s="38"/>
      <c r="AK21" s="38"/>
      <c r="AL21" s="38"/>
      <c r="AM21" s="38"/>
    </row>
    <row r="22" spans="1:39" ht="25.5" customHeight="1">
      <c r="A22" s="49"/>
      <c r="B22" s="49"/>
      <c r="C22" s="304" t="s">
        <v>206</v>
      </c>
      <c r="D22" s="304"/>
      <c r="E22" s="304"/>
      <c r="F22" s="304"/>
      <c r="G22" s="304"/>
      <c r="H22" s="304"/>
      <c r="I22" s="305" t="str">
        <f>IF(ISERROR(I21*365/I36),"-",I21*365/I36)</f>
        <v>-</v>
      </c>
      <c r="J22" s="305"/>
      <c r="K22" s="305"/>
      <c r="L22" s="305"/>
      <c r="M22" s="305"/>
      <c r="N22" s="305"/>
      <c r="O22" s="305" t="str">
        <f>IF(ISERROR(O21*365/O36),"-",O21*365/O36)</f>
        <v>-</v>
      </c>
      <c r="P22" s="305"/>
      <c r="Q22" s="305"/>
      <c r="R22" s="305"/>
      <c r="S22" s="305"/>
      <c r="T22" s="305"/>
      <c r="U22" s="305" t="str">
        <f>IF(ISERROR(U21*365/U36),"-",U21*365/U36)</f>
        <v>-</v>
      </c>
      <c r="V22" s="305"/>
      <c r="W22" s="305"/>
      <c r="X22" s="305"/>
      <c r="Y22" s="305"/>
      <c r="Z22" s="305"/>
      <c r="AA22" s="305" t="str">
        <f>IF(ISERROR(AA21*365/AA36),"-",AA21*365/AA36)</f>
        <v>-</v>
      </c>
      <c r="AB22" s="305"/>
      <c r="AC22" s="305"/>
      <c r="AD22" s="305"/>
      <c r="AE22" s="305"/>
      <c r="AF22" s="305"/>
      <c r="AG22" s="22"/>
    </row>
    <row r="23" spans="1:39" ht="30.75" customHeight="1">
      <c r="A23" s="20"/>
      <c r="B23" s="20"/>
      <c r="C23" s="20"/>
      <c r="D23" s="20"/>
      <c r="E23" s="318" t="s">
        <v>207</v>
      </c>
      <c r="F23" s="318"/>
      <c r="G23" s="318"/>
      <c r="H23" s="318"/>
      <c r="I23" s="318"/>
      <c r="J23" s="318"/>
      <c r="K23" s="318"/>
      <c r="L23" s="318"/>
      <c r="M23" s="318"/>
      <c r="N23" s="318"/>
      <c r="O23" s="318"/>
      <c r="P23" s="318"/>
      <c r="Q23" s="318"/>
      <c r="R23" s="318"/>
      <c r="S23" s="318"/>
      <c r="T23" s="318"/>
      <c r="U23" s="318"/>
      <c r="V23" s="318"/>
      <c r="W23" s="318"/>
      <c r="X23" s="318"/>
      <c r="Y23" s="318"/>
      <c r="Z23" s="318"/>
      <c r="AA23" s="318"/>
      <c r="AB23" s="318"/>
      <c r="AC23" s="318"/>
      <c r="AD23" s="318"/>
      <c r="AE23" s="318"/>
      <c r="AF23" s="318"/>
      <c r="AG23" s="20"/>
      <c r="AH23" s="20"/>
      <c r="AI23" s="20"/>
    </row>
    <row r="24" spans="1:39" ht="30.75" customHeight="1">
      <c r="A24" s="20"/>
      <c r="B24" s="20"/>
      <c r="C24" s="20"/>
      <c r="D24" s="20"/>
      <c r="E24" s="319" t="s">
        <v>208</v>
      </c>
      <c r="F24" s="319"/>
      <c r="G24" s="319"/>
      <c r="H24" s="319"/>
      <c r="I24" s="319"/>
      <c r="J24" s="319"/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20"/>
      <c r="AH24" s="20"/>
      <c r="AI24" s="20"/>
    </row>
    <row r="25" spans="1:39" ht="16.5" customHeight="1">
      <c r="A25" s="20"/>
      <c r="B25" s="20"/>
      <c r="C25" s="20"/>
      <c r="D25" s="20"/>
      <c r="E25" s="320" t="s">
        <v>209</v>
      </c>
      <c r="F25" s="320"/>
      <c r="G25" s="320"/>
      <c r="H25" s="320"/>
      <c r="I25" s="320"/>
      <c r="J25" s="320"/>
      <c r="K25" s="320"/>
      <c r="L25" s="320"/>
      <c r="M25" s="320"/>
      <c r="N25" s="320"/>
      <c r="O25" s="320"/>
      <c r="P25" s="320"/>
      <c r="Q25" s="320"/>
      <c r="R25" s="320"/>
      <c r="S25" s="320"/>
      <c r="T25" s="320"/>
      <c r="U25" s="320"/>
      <c r="V25" s="320"/>
      <c r="W25" s="320"/>
      <c r="X25" s="320"/>
      <c r="Y25" s="320"/>
      <c r="Z25" s="320"/>
      <c r="AA25" s="320"/>
      <c r="AB25" s="320"/>
      <c r="AC25" s="320"/>
      <c r="AD25" s="320"/>
      <c r="AE25" s="320"/>
      <c r="AF25" s="320"/>
      <c r="AG25" s="20"/>
      <c r="AH25" s="20"/>
      <c r="AI25" s="20"/>
    </row>
    <row r="26" spans="1:39" ht="16.5" customHeight="1">
      <c r="A26" s="20"/>
      <c r="B26" s="20"/>
      <c r="C26" s="20"/>
      <c r="D26" s="20"/>
      <c r="E26" s="321" t="s">
        <v>210</v>
      </c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1"/>
      <c r="W26" s="321"/>
      <c r="X26" s="321"/>
      <c r="Y26" s="321"/>
      <c r="Z26" s="321"/>
      <c r="AA26" s="321"/>
      <c r="AB26" s="321"/>
      <c r="AC26" s="321"/>
      <c r="AD26" s="321"/>
      <c r="AE26" s="321"/>
      <c r="AF26" s="321"/>
      <c r="AG26" s="20"/>
      <c r="AH26" s="20"/>
      <c r="AI26" s="20"/>
    </row>
    <row r="27" spans="1:39" ht="16.5" customHeight="1">
      <c r="E27" s="230" t="s">
        <v>211</v>
      </c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0"/>
      <c r="AE27" s="230"/>
      <c r="AF27" s="230"/>
    </row>
    <row r="28" spans="1:39" ht="16.5" customHeight="1">
      <c r="E28" s="162" t="s">
        <v>212</v>
      </c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</row>
    <row r="29" spans="1:39" ht="33.75" customHeight="1">
      <c r="E29" s="164" t="s">
        <v>213</v>
      </c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  <c r="AD29" s="164"/>
      <c r="AE29" s="164"/>
      <c r="AF29" s="164"/>
    </row>
    <row r="30" spans="1:39" ht="26.25" customHeight="1">
      <c r="A30" s="31"/>
      <c r="B30" s="31"/>
      <c r="C30" s="32"/>
      <c r="D30" s="32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T30" s="238"/>
      <c r="U30" s="238"/>
      <c r="V30" s="238"/>
      <c r="W30" s="238"/>
      <c r="X30" s="238"/>
      <c r="Y30" s="238"/>
      <c r="Z30" s="238"/>
      <c r="AA30" s="238"/>
      <c r="AB30" s="238"/>
      <c r="AC30" s="238"/>
      <c r="AD30" s="238"/>
      <c r="AE30" s="238"/>
      <c r="AF30" s="238"/>
      <c r="AG30" s="35" t="s">
        <v>214</v>
      </c>
      <c r="AH30" s="32"/>
      <c r="AI30" s="32"/>
      <c r="AJ30" s="32"/>
      <c r="AK30" s="32"/>
      <c r="AL30" s="35"/>
      <c r="AM30" s="20"/>
    </row>
    <row r="31" spans="1:39" ht="15" customHeight="1">
      <c r="D31" s="15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9" ht="16.5" customHeight="1">
      <c r="D32" s="162" t="s">
        <v>215</v>
      </c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AA32" s="308" t="s">
        <v>216</v>
      </c>
      <c r="AB32" s="308"/>
      <c r="AC32" s="308"/>
      <c r="AD32" s="308"/>
      <c r="AE32" s="308"/>
      <c r="AF32" s="308"/>
    </row>
    <row r="33" spans="1:35" ht="16.5" customHeight="1">
      <c r="C33" s="255" t="s">
        <v>166</v>
      </c>
      <c r="D33" s="255"/>
      <c r="E33" s="255"/>
      <c r="F33" s="255"/>
      <c r="G33" s="255"/>
      <c r="H33" s="255"/>
      <c r="I33" s="59"/>
      <c r="J33" s="60"/>
      <c r="K33" s="61" t="s">
        <v>194</v>
      </c>
      <c r="L33" s="66" t="str">
        <f>L10</f>
        <v>-</v>
      </c>
      <c r="M33" s="63" t="s">
        <v>6</v>
      </c>
      <c r="N33" s="60"/>
      <c r="O33" s="59"/>
      <c r="P33" s="60"/>
      <c r="Q33" s="63" t="s">
        <v>194</v>
      </c>
      <c r="R33" s="63" t="str">
        <f>R10</f>
        <v>-</v>
      </c>
      <c r="S33" s="60" t="s">
        <v>6</v>
      </c>
      <c r="T33" s="60"/>
      <c r="U33" s="59"/>
      <c r="V33" s="60"/>
      <c r="W33" s="63" t="s">
        <v>194</v>
      </c>
      <c r="X33" s="63" t="str">
        <f>X10</f>
        <v>-</v>
      </c>
      <c r="Y33" s="63" t="s">
        <v>6</v>
      </c>
      <c r="Z33" s="60"/>
      <c r="AA33" s="59"/>
      <c r="AB33" s="60"/>
      <c r="AC33" s="63" t="s">
        <v>194</v>
      </c>
      <c r="AD33" s="63" t="str">
        <f>AD10</f>
        <v>-</v>
      </c>
      <c r="AE33" s="63" t="s">
        <v>6</v>
      </c>
      <c r="AF33" s="64"/>
    </row>
    <row r="34" spans="1:35" ht="16.5" customHeight="1">
      <c r="C34" s="304" t="s">
        <v>217</v>
      </c>
      <c r="D34" s="304"/>
      <c r="E34" s="304"/>
      <c r="F34" s="304"/>
      <c r="G34" s="304"/>
      <c r="H34" s="304"/>
      <c r="I34" s="313">
        <v>45327</v>
      </c>
      <c r="J34" s="314"/>
      <c r="K34" s="314"/>
      <c r="L34" s="314"/>
      <c r="M34" s="314"/>
      <c r="N34" s="315"/>
      <c r="O34" s="316"/>
      <c r="P34" s="316"/>
      <c r="Q34" s="316"/>
      <c r="R34" s="316"/>
      <c r="S34" s="316"/>
      <c r="T34" s="316"/>
      <c r="U34" s="316"/>
      <c r="V34" s="316"/>
      <c r="W34" s="316"/>
      <c r="X34" s="316"/>
      <c r="Y34" s="316"/>
      <c r="Z34" s="316"/>
      <c r="AA34" s="316"/>
      <c r="AB34" s="316"/>
      <c r="AC34" s="316"/>
      <c r="AD34" s="316"/>
      <c r="AE34" s="316"/>
      <c r="AF34" s="316"/>
    </row>
    <row r="35" spans="1:35" ht="16.5" customHeight="1">
      <c r="C35" s="304" t="s">
        <v>218</v>
      </c>
      <c r="D35" s="304"/>
      <c r="E35" s="304"/>
      <c r="F35" s="304"/>
      <c r="G35" s="304"/>
      <c r="H35" s="304"/>
      <c r="I35" s="313">
        <v>45657</v>
      </c>
      <c r="J35" s="314"/>
      <c r="K35" s="314"/>
      <c r="L35" s="314"/>
      <c r="M35" s="314"/>
      <c r="N35" s="315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6"/>
      <c r="AE35" s="316"/>
      <c r="AF35" s="316"/>
    </row>
    <row r="36" spans="1:35" ht="16.5" customHeight="1">
      <c r="C36" s="304" t="s">
        <v>219</v>
      </c>
      <c r="D36" s="304"/>
      <c r="E36" s="304"/>
      <c r="F36" s="304"/>
      <c r="G36" s="304"/>
      <c r="H36" s="304"/>
      <c r="I36" s="317">
        <f>IFERROR(IF(I34&gt;0,I35-I34+1," "),"")</f>
        <v>331</v>
      </c>
      <c r="J36" s="317"/>
      <c r="K36" s="317"/>
      <c r="L36" s="317"/>
      <c r="M36" s="317"/>
      <c r="N36" s="317"/>
      <c r="O36" s="317" t="str">
        <f>IFERROR(IF(O34&gt;0,O35-O34+1," "),"")</f>
        <v xml:space="preserve"> </v>
      </c>
      <c r="P36" s="317"/>
      <c r="Q36" s="317"/>
      <c r="R36" s="317"/>
      <c r="S36" s="317"/>
      <c r="T36" s="317"/>
      <c r="U36" s="317" t="str">
        <f>IFERROR(IF(U34&gt;0,U35-U34+1," "),"")</f>
        <v xml:space="preserve"> </v>
      </c>
      <c r="V36" s="317"/>
      <c r="W36" s="317"/>
      <c r="X36" s="317"/>
      <c r="Y36" s="317"/>
      <c r="Z36" s="317"/>
      <c r="AA36" s="317" t="str">
        <f>IFERROR(IF(AA34&gt;0,AA35-AA34+1," "),"")</f>
        <v xml:space="preserve"> </v>
      </c>
      <c r="AB36" s="317"/>
      <c r="AC36" s="317"/>
      <c r="AD36" s="317"/>
      <c r="AE36" s="317"/>
      <c r="AF36" s="317"/>
    </row>
    <row r="37" spans="1:35" ht="16.5" customHeight="1">
      <c r="C37" s="309" t="s">
        <v>221</v>
      </c>
      <c r="D37" s="310"/>
      <c r="E37" s="310"/>
      <c r="F37" s="310"/>
      <c r="G37" s="310"/>
      <c r="H37" s="311"/>
      <c r="I37" s="282">
        <v>0</v>
      </c>
      <c r="J37" s="283"/>
      <c r="K37" s="283"/>
      <c r="L37" s="283"/>
      <c r="M37" s="283"/>
      <c r="N37" s="284"/>
      <c r="O37" s="285">
        <v>0</v>
      </c>
      <c r="P37" s="285"/>
      <c r="Q37" s="285"/>
      <c r="R37" s="285"/>
      <c r="S37" s="285"/>
      <c r="T37" s="285"/>
      <c r="U37" s="285">
        <v>0</v>
      </c>
      <c r="V37" s="285"/>
      <c r="W37" s="285"/>
      <c r="X37" s="285"/>
      <c r="Y37" s="285"/>
      <c r="Z37" s="285"/>
      <c r="AA37" s="285">
        <v>0</v>
      </c>
      <c r="AB37" s="285"/>
      <c r="AC37" s="285"/>
      <c r="AD37" s="285"/>
      <c r="AE37" s="285"/>
      <c r="AF37" s="285"/>
    </row>
    <row r="38" spans="1:35" ht="45" customHeight="1">
      <c r="C38" s="312" t="s">
        <v>222</v>
      </c>
      <c r="D38" s="310"/>
      <c r="E38" s="310"/>
      <c r="F38" s="310"/>
      <c r="G38" s="310"/>
      <c r="H38" s="311"/>
      <c r="I38" s="282">
        <v>0</v>
      </c>
      <c r="J38" s="283"/>
      <c r="K38" s="283"/>
      <c r="L38" s="283"/>
      <c r="M38" s="283"/>
      <c r="N38" s="284"/>
      <c r="O38" s="285"/>
      <c r="P38" s="285"/>
      <c r="Q38" s="285"/>
      <c r="R38" s="285"/>
      <c r="S38" s="285"/>
      <c r="T38" s="285"/>
      <c r="U38" s="285"/>
      <c r="V38" s="285"/>
      <c r="W38" s="285"/>
      <c r="X38" s="285"/>
      <c r="Y38" s="285"/>
      <c r="Z38" s="285"/>
      <c r="AA38" s="285"/>
      <c r="AB38" s="285"/>
      <c r="AC38" s="285"/>
      <c r="AD38" s="285"/>
      <c r="AE38" s="285"/>
      <c r="AF38" s="285"/>
    </row>
    <row r="39" spans="1:35" ht="16.5" customHeight="1">
      <c r="C39" s="309" t="s">
        <v>223</v>
      </c>
      <c r="D39" s="310"/>
      <c r="E39" s="310"/>
      <c r="F39" s="310"/>
      <c r="G39" s="310"/>
      <c r="H39" s="311"/>
      <c r="I39" s="281">
        <v>0</v>
      </c>
      <c r="J39" s="281"/>
      <c r="K39" s="281"/>
      <c r="L39" s="281"/>
      <c r="M39" s="281"/>
      <c r="N39" s="281"/>
      <c r="O39" s="285"/>
      <c r="P39" s="285"/>
      <c r="Q39" s="285"/>
      <c r="R39" s="285"/>
      <c r="S39" s="285"/>
      <c r="T39" s="285"/>
      <c r="U39" s="285"/>
      <c r="V39" s="285"/>
      <c r="W39" s="285"/>
      <c r="X39" s="285"/>
      <c r="Y39" s="285"/>
      <c r="Z39" s="285"/>
      <c r="AA39" s="285"/>
      <c r="AB39" s="285"/>
      <c r="AC39" s="285"/>
      <c r="AD39" s="285"/>
      <c r="AE39" s="285"/>
      <c r="AF39" s="285"/>
      <c r="AH39" s="67"/>
    </row>
    <row r="40" spans="1:35" ht="16.5" customHeight="1">
      <c r="C40" s="309" t="s">
        <v>224</v>
      </c>
      <c r="D40" s="310"/>
      <c r="E40" s="310"/>
      <c r="F40" s="310"/>
      <c r="G40" s="310"/>
      <c r="H40" s="311"/>
      <c r="I40" s="281"/>
      <c r="J40" s="281"/>
      <c r="K40" s="281"/>
      <c r="L40" s="281"/>
      <c r="M40" s="281"/>
      <c r="N40" s="281"/>
      <c r="O40" s="285"/>
      <c r="P40" s="285"/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  <c r="AD40" s="285"/>
      <c r="AE40" s="285"/>
      <c r="AF40" s="285"/>
      <c r="AH40" s="68"/>
    </row>
    <row r="41" spans="1:35" ht="5.25" customHeight="1">
      <c r="AH41" s="68"/>
    </row>
    <row r="42" spans="1:35" ht="16.5" customHeight="1">
      <c r="D42" s="230" t="s">
        <v>225</v>
      </c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0"/>
      <c r="X42" s="230"/>
      <c r="Y42" s="230"/>
      <c r="Z42" s="230"/>
      <c r="AA42" s="230"/>
      <c r="AB42" s="230"/>
      <c r="AC42" s="230"/>
      <c r="AD42" s="230"/>
      <c r="AE42" s="230"/>
      <c r="AF42" s="230"/>
    </row>
    <row r="44" spans="1:35" ht="16.5" customHeight="1">
      <c r="A44" s="20"/>
      <c r="B44" s="20"/>
      <c r="C44" s="69"/>
      <c r="D44" s="70" t="s">
        <v>226</v>
      </c>
      <c r="E44" s="69"/>
      <c r="F44" s="69"/>
      <c r="G44" s="69"/>
      <c r="H44" s="6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308" t="s">
        <v>193</v>
      </c>
      <c r="AB44" s="308"/>
      <c r="AC44" s="308"/>
      <c r="AD44" s="308"/>
      <c r="AE44" s="308"/>
      <c r="AF44" s="308"/>
      <c r="AG44" s="20"/>
      <c r="AH44" s="20"/>
      <c r="AI44" s="20"/>
    </row>
    <row r="45" spans="1:35" ht="25.5" customHeight="1">
      <c r="A45" s="49"/>
      <c r="B45" s="49"/>
      <c r="C45" s="297" t="s">
        <v>166</v>
      </c>
      <c r="D45" s="297"/>
      <c r="E45" s="297"/>
      <c r="F45" s="297"/>
      <c r="G45" s="297"/>
      <c r="H45" s="297"/>
      <c r="I45" s="59"/>
      <c r="J45" s="60"/>
      <c r="K45" s="61" t="s">
        <v>194</v>
      </c>
      <c r="L45" s="66" t="str">
        <f>L10</f>
        <v>-</v>
      </c>
      <c r="M45" s="63" t="s">
        <v>6</v>
      </c>
      <c r="N45" s="60"/>
      <c r="O45" s="59"/>
      <c r="P45" s="60"/>
      <c r="Q45" s="63" t="s">
        <v>194</v>
      </c>
      <c r="R45" s="63" t="str">
        <f>R10</f>
        <v>-</v>
      </c>
      <c r="S45" s="60" t="s">
        <v>6</v>
      </c>
      <c r="T45" s="60"/>
      <c r="U45" s="59"/>
      <c r="V45" s="60"/>
      <c r="W45" s="63" t="s">
        <v>194</v>
      </c>
      <c r="X45" s="63" t="str">
        <f>X10</f>
        <v>-</v>
      </c>
      <c r="Y45" s="63" t="s">
        <v>6</v>
      </c>
      <c r="Z45" s="60"/>
      <c r="AA45" s="59"/>
      <c r="AB45" s="60"/>
      <c r="AC45" s="63" t="s">
        <v>194</v>
      </c>
      <c r="AD45" s="63" t="str">
        <f>AD10</f>
        <v>-</v>
      </c>
      <c r="AE45" s="63" t="s">
        <v>6</v>
      </c>
      <c r="AF45" s="64"/>
      <c r="AG45" s="22"/>
    </row>
    <row r="46" spans="1:35" ht="25.5" customHeight="1">
      <c r="A46" s="49"/>
      <c r="B46" s="49"/>
      <c r="C46" s="304" t="s">
        <v>227</v>
      </c>
      <c r="D46" s="304"/>
      <c r="E46" s="304"/>
      <c r="F46" s="304"/>
      <c r="G46" s="304"/>
      <c r="H46" s="304"/>
      <c r="I46" s="281"/>
      <c r="J46" s="281"/>
      <c r="K46" s="281"/>
      <c r="L46" s="281"/>
      <c r="M46" s="281"/>
      <c r="N46" s="281"/>
      <c r="O46" s="285"/>
      <c r="P46" s="285"/>
      <c r="Q46" s="285"/>
      <c r="R46" s="285"/>
      <c r="S46" s="285"/>
      <c r="T46" s="285"/>
      <c r="U46" s="285"/>
      <c r="V46" s="285"/>
      <c r="W46" s="285"/>
      <c r="X46" s="285"/>
      <c r="Y46" s="285"/>
      <c r="Z46" s="285"/>
      <c r="AA46" s="285"/>
      <c r="AB46" s="285"/>
      <c r="AC46" s="285"/>
      <c r="AD46" s="285"/>
      <c r="AE46" s="285"/>
      <c r="AF46" s="285"/>
      <c r="AG46" s="22"/>
    </row>
    <row r="47" spans="1:35" s="1" customFormat="1" ht="25.5" customHeight="1">
      <c r="A47" s="49"/>
      <c r="B47" s="49"/>
      <c r="C47" s="306" t="s">
        <v>228</v>
      </c>
      <c r="D47" s="306"/>
      <c r="E47" s="306"/>
      <c r="F47" s="306"/>
      <c r="G47" s="306"/>
      <c r="H47" s="306"/>
      <c r="I47" s="307" t="str">
        <f>IF(ISERROR(I46/((I52+I53)/2)*100),"-",I46/((I52+I53)/2))</f>
        <v>-</v>
      </c>
      <c r="J47" s="307"/>
      <c r="K47" s="307"/>
      <c r="L47" s="307"/>
      <c r="M47" s="307"/>
      <c r="N47" s="307"/>
      <c r="O47" s="307" t="str">
        <f>IF(ISERROR(O46/((O52+O53)/2)*100),"-",O46/((O52+O53)/2))</f>
        <v>-</v>
      </c>
      <c r="P47" s="307"/>
      <c r="Q47" s="307"/>
      <c r="R47" s="307"/>
      <c r="S47" s="307"/>
      <c r="T47" s="307"/>
      <c r="U47" s="307" t="str">
        <f>IF(ISERROR(U46/((U52+U53)/2)*100),"-",U46/((U52+U53)/2))</f>
        <v>-</v>
      </c>
      <c r="V47" s="307"/>
      <c r="W47" s="307"/>
      <c r="X47" s="307"/>
      <c r="Y47" s="307"/>
      <c r="Z47" s="307"/>
      <c r="AA47" s="307" t="str">
        <f>IF(ISERROR(AA46/((AA52+AA53)/2)*100),"-",AA46/((AA52+AA53)/2))</f>
        <v>-</v>
      </c>
      <c r="AB47" s="307"/>
      <c r="AC47" s="307"/>
      <c r="AD47" s="307"/>
      <c r="AE47" s="307"/>
      <c r="AF47" s="307"/>
      <c r="AG47" s="22"/>
      <c r="AH47" s="20"/>
      <c r="AI47" s="20"/>
    </row>
    <row r="48" spans="1:35" s="1" customFormat="1" ht="25.5" customHeight="1">
      <c r="A48" s="49"/>
      <c r="B48" s="49"/>
      <c r="C48" s="304" t="s">
        <v>229</v>
      </c>
      <c r="D48" s="304"/>
      <c r="E48" s="304"/>
      <c r="F48" s="304"/>
      <c r="G48" s="304"/>
      <c r="H48" s="304"/>
      <c r="I48" s="305" t="str">
        <f>IF(ISERROR(I47*365/I36),"-",I47*365/I36)</f>
        <v>-</v>
      </c>
      <c r="J48" s="305"/>
      <c r="K48" s="305"/>
      <c r="L48" s="305"/>
      <c r="M48" s="305"/>
      <c r="N48" s="305"/>
      <c r="O48" s="305" t="str">
        <f>IF(ISERROR(O47*365/O36),"-",O47*365/O36)</f>
        <v>-</v>
      </c>
      <c r="P48" s="305"/>
      <c r="Q48" s="305"/>
      <c r="R48" s="305"/>
      <c r="S48" s="305"/>
      <c r="T48" s="305"/>
      <c r="U48" s="305" t="str">
        <f>IF(ISERROR(U47*365/U36),"-",U47*365/U36)</f>
        <v>-</v>
      </c>
      <c r="V48" s="305"/>
      <c r="W48" s="305"/>
      <c r="X48" s="305"/>
      <c r="Y48" s="305"/>
      <c r="Z48" s="305"/>
      <c r="AA48" s="305" t="str">
        <f>IF(ISERROR(AA47*365/AA36),"-",AA47*365/AA36)</f>
        <v>-</v>
      </c>
      <c r="AB48" s="305"/>
      <c r="AC48" s="305"/>
      <c r="AD48" s="305"/>
      <c r="AE48" s="305"/>
      <c r="AF48" s="305"/>
      <c r="AG48" s="22"/>
      <c r="AH48" s="20"/>
      <c r="AI48" s="20"/>
    </row>
    <row r="49" spans="1:39" ht="25.5" customHeight="1">
      <c r="A49" s="49"/>
      <c r="B49" s="49"/>
      <c r="C49" s="304" t="s">
        <v>230</v>
      </c>
      <c r="D49" s="304"/>
      <c r="E49" s="304"/>
      <c r="F49" s="304"/>
      <c r="G49" s="304"/>
      <c r="H49" s="304"/>
      <c r="I49" s="281"/>
      <c r="J49" s="281"/>
      <c r="K49" s="281"/>
      <c r="L49" s="281"/>
      <c r="M49" s="281"/>
      <c r="N49" s="281"/>
      <c r="O49" s="285"/>
      <c r="P49" s="285"/>
      <c r="Q49" s="285"/>
      <c r="R49" s="285"/>
      <c r="S49" s="285"/>
      <c r="T49" s="285"/>
      <c r="U49" s="285"/>
      <c r="V49" s="285"/>
      <c r="W49" s="285"/>
      <c r="X49" s="285"/>
      <c r="Y49" s="285"/>
      <c r="Z49" s="285"/>
      <c r="AA49" s="285"/>
      <c r="AB49" s="285"/>
      <c r="AC49" s="285"/>
      <c r="AD49" s="285"/>
      <c r="AE49" s="285"/>
      <c r="AF49" s="285"/>
      <c r="AG49" s="22"/>
    </row>
    <row r="50" spans="1:39" s="1" customFormat="1" ht="25.5" customHeight="1">
      <c r="A50" s="49"/>
      <c r="B50" s="49"/>
      <c r="C50" s="304" t="s">
        <v>231</v>
      </c>
      <c r="D50" s="304"/>
      <c r="E50" s="304"/>
      <c r="F50" s="304"/>
      <c r="G50" s="304"/>
      <c r="H50" s="304"/>
      <c r="I50" s="305" t="str">
        <f>IF(ISERROR(I49/((I54+I55)/2)*100),"-",I49/((I54+I55)/2))</f>
        <v>-</v>
      </c>
      <c r="J50" s="305"/>
      <c r="K50" s="305"/>
      <c r="L50" s="305"/>
      <c r="M50" s="305"/>
      <c r="N50" s="305"/>
      <c r="O50" s="305" t="str">
        <f>IF(ISERROR(O49/((O54+O55)/2)*100),"-",O49/((O54+O55)/2))</f>
        <v>-</v>
      </c>
      <c r="P50" s="305"/>
      <c r="Q50" s="305"/>
      <c r="R50" s="305"/>
      <c r="S50" s="305"/>
      <c r="T50" s="305"/>
      <c r="U50" s="305" t="str">
        <f>IF(ISERROR(U49/((U54+U55)/2)*100),"-",U49/((U54+U55)/2))</f>
        <v>-</v>
      </c>
      <c r="V50" s="305"/>
      <c r="W50" s="305"/>
      <c r="X50" s="305"/>
      <c r="Y50" s="305"/>
      <c r="Z50" s="305"/>
      <c r="AA50" s="305" t="str">
        <f>IF(ISERROR(AA49/((AA54+AA55)/2)*100),"-",AA49/((AA54+AA55)/2))</f>
        <v>-</v>
      </c>
      <c r="AB50" s="305"/>
      <c r="AC50" s="305"/>
      <c r="AD50" s="305"/>
      <c r="AE50" s="305"/>
      <c r="AF50" s="305"/>
      <c r="AG50" s="22"/>
      <c r="AH50" s="20"/>
      <c r="AI50" s="20"/>
    </row>
    <row r="51" spans="1:39" s="1" customFormat="1" ht="25.5" customHeight="1">
      <c r="A51" s="49"/>
      <c r="B51" s="49"/>
      <c r="C51" s="301" t="s">
        <v>232</v>
      </c>
      <c r="D51" s="301"/>
      <c r="E51" s="301"/>
      <c r="F51" s="301"/>
      <c r="G51" s="301"/>
      <c r="H51" s="301"/>
      <c r="I51" s="302" t="str">
        <f>IF(ISERROR(I50*365/I36),"-",I50*365/I36)</f>
        <v>-</v>
      </c>
      <c r="J51" s="302"/>
      <c r="K51" s="302"/>
      <c r="L51" s="302"/>
      <c r="M51" s="302"/>
      <c r="N51" s="302"/>
      <c r="O51" s="302" t="str">
        <f>IF(ISERROR(O50*365/O36),"-",O50*365/O36)</f>
        <v>-</v>
      </c>
      <c r="P51" s="302"/>
      <c r="Q51" s="302"/>
      <c r="R51" s="302"/>
      <c r="S51" s="302"/>
      <c r="T51" s="302"/>
      <c r="U51" s="302" t="str">
        <f>IF(ISERROR(U50*365/U36),"-",U50*365/U36)</f>
        <v>-</v>
      </c>
      <c r="V51" s="302"/>
      <c r="W51" s="302"/>
      <c r="X51" s="302"/>
      <c r="Y51" s="302"/>
      <c r="Z51" s="302"/>
      <c r="AA51" s="302" t="str">
        <f>IF(ISERROR(AA50*365/AA36),"-",AA50*365/AA36)</f>
        <v>-</v>
      </c>
      <c r="AB51" s="302"/>
      <c r="AC51" s="302"/>
      <c r="AD51" s="302"/>
      <c r="AE51" s="302"/>
      <c r="AF51" s="302"/>
      <c r="AG51" s="22"/>
      <c r="AH51" s="20"/>
      <c r="AI51" s="20"/>
    </row>
    <row r="52" spans="1:39" ht="23.25" customHeight="1">
      <c r="C52" s="303" t="s">
        <v>233</v>
      </c>
      <c r="D52" s="303"/>
      <c r="E52" s="303"/>
      <c r="F52" s="303"/>
      <c r="G52" s="303"/>
      <c r="H52" s="303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1"/>
      <c r="AE52" s="281"/>
      <c r="AF52" s="281"/>
      <c r="AH52" s="67"/>
    </row>
    <row r="53" spans="1:39" ht="23.25" customHeight="1">
      <c r="C53" s="294" t="s">
        <v>234</v>
      </c>
      <c r="D53" s="294"/>
      <c r="E53" s="294"/>
      <c r="F53" s="294"/>
      <c r="G53" s="294"/>
      <c r="H53" s="294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85"/>
      <c r="AE53" s="285"/>
      <c r="AF53" s="285"/>
      <c r="AH53" s="68"/>
    </row>
    <row r="54" spans="1:39" ht="23.25" customHeight="1">
      <c r="C54" s="294" t="s">
        <v>235</v>
      </c>
      <c r="D54" s="294"/>
      <c r="E54" s="294"/>
      <c r="F54" s="294"/>
      <c r="G54" s="294"/>
      <c r="H54" s="294"/>
      <c r="I54" s="285">
        <v>0</v>
      </c>
      <c r="J54" s="285"/>
      <c r="K54" s="285"/>
      <c r="L54" s="285"/>
      <c r="M54" s="285"/>
      <c r="N54" s="285"/>
      <c r="O54" s="285"/>
      <c r="P54" s="285"/>
      <c r="Q54" s="285"/>
      <c r="R54" s="285"/>
      <c r="S54" s="285"/>
      <c r="T54" s="285"/>
      <c r="U54" s="285"/>
      <c r="V54" s="285"/>
      <c r="W54" s="285"/>
      <c r="X54" s="285"/>
      <c r="Y54" s="285"/>
      <c r="Z54" s="285"/>
      <c r="AA54" s="285"/>
      <c r="AB54" s="285"/>
      <c r="AC54" s="285"/>
      <c r="AD54" s="285"/>
      <c r="AE54" s="285"/>
      <c r="AF54" s="285"/>
      <c r="AH54" s="67"/>
    </row>
    <row r="55" spans="1:39" s="2" customFormat="1" ht="23.25" customHeight="1">
      <c r="C55" s="294" t="s">
        <v>236</v>
      </c>
      <c r="D55" s="294"/>
      <c r="E55" s="294"/>
      <c r="F55" s="294"/>
      <c r="G55" s="294"/>
      <c r="H55" s="294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5"/>
      <c r="T55" s="285"/>
      <c r="U55" s="285"/>
      <c r="V55" s="285"/>
      <c r="W55" s="285"/>
      <c r="X55" s="285"/>
      <c r="Y55" s="285"/>
      <c r="Z55" s="285"/>
      <c r="AA55" s="285"/>
      <c r="AB55" s="285"/>
      <c r="AC55" s="285"/>
      <c r="AD55" s="285"/>
      <c r="AE55" s="285"/>
      <c r="AF55" s="285"/>
      <c r="AH55" s="68"/>
      <c r="AJ55" s="38"/>
      <c r="AK55" s="38"/>
      <c r="AL55" s="38"/>
      <c r="AM55" s="38"/>
    </row>
    <row r="56" spans="1:39" s="2" customFormat="1" ht="5.25" customHeight="1">
      <c r="AH56" s="68"/>
      <c r="AJ56" s="38"/>
      <c r="AK56" s="38"/>
      <c r="AL56" s="38"/>
      <c r="AM56" s="38"/>
    </row>
    <row r="57" spans="1:39" s="2" customFormat="1" ht="16.5" customHeight="1">
      <c r="D57" s="230" t="s">
        <v>225</v>
      </c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0"/>
      <c r="Q57" s="230"/>
      <c r="R57" s="230"/>
      <c r="S57" s="230"/>
      <c r="T57" s="230"/>
      <c r="U57" s="230"/>
      <c r="V57" s="230"/>
      <c r="W57" s="230"/>
      <c r="X57" s="230"/>
      <c r="Y57" s="230"/>
      <c r="Z57" s="230"/>
      <c r="AA57" s="230"/>
      <c r="AB57" s="230"/>
      <c r="AC57" s="230"/>
      <c r="AD57" s="230"/>
      <c r="AE57" s="230"/>
      <c r="AF57" s="230"/>
      <c r="AJ57" s="38"/>
      <c r="AK57" s="38"/>
      <c r="AL57" s="38"/>
      <c r="AM57" s="38"/>
    </row>
    <row r="59" spans="1:39" s="4" customFormat="1" ht="16.5" customHeight="1">
      <c r="A59" s="69"/>
      <c r="B59" s="69"/>
      <c r="C59" s="71" t="s">
        <v>237</v>
      </c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AG59" s="69"/>
      <c r="AH59" s="69"/>
      <c r="AI59" s="69"/>
    </row>
    <row r="60" spans="1:39" s="4" customFormat="1" ht="16.5" customHeight="1">
      <c r="A60" s="69"/>
      <c r="B60" s="69"/>
      <c r="C60" s="71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295" t="s">
        <v>238</v>
      </c>
      <c r="V60" s="295"/>
      <c r="W60" s="295"/>
      <c r="X60" s="295"/>
      <c r="Y60" s="295"/>
      <c r="Z60" s="295"/>
      <c r="AA60" s="296">
        <v>45342</v>
      </c>
      <c r="AB60" s="296"/>
      <c r="AC60" s="296"/>
      <c r="AD60" s="296"/>
      <c r="AE60" s="296"/>
      <c r="AF60" s="296"/>
      <c r="AG60" s="69"/>
      <c r="AH60" s="69"/>
      <c r="AI60" s="69"/>
    </row>
    <row r="61" spans="1:39" s="4" customFormat="1" ht="16.5" customHeight="1">
      <c r="A61" s="69"/>
      <c r="B61" s="69"/>
      <c r="C61" s="297" t="s">
        <v>166</v>
      </c>
      <c r="D61" s="297"/>
      <c r="E61" s="297"/>
      <c r="F61" s="297"/>
      <c r="G61" s="297"/>
      <c r="H61" s="297"/>
      <c r="I61" s="72"/>
      <c r="J61" s="73"/>
      <c r="K61" s="74" t="s">
        <v>194</v>
      </c>
      <c r="L61" s="75" t="str">
        <f>L10</f>
        <v>-</v>
      </c>
      <c r="M61" s="76" t="s">
        <v>6</v>
      </c>
      <c r="N61" s="73"/>
      <c r="O61" s="72"/>
      <c r="P61" s="73"/>
      <c r="Q61" s="76" t="s">
        <v>194</v>
      </c>
      <c r="R61" s="75" t="str">
        <f>R10</f>
        <v>-</v>
      </c>
      <c r="S61" s="73" t="s">
        <v>6</v>
      </c>
      <c r="T61" s="73"/>
      <c r="U61" s="72"/>
      <c r="V61" s="73"/>
      <c r="W61" s="76" t="s">
        <v>194</v>
      </c>
      <c r="X61" s="75" t="str">
        <f>X10</f>
        <v>-</v>
      </c>
      <c r="Y61" s="76" t="s">
        <v>6</v>
      </c>
      <c r="Z61" s="73"/>
      <c r="AA61" s="72"/>
      <c r="AB61" s="73"/>
      <c r="AC61" s="76" t="s">
        <v>194</v>
      </c>
      <c r="AD61" s="75" t="str">
        <f>AD10</f>
        <v>-</v>
      </c>
      <c r="AE61" s="76" t="s">
        <v>6</v>
      </c>
      <c r="AF61" s="77"/>
      <c r="AG61" s="69"/>
      <c r="AH61" s="69"/>
      <c r="AI61" s="69"/>
    </row>
    <row r="62" spans="1:39" s="4" customFormat="1" ht="33" customHeight="1">
      <c r="A62" s="69"/>
      <c r="B62" s="69"/>
      <c r="C62" s="255" t="s">
        <v>239</v>
      </c>
      <c r="D62" s="255"/>
      <c r="E62" s="255"/>
      <c r="F62" s="255"/>
      <c r="G62" s="255"/>
      <c r="H62" s="255"/>
      <c r="I62" s="298" t="str">
        <f>IF(I35&lt;=$AA$60,"해당없음","해당")</f>
        <v>해당</v>
      </c>
      <c r="J62" s="299"/>
      <c r="K62" s="299"/>
      <c r="L62" s="299"/>
      <c r="M62" s="299"/>
      <c r="N62" s="300"/>
      <c r="O62" s="298" t="str">
        <f>IF(O35&lt;=$AA$60,"해당없음","해당")</f>
        <v>해당없음</v>
      </c>
      <c r="P62" s="299"/>
      <c r="Q62" s="299"/>
      <c r="R62" s="299"/>
      <c r="S62" s="299"/>
      <c r="T62" s="300"/>
      <c r="U62" s="298" t="str">
        <f>IF(U35&lt;=$AA$60,"해당없음","해당")</f>
        <v>해당없음</v>
      </c>
      <c r="V62" s="299"/>
      <c r="W62" s="299"/>
      <c r="X62" s="299"/>
      <c r="Y62" s="299"/>
      <c r="Z62" s="300"/>
      <c r="AA62" s="298" t="str">
        <f>IF(AA35&lt;=$AA$60,"해당없음","해당")</f>
        <v>해당없음</v>
      </c>
      <c r="AB62" s="299"/>
      <c r="AC62" s="299"/>
      <c r="AD62" s="299"/>
      <c r="AE62" s="299"/>
      <c r="AF62" s="300"/>
      <c r="AG62" s="69"/>
      <c r="AH62" s="69"/>
      <c r="AI62" s="69"/>
    </row>
    <row r="63" spans="1:39" s="4" customFormat="1" ht="33" customHeight="1">
      <c r="A63" s="69"/>
      <c r="B63" s="69"/>
      <c r="C63" s="255" t="s">
        <v>240</v>
      </c>
      <c r="D63" s="255"/>
      <c r="E63" s="255"/>
      <c r="F63" s="255"/>
      <c r="G63" s="255"/>
      <c r="H63" s="255"/>
      <c r="I63" s="298" t="str">
        <f>IF(I62="해당","직접입력",0)</f>
        <v>직접입력</v>
      </c>
      <c r="J63" s="299"/>
      <c r="K63" s="299"/>
      <c r="L63" s="299"/>
      <c r="M63" s="299"/>
      <c r="N63" s="300"/>
      <c r="O63" s="298">
        <f>IF(O62="해당","직접입력",0)</f>
        <v>0</v>
      </c>
      <c r="P63" s="299"/>
      <c r="Q63" s="299"/>
      <c r="R63" s="299"/>
      <c r="S63" s="299"/>
      <c r="T63" s="300"/>
      <c r="U63" s="298">
        <f>IF(U62="해당","직접입력",0)</f>
        <v>0</v>
      </c>
      <c r="V63" s="299"/>
      <c r="W63" s="299"/>
      <c r="X63" s="299"/>
      <c r="Y63" s="299"/>
      <c r="Z63" s="300"/>
      <c r="AA63" s="298">
        <f>IF(AA62="해당","직접입력",0)</f>
        <v>0</v>
      </c>
      <c r="AB63" s="299"/>
      <c r="AC63" s="299"/>
      <c r="AD63" s="299"/>
      <c r="AE63" s="299"/>
      <c r="AF63" s="300"/>
      <c r="AG63" s="69"/>
      <c r="AH63" s="69"/>
      <c r="AI63" s="69"/>
    </row>
    <row r="65" spans="1:39" s="2" customFormat="1" ht="178.5" customHeight="1">
      <c r="A65" s="169" t="s">
        <v>241</v>
      </c>
      <c r="B65" s="170"/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  <c r="AA65" s="170"/>
      <c r="AB65" s="170"/>
      <c r="AC65" s="170"/>
      <c r="AD65" s="170"/>
      <c r="AE65" s="170"/>
      <c r="AF65" s="171"/>
      <c r="AJ65" s="38"/>
      <c r="AK65" s="38"/>
      <c r="AL65" s="38"/>
      <c r="AM65" s="38"/>
    </row>
  </sheetData>
  <sheetProtection objects="1" formatCells="0" formatColumns="0" formatRows="0"/>
  <mergeCells count="184">
    <mergeCell ref="AA62:AF62"/>
    <mergeCell ref="C63:H63"/>
    <mergeCell ref="I63:N63"/>
    <mergeCell ref="O63:T63"/>
    <mergeCell ref="U63:Z63"/>
    <mergeCell ref="AA63:AF63"/>
    <mergeCell ref="C10:H10"/>
    <mergeCell ref="C11:H11"/>
    <mergeCell ref="I11:N11"/>
    <mergeCell ref="O11:T11"/>
    <mergeCell ref="U11:Z11"/>
    <mergeCell ref="AA11:AF11"/>
    <mergeCell ref="C15:H15"/>
    <mergeCell ref="I15:N15"/>
    <mergeCell ref="O15:T15"/>
    <mergeCell ref="U15:Z15"/>
    <mergeCell ref="AA15:AF15"/>
    <mergeCell ref="C13:H13"/>
    <mergeCell ref="I13:N13"/>
    <mergeCell ref="O13:T13"/>
    <mergeCell ref="U13:Z13"/>
    <mergeCell ref="AA13:AF13"/>
    <mergeCell ref="C14:H14"/>
    <mergeCell ref="I14:N14"/>
    <mergeCell ref="B2:P2"/>
    <mergeCell ref="C4:P4"/>
    <mergeCell ref="C6:AF6"/>
    <mergeCell ref="C8:W8"/>
    <mergeCell ref="D9:J9"/>
    <mergeCell ref="K9:M9"/>
    <mergeCell ref="AA9:AF9"/>
    <mergeCell ref="C12:H12"/>
    <mergeCell ref="I12:N12"/>
    <mergeCell ref="O12:T12"/>
    <mergeCell ref="U12:Z12"/>
    <mergeCell ref="AA12:AF12"/>
    <mergeCell ref="O14:T14"/>
    <mergeCell ref="U14:Z14"/>
    <mergeCell ref="AA14:AF14"/>
    <mergeCell ref="C16:H16"/>
    <mergeCell ref="I16:N16"/>
    <mergeCell ref="O16:T16"/>
    <mergeCell ref="U16:Z16"/>
    <mergeCell ref="AA16:AF16"/>
    <mergeCell ref="I17:N17"/>
    <mergeCell ref="O17:T17"/>
    <mergeCell ref="U17:Z17"/>
    <mergeCell ref="AA17:AF17"/>
    <mergeCell ref="C22:H22"/>
    <mergeCell ref="I22:N22"/>
    <mergeCell ref="O22:T22"/>
    <mergeCell ref="U22:Z22"/>
    <mergeCell ref="AA22:AF22"/>
    <mergeCell ref="I19:N19"/>
    <mergeCell ref="O19:T19"/>
    <mergeCell ref="U19:Z19"/>
    <mergeCell ref="AA19:AF19"/>
    <mergeCell ref="C21:H21"/>
    <mergeCell ref="I21:N21"/>
    <mergeCell ref="O21:T21"/>
    <mergeCell ref="U21:Z21"/>
    <mergeCell ref="AA21:AF21"/>
    <mergeCell ref="E23:AF23"/>
    <mergeCell ref="E24:AF24"/>
    <mergeCell ref="E25:AF25"/>
    <mergeCell ref="E26:AF26"/>
    <mergeCell ref="D32:N32"/>
    <mergeCell ref="AA32:AF32"/>
    <mergeCell ref="C33:H33"/>
    <mergeCell ref="C34:H34"/>
    <mergeCell ref="I34:N34"/>
    <mergeCell ref="O34:T34"/>
    <mergeCell ref="U34:Z34"/>
    <mergeCell ref="AA34:AF34"/>
    <mergeCell ref="E27:AF27"/>
    <mergeCell ref="E28:AF28"/>
    <mergeCell ref="E29:AF29"/>
    <mergeCell ref="E30:AF30"/>
    <mergeCell ref="C35:H35"/>
    <mergeCell ref="I35:N35"/>
    <mergeCell ref="O35:T35"/>
    <mergeCell ref="U35:Z35"/>
    <mergeCell ref="AA35:AF35"/>
    <mergeCell ref="C36:H36"/>
    <mergeCell ref="I36:N36"/>
    <mergeCell ref="O36:T36"/>
    <mergeCell ref="U36:Z36"/>
    <mergeCell ref="AA36:AF36"/>
    <mergeCell ref="C37:H37"/>
    <mergeCell ref="I37:N37"/>
    <mergeCell ref="O37:T37"/>
    <mergeCell ref="U37:Z37"/>
    <mergeCell ref="AA37:AF37"/>
    <mergeCell ref="C38:H38"/>
    <mergeCell ref="I38:N38"/>
    <mergeCell ref="O38:T38"/>
    <mergeCell ref="U38:Z38"/>
    <mergeCell ref="AA38:AF38"/>
    <mergeCell ref="D42:AF42"/>
    <mergeCell ref="AA44:AF44"/>
    <mergeCell ref="C45:H45"/>
    <mergeCell ref="C46:H46"/>
    <mergeCell ref="I46:N46"/>
    <mergeCell ref="O46:T46"/>
    <mergeCell ref="U46:Z46"/>
    <mergeCell ref="AA46:AF46"/>
    <mergeCell ref="C39:H39"/>
    <mergeCell ref="I39:N39"/>
    <mergeCell ref="O39:T39"/>
    <mergeCell ref="U39:Z39"/>
    <mergeCell ref="AA39:AF39"/>
    <mergeCell ref="C40:H40"/>
    <mergeCell ref="I40:N40"/>
    <mergeCell ref="O40:T40"/>
    <mergeCell ref="U40:Z40"/>
    <mergeCell ref="AA40:AF40"/>
    <mergeCell ref="C47:H47"/>
    <mergeCell ref="I47:N47"/>
    <mergeCell ref="O47:T47"/>
    <mergeCell ref="U47:Z47"/>
    <mergeCell ref="AA47:AF47"/>
    <mergeCell ref="C48:H48"/>
    <mergeCell ref="I48:N48"/>
    <mergeCell ref="O48:T48"/>
    <mergeCell ref="U48:Z48"/>
    <mergeCell ref="AA48:AF48"/>
    <mergeCell ref="C49:H49"/>
    <mergeCell ref="I49:N49"/>
    <mergeCell ref="O49:T49"/>
    <mergeCell ref="U49:Z49"/>
    <mergeCell ref="AA49:AF49"/>
    <mergeCell ref="C50:H50"/>
    <mergeCell ref="I50:N50"/>
    <mergeCell ref="O50:T50"/>
    <mergeCell ref="U50:Z50"/>
    <mergeCell ref="AA50:AF50"/>
    <mergeCell ref="C51:H51"/>
    <mergeCell ref="I51:N51"/>
    <mergeCell ref="O51:T51"/>
    <mergeCell ref="U51:Z51"/>
    <mergeCell ref="AA51:AF51"/>
    <mergeCell ref="C52:H52"/>
    <mergeCell ref="I52:N52"/>
    <mergeCell ref="O52:T52"/>
    <mergeCell ref="U52:Z52"/>
    <mergeCell ref="AA52:AF52"/>
    <mergeCell ref="A65:AF65"/>
    <mergeCell ref="C55:H55"/>
    <mergeCell ref="I55:N55"/>
    <mergeCell ref="O55:T55"/>
    <mergeCell ref="U55:Z55"/>
    <mergeCell ref="AA55:AF55"/>
    <mergeCell ref="D57:AF57"/>
    <mergeCell ref="C53:H53"/>
    <mergeCell ref="I53:N53"/>
    <mergeCell ref="O53:T53"/>
    <mergeCell ref="U53:Z53"/>
    <mergeCell ref="AA53:AF53"/>
    <mergeCell ref="C54:H54"/>
    <mergeCell ref="I54:N54"/>
    <mergeCell ref="O54:T54"/>
    <mergeCell ref="U54:Z54"/>
    <mergeCell ref="AA54:AF54"/>
    <mergeCell ref="U60:Z60"/>
    <mergeCell ref="AA60:AF60"/>
    <mergeCell ref="C61:H61"/>
    <mergeCell ref="C62:H62"/>
    <mergeCell ref="I62:N62"/>
    <mergeCell ref="O62:T62"/>
    <mergeCell ref="U62:Z62"/>
    <mergeCell ref="I18:N18"/>
    <mergeCell ref="O18:T18"/>
    <mergeCell ref="U18:Z18"/>
    <mergeCell ref="AA18:AF18"/>
    <mergeCell ref="I20:N20"/>
    <mergeCell ref="O20:T20"/>
    <mergeCell ref="U20:Z20"/>
    <mergeCell ref="AA20:AF20"/>
    <mergeCell ref="C17:F18"/>
    <mergeCell ref="G17:H17"/>
    <mergeCell ref="G18:H18"/>
    <mergeCell ref="C19:F20"/>
    <mergeCell ref="G19:H19"/>
    <mergeCell ref="G20:H20"/>
  </mergeCells>
  <phoneticPr fontId="235" type="noConversion"/>
  <pageMargins left="0.47" right="0.47" top="0.75" bottom="0.75" header="0.31" footer="0.31"/>
  <pageSetup paperSize="9" scale="72" fitToWidth="0" fitToHeight="0" orientation="portrait" blackAndWhite="1"/>
  <rowBreaks count="1" manualBreakCount="1">
    <brk id="3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T26"/>
  <sheetViews>
    <sheetView zoomScale="70" zoomScaleNormal="70" workbookViewId="0">
      <selection activeCell="BF10" sqref="BF10"/>
    </sheetView>
  </sheetViews>
  <sheetFormatPr defaultRowHeight="16.5" customHeight="1"/>
  <cols>
    <col min="1" max="3" width="1.125" style="2" customWidth="1"/>
    <col min="4" max="4" width="2.625" style="2" customWidth="1"/>
    <col min="5" max="13" width="2.375" style="2" customWidth="1"/>
    <col min="14" max="18" width="2.625" style="2" customWidth="1"/>
    <col min="19" max="21" width="2.375" style="2" customWidth="1"/>
    <col min="22" max="26" width="2.625" style="2" customWidth="1"/>
    <col min="27" max="36" width="2.375" style="2" customWidth="1"/>
    <col min="37" max="37" width="4.25" style="2" customWidth="1"/>
    <col min="38" max="42" width="9" style="2" customWidth="1"/>
  </cols>
  <sheetData>
    <row r="2" spans="1:46" s="2" customFormat="1" ht="19.5" customHeight="1">
      <c r="A2" s="187" t="s">
        <v>242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Q2" s="38"/>
      <c r="AR2" s="38"/>
      <c r="AS2" s="38"/>
      <c r="AT2" s="38"/>
    </row>
    <row r="3" spans="1:46" s="2" customFormat="1" ht="19.5" customHeight="1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Q3" s="38"/>
      <c r="AR3" s="38"/>
      <c r="AS3" s="38"/>
      <c r="AT3" s="38"/>
    </row>
    <row r="4" spans="1:46" s="2" customFormat="1" ht="19.5" customHeight="1">
      <c r="A4" s="188" t="s">
        <v>243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21"/>
      <c r="AI4" s="21"/>
      <c r="AJ4" s="21"/>
      <c r="AK4" s="22"/>
      <c r="AL4" s="22"/>
    </row>
    <row r="5" spans="1:46" s="2" customFormat="1" ht="19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2"/>
      <c r="AL5" s="22"/>
      <c r="AQ5" s="38"/>
      <c r="AR5" s="38"/>
      <c r="AS5" s="38"/>
      <c r="AT5" s="38"/>
    </row>
    <row r="6" spans="1:46" s="2" customFormat="1" ht="16.5" customHeight="1">
      <c r="AA6" s="241" t="s">
        <v>244</v>
      </c>
      <c r="AB6" s="241"/>
      <c r="AC6" s="241"/>
      <c r="AD6" s="241"/>
      <c r="AE6" s="241"/>
      <c r="AF6" s="241"/>
      <c r="AG6" s="241"/>
      <c r="AH6" s="241"/>
      <c r="AI6" s="241"/>
      <c r="AJ6" s="241"/>
      <c r="AK6" s="241"/>
      <c r="AQ6" s="38"/>
      <c r="AR6" s="38"/>
      <c r="AS6" s="38"/>
      <c r="AT6" s="38"/>
    </row>
    <row r="7" spans="1:46" s="2" customFormat="1" ht="20.25" customHeight="1">
      <c r="C7" s="363" t="s">
        <v>245</v>
      </c>
      <c r="D7" s="364"/>
      <c r="E7" s="364"/>
      <c r="F7" s="364"/>
      <c r="G7" s="364"/>
      <c r="H7" s="364"/>
      <c r="I7" s="364"/>
      <c r="J7" s="364"/>
      <c r="K7" s="364"/>
      <c r="L7" s="364"/>
      <c r="M7" s="365"/>
      <c r="N7" s="369" t="s">
        <v>246</v>
      </c>
      <c r="O7" s="370"/>
      <c r="P7" s="370"/>
      <c r="Q7" s="370"/>
      <c r="R7" s="370"/>
      <c r="S7" s="370"/>
      <c r="T7" s="370"/>
      <c r="U7" s="371"/>
      <c r="V7" s="369" t="s">
        <v>247</v>
      </c>
      <c r="W7" s="370"/>
      <c r="X7" s="370"/>
      <c r="Y7" s="370"/>
      <c r="Z7" s="370"/>
      <c r="AA7" s="370"/>
      <c r="AB7" s="370"/>
      <c r="AC7" s="371"/>
      <c r="AD7" s="372" t="s">
        <v>248</v>
      </c>
      <c r="AE7" s="364"/>
      <c r="AF7" s="364"/>
      <c r="AG7" s="364"/>
      <c r="AH7" s="364"/>
      <c r="AI7" s="364"/>
      <c r="AJ7" s="364"/>
      <c r="AK7" s="365"/>
      <c r="AQ7" s="38"/>
      <c r="AR7" s="38"/>
      <c r="AS7" s="38"/>
      <c r="AT7" s="38"/>
    </row>
    <row r="8" spans="1:46" s="2" customFormat="1" ht="20.25" customHeight="1">
      <c r="C8" s="366"/>
      <c r="D8" s="243"/>
      <c r="E8" s="243"/>
      <c r="F8" s="367"/>
      <c r="G8" s="367"/>
      <c r="H8" s="367"/>
      <c r="I8" s="367"/>
      <c r="J8" s="367"/>
      <c r="K8" s="367"/>
      <c r="L8" s="367"/>
      <c r="M8" s="368"/>
      <c r="N8" s="374" t="s">
        <v>249</v>
      </c>
      <c r="O8" s="374"/>
      <c r="P8" s="374"/>
      <c r="Q8" s="374"/>
      <c r="R8" s="374"/>
      <c r="S8" s="374" t="s">
        <v>168</v>
      </c>
      <c r="T8" s="374"/>
      <c r="U8" s="374"/>
      <c r="V8" s="374" t="s">
        <v>249</v>
      </c>
      <c r="W8" s="374"/>
      <c r="X8" s="374"/>
      <c r="Y8" s="374"/>
      <c r="Z8" s="374"/>
      <c r="AA8" s="374" t="s">
        <v>168</v>
      </c>
      <c r="AB8" s="374"/>
      <c r="AC8" s="374"/>
      <c r="AD8" s="373"/>
      <c r="AE8" s="367"/>
      <c r="AF8" s="367"/>
      <c r="AG8" s="367"/>
      <c r="AH8" s="367"/>
      <c r="AI8" s="367"/>
      <c r="AJ8" s="367"/>
      <c r="AK8" s="368"/>
      <c r="AQ8" s="38"/>
      <c r="AR8" s="38"/>
      <c r="AS8" s="38"/>
      <c r="AT8" s="38"/>
    </row>
    <row r="9" spans="1:46" s="2" customFormat="1" ht="37.5" customHeight="1">
      <c r="C9" s="360" t="s">
        <v>250</v>
      </c>
      <c r="D9" s="361"/>
      <c r="E9" s="361"/>
      <c r="F9" s="362"/>
      <c r="G9" s="340"/>
      <c r="H9" s="340"/>
      <c r="I9" s="340"/>
      <c r="J9" s="340"/>
      <c r="K9" s="340"/>
      <c r="L9" s="340"/>
      <c r="M9" s="340"/>
      <c r="N9" s="341">
        <v>300000000</v>
      </c>
      <c r="O9" s="341"/>
      <c r="P9" s="341"/>
      <c r="Q9" s="341"/>
      <c r="R9" s="341"/>
      <c r="S9" s="339">
        <f t="shared" ref="S9:S13" si="0">IFERROR(N9/SUM($N$9:$R$13)*100,"")</f>
        <v>100</v>
      </c>
      <c r="T9" s="339"/>
      <c r="U9" s="339"/>
      <c r="V9" s="341">
        <v>300000000</v>
      </c>
      <c r="W9" s="341"/>
      <c r="X9" s="341"/>
      <c r="Y9" s="341"/>
      <c r="Z9" s="341"/>
      <c r="AA9" s="339">
        <f t="shared" ref="AA9:AA13" si="1">IFERROR(V9/SUM($V$9:$Z$13)*100,"")</f>
        <v>100</v>
      </c>
      <c r="AB9" s="339"/>
      <c r="AC9" s="339"/>
      <c r="AD9" s="350">
        <f>IFERROR(AA9+AA10,"")</f>
        <v>100</v>
      </c>
      <c r="AE9" s="351"/>
      <c r="AF9" s="351"/>
      <c r="AG9" s="351"/>
      <c r="AH9" s="351"/>
      <c r="AI9" s="351"/>
      <c r="AJ9" s="351"/>
      <c r="AK9" s="352"/>
      <c r="AQ9" s="38"/>
      <c r="AR9" s="38"/>
      <c r="AS9" s="38"/>
      <c r="AT9" s="38"/>
    </row>
    <row r="10" spans="1:46" s="2" customFormat="1" ht="37.5" customHeight="1">
      <c r="C10" s="356"/>
      <c r="D10" s="357"/>
      <c r="E10" s="358"/>
      <c r="F10" s="359" t="s">
        <v>251</v>
      </c>
      <c r="G10" s="340"/>
      <c r="H10" s="340"/>
      <c r="I10" s="340"/>
      <c r="J10" s="340"/>
      <c r="K10" s="340"/>
      <c r="L10" s="340"/>
      <c r="M10" s="340"/>
      <c r="N10" s="341"/>
      <c r="O10" s="341"/>
      <c r="P10" s="341"/>
      <c r="Q10" s="341"/>
      <c r="R10" s="341"/>
      <c r="S10" s="339">
        <f t="shared" si="0"/>
        <v>0</v>
      </c>
      <c r="T10" s="339"/>
      <c r="U10" s="339"/>
      <c r="V10" s="341"/>
      <c r="W10" s="341"/>
      <c r="X10" s="341"/>
      <c r="Y10" s="341"/>
      <c r="Z10" s="341"/>
      <c r="AA10" s="339">
        <f t="shared" si="1"/>
        <v>0</v>
      </c>
      <c r="AB10" s="339"/>
      <c r="AC10" s="339"/>
      <c r="AD10" s="353"/>
      <c r="AE10" s="354"/>
      <c r="AF10" s="354"/>
      <c r="AG10" s="354"/>
      <c r="AH10" s="354"/>
      <c r="AI10" s="354"/>
      <c r="AJ10" s="354"/>
      <c r="AK10" s="355"/>
      <c r="AQ10" s="38"/>
      <c r="AR10" s="38"/>
      <c r="AS10" s="38"/>
      <c r="AT10" s="38"/>
    </row>
    <row r="11" spans="1:46" s="2" customFormat="1" ht="37.5" customHeight="1">
      <c r="C11" s="349" t="s">
        <v>252</v>
      </c>
      <c r="D11" s="349"/>
      <c r="E11" s="349"/>
      <c r="F11" s="340"/>
      <c r="G11" s="340"/>
      <c r="H11" s="340"/>
      <c r="I11" s="340"/>
      <c r="J11" s="340"/>
      <c r="K11" s="340"/>
      <c r="L11" s="340"/>
      <c r="M11" s="340"/>
      <c r="N11" s="341"/>
      <c r="O11" s="341"/>
      <c r="P11" s="341"/>
      <c r="Q11" s="341"/>
      <c r="R11" s="341"/>
      <c r="S11" s="339">
        <f t="shared" si="0"/>
        <v>0</v>
      </c>
      <c r="T11" s="339"/>
      <c r="U11" s="339"/>
      <c r="V11" s="341"/>
      <c r="W11" s="341"/>
      <c r="X11" s="341"/>
      <c r="Y11" s="341"/>
      <c r="Z11" s="341"/>
      <c r="AA11" s="339">
        <f t="shared" si="1"/>
        <v>0</v>
      </c>
      <c r="AB11" s="339"/>
      <c r="AC11" s="339"/>
      <c r="AD11" s="342">
        <f t="shared" ref="AD11:AD14" si="2">AA11</f>
        <v>0</v>
      </c>
      <c r="AE11" s="343"/>
      <c r="AF11" s="343"/>
      <c r="AG11" s="343"/>
      <c r="AH11" s="343"/>
      <c r="AI11" s="343"/>
      <c r="AJ11" s="343"/>
      <c r="AK11" s="344"/>
      <c r="AQ11" s="38"/>
      <c r="AR11" s="38"/>
      <c r="AS11" s="38"/>
      <c r="AT11" s="38"/>
    </row>
    <row r="12" spans="1:46" s="2" customFormat="1" ht="37.5" customHeight="1">
      <c r="C12" s="340" t="s">
        <v>253</v>
      </c>
      <c r="D12" s="340"/>
      <c r="E12" s="340"/>
      <c r="F12" s="340"/>
      <c r="G12" s="340"/>
      <c r="H12" s="340"/>
      <c r="I12" s="340"/>
      <c r="J12" s="340"/>
      <c r="K12" s="340"/>
      <c r="L12" s="340"/>
      <c r="M12" s="340"/>
      <c r="N12" s="341">
        <v>0</v>
      </c>
      <c r="O12" s="341"/>
      <c r="P12" s="341"/>
      <c r="Q12" s="341"/>
      <c r="R12" s="341"/>
      <c r="S12" s="339">
        <f t="shared" si="0"/>
        <v>0</v>
      </c>
      <c r="T12" s="339"/>
      <c r="U12" s="339"/>
      <c r="V12" s="341">
        <v>0</v>
      </c>
      <c r="W12" s="341"/>
      <c r="X12" s="341"/>
      <c r="Y12" s="341"/>
      <c r="Z12" s="341"/>
      <c r="AA12" s="339">
        <f t="shared" si="1"/>
        <v>0</v>
      </c>
      <c r="AB12" s="339"/>
      <c r="AC12" s="339"/>
      <c r="AD12" s="342">
        <f t="shared" si="2"/>
        <v>0</v>
      </c>
      <c r="AE12" s="343"/>
      <c r="AF12" s="343"/>
      <c r="AG12" s="343"/>
      <c r="AH12" s="343"/>
      <c r="AI12" s="343"/>
      <c r="AJ12" s="343"/>
      <c r="AK12" s="344"/>
      <c r="AQ12" s="38"/>
      <c r="AR12" s="38"/>
      <c r="AS12" s="38"/>
      <c r="AT12" s="38"/>
    </row>
    <row r="13" spans="1:46" s="2" customFormat="1" ht="37.5" customHeight="1">
      <c r="C13" s="340" t="s">
        <v>254</v>
      </c>
      <c r="D13" s="340"/>
      <c r="E13" s="340"/>
      <c r="F13" s="340"/>
      <c r="G13" s="340"/>
      <c r="H13" s="340"/>
      <c r="I13" s="340"/>
      <c r="J13" s="340"/>
      <c r="K13" s="340"/>
      <c r="L13" s="340"/>
      <c r="M13" s="340"/>
      <c r="N13" s="341"/>
      <c r="O13" s="341"/>
      <c r="P13" s="341"/>
      <c r="Q13" s="341"/>
      <c r="R13" s="341"/>
      <c r="S13" s="339">
        <f t="shared" si="0"/>
        <v>0</v>
      </c>
      <c r="T13" s="339"/>
      <c r="U13" s="339"/>
      <c r="V13" s="341"/>
      <c r="W13" s="341"/>
      <c r="X13" s="341"/>
      <c r="Y13" s="341"/>
      <c r="Z13" s="341"/>
      <c r="AA13" s="339">
        <f t="shared" si="1"/>
        <v>0</v>
      </c>
      <c r="AB13" s="339"/>
      <c r="AC13" s="339"/>
      <c r="AD13" s="342">
        <f t="shared" si="2"/>
        <v>0</v>
      </c>
      <c r="AE13" s="343"/>
      <c r="AF13" s="343"/>
      <c r="AG13" s="343"/>
      <c r="AH13" s="343"/>
      <c r="AI13" s="343"/>
      <c r="AJ13" s="343"/>
      <c r="AK13" s="344"/>
      <c r="AQ13" s="38"/>
      <c r="AR13" s="38"/>
      <c r="AS13" s="38"/>
      <c r="AT13" s="38"/>
    </row>
    <row r="14" spans="1:46" s="2" customFormat="1" ht="37.5" customHeight="1">
      <c r="C14" s="345" t="s">
        <v>255</v>
      </c>
      <c r="D14" s="346"/>
      <c r="E14" s="346"/>
      <c r="F14" s="346"/>
      <c r="G14" s="346"/>
      <c r="H14" s="346"/>
      <c r="I14" s="346"/>
      <c r="J14" s="346"/>
      <c r="K14" s="346"/>
      <c r="L14" s="346"/>
      <c r="M14" s="347"/>
      <c r="N14" s="348">
        <f>SUM(N9:R13)</f>
        <v>300000000</v>
      </c>
      <c r="O14" s="348"/>
      <c r="P14" s="348"/>
      <c r="Q14" s="348"/>
      <c r="R14" s="348"/>
      <c r="S14" s="339">
        <f>IFERROR(N14/SUM($N$14:$R$14)*100,"")</f>
        <v>100</v>
      </c>
      <c r="T14" s="339"/>
      <c r="U14" s="339"/>
      <c r="V14" s="348">
        <f>SUM(V9:Z13)</f>
        <v>300000000</v>
      </c>
      <c r="W14" s="348"/>
      <c r="X14" s="348"/>
      <c r="Y14" s="348"/>
      <c r="Z14" s="348"/>
      <c r="AA14" s="339">
        <f>IFERROR(V14/SUM($V$14:$Z$14)*100,"")</f>
        <v>100</v>
      </c>
      <c r="AB14" s="339"/>
      <c r="AC14" s="339"/>
      <c r="AD14" s="339">
        <f t="shared" si="2"/>
        <v>100</v>
      </c>
      <c r="AE14" s="339"/>
      <c r="AF14" s="339"/>
      <c r="AG14" s="339"/>
      <c r="AH14" s="339"/>
      <c r="AI14" s="339"/>
      <c r="AJ14" s="339"/>
      <c r="AK14" s="339"/>
      <c r="AQ14" s="38"/>
      <c r="AR14" s="38"/>
      <c r="AS14" s="38"/>
      <c r="AT14" s="38"/>
    </row>
    <row r="15" spans="1:46" s="2" customFormat="1" ht="6" customHeight="1">
      <c r="AQ15" s="38"/>
      <c r="AR15" s="38"/>
      <c r="AS15" s="38"/>
      <c r="AT15" s="38"/>
    </row>
    <row r="16" spans="1:46" s="2" customFormat="1" ht="64.5" customHeight="1">
      <c r="D16" s="80"/>
      <c r="E16" s="164" t="s">
        <v>256</v>
      </c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164"/>
      <c r="AG16" s="164"/>
      <c r="AH16" s="164"/>
      <c r="AI16" s="164"/>
      <c r="AJ16" s="164"/>
      <c r="AK16" s="164"/>
      <c r="AQ16" s="38"/>
      <c r="AR16" s="38"/>
      <c r="AS16" s="38"/>
      <c r="AT16" s="38"/>
    </row>
    <row r="17" spans="1:46" s="2" customFormat="1" ht="18.75" customHeight="1">
      <c r="E17" s="164" t="s">
        <v>257</v>
      </c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164"/>
      <c r="AG17" s="164"/>
      <c r="AH17" s="164"/>
      <c r="AI17" s="164"/>
      <c r="AJ17" s="164"/>
      <c r="AK17" s="164"/>
      <c r="AQ17" s="38"/>
      <c r="AR17" s="38"/>
      <c r="AS17" s="38"/>
      <c r="AT17" s="38"/>
    </row>
    <row r="18" spans="1:46" ht="18.75" customHeight="1">
      <c r="E18" s="164" t="s">
        <v>258</v>
      </c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64"/>
      <c r="X18" s="164"/>
      <c r="Y18" s="164"/>
      <c r="Z18" s="164"/>
      <c r="AA18" s="164"/>
      <c r="AB18" s="164"/>
      <c r="AC18" s="164"/>
      <c r="AD18" s="164"/>
      <c r="AE18" s="164"/>
      <c r="AF18" s="164"/>
      <c r="AG18" s="164"/>
      <c r="AH18" s="164"/>
      <c r="AI18" s="164"/>
      <c r="AJ18" s="164"/>
      <c r="AK18" s="164"/>
    </row>
    <row r="19" spans="1:46" ht="18.75" customHeight="1">
      <c r="E19" s="164" t="s">
        <v>259</v>
      </c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64"/>
      <c r="X19" s="164"/>
      <c r="Y19" s="164"/>
      <c r="Z19" s="164"/>
      <c r="AA19" s="164"/>
      <c r="AB19" s="164"/>
      <c r="AC19" s="164"/>
      <c r="AD19" s="164"/>
      <c r="AE19" s="164"/>
      <c r="AF19" s="164"/>
      <c r="AG19" s="164"/>
      <c r="AH19" s="164"/>
      <c r="AI19" s="164"/>
      <c r="AJ19" s="164"/>
      <c r="AK19" s="164"/>
    </row>
    <row r="20" spans="1:46" ht="94.5" customHeight="1">
      <c r="A20" s="31"/>
      <c r="B20" s="31"/>
      <c r="C20" s="32"/>
      <c r="D20" s="32"/>
      <c r="E20" s="215" t="s">
        <v>260</v>
      </c>
      <c r="F20" s="215"/>
      <c r="G20" s="215"/>
      <c r="H20" s="215"/>
      <c r="I20" s="215"/>
      <c r="J20" s="215"/>
      <c r="K20" s="215"/>
      <c r="L20" s="215"/>
      <c r="M20" s="215"/>
      <c r="N20" s="215"/>
      <c r="O20" s="215"/>
      <c r="P20" s="215"/>
      <c r="Q20" s="215"/>
      <c r="R20" s="215"/>
      <c r="S20" s="215"/>
      <c r="T20" s="215"/>
      <c r="U20" s="215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81" t="s">
        <v>261</v>
      </c>
      <c r="AQ20" s="20"/>
      <c r="AR20" s="20"/>
      <c r="AS20" s="20"/>
      <c r="AT20" s="20"/>
    </row>
    <row r="21" spans="1:46" ht="18.75" customHeight="1"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</row>
    <row r="22" spans="1:46" ht="16.5" customHeight="1"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</row>
    <row r="23" spans="1:46" ht="41.25" customHeight="1">
      <c r="A23" s="169" t="s">
        <v>262</v>
      </c>
      <c r="B23" s="170"/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  <c r="S23" s="170"/>
      <c r="T23" s="170"/>
      <c r="U23" s="170"/>
      <c r="V23" s="170"/>
      <c r="W23" s="170"/>
      <c r="X23" s="170"/>
      <c r="Y23" s="170"/>
      <c r="Z23" s="170"/>
      <c r="AA23" s="170"/>
      <c r="AB23" s="170"/>
      <c r="AC23" s="170"/>
      <c r="AD23" s="170"/>
      <c r="AE23" s="170"/>
      <c r="AF23" s="170"/>
      <c r="AG23" s="170"/>
      <c r="AH23" s="170"/>
      <c r="AI23" s="170"/>
      <c r="AJ23" s="170"/>
      <c r="AK23" s="171"/>
    </row>
    <row r="24" spans="1:46" ht="16.5" customHeight="1"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</row>
    <row r="25" spans="1:46" ht="16.5" customHeight="1"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</row>
    <row r="26" spans="1:46" ht="16.5" customHeight="1"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</row>
  </sheetData>
  <sheetProtection objects="1" formatCells="0"/>
  <mergeCells count="54">
    <mergeCell ref="A2:AK2"/>
    <mergeCell ref="A4:AG4"/>
    <mergeCell ref="AA6:AK6"/>
    <mergeCell ref="C7:M8"/>
    <mergeCell ref="N7:U7"/>
    <mergeCell ref="V7:AC7"/>
    <mergeCell ref="AD7:AK8"/>
    <mergeCell ref="N8:R8"/>
    <mergeCell ref="S8:U8"/>
    <mergeCell ref="V8:Z8"/>
    <mergeCell ref="AA8:AC8"/>
    <mergeCell ref="AA9:AC9"/>
    <mergeCell ref="AD9:AK10"/>
    <mergeCell ref="C10:E10"/>
    <mergeCell ref="F10:M10"/>
    <mergeCell ref="N10:R10"/>
    <mergeCell ref="S10:U10"/>
    <mergeCell ref="V10:Z10"/>
    <mergeCell ref="AA10:AC10"/>
    <mergeCell ref="C9:E9"/>
    <mergeCell ref="F9:M9"/>
    <mergeCell ref="N9:R9"/>
    <mergeCell ref="S9:U9"/>
    <mergeCell ref="V9:Z9"/>
    <mergeCell ref="AD12:AK12"/>
    <mergeCell ref="C11:M11"/>
    <mergeCell ref="N11:R11"/>
    <mergeCell ref="S11:U11"/>
    <mergeCell ref="V11:Z11"/>
    <mergeCell ref="AA11:AC11"/>
    <mergeCell ref="AD11:AK11"/>
    <mergeCell ref="C12:M12"/>
    <mergeCell ref="N12:R12"/>
    <mergeCell ref="S12:U12"/>
    <mergeCell ref="V12:Z12"/>
    <mergeCell ref="AA12:AC12"/>
    <mergeCell ref="AD14:AK14"/>
    <mergeCell ref="C13:M13"/>
    <mergeCell ref="N13:R13"/>
    <mergeCell ref="S13:U13"/>
    <mergeCell ref="V13:Z13"/>
    <mergeCell ref="AA13:AC13"/>
    <mergeCell ref="AD13:AK13"/>
    <mergeCell ref="C14:M14"/>
    <mergeCell ref="N14:R14"/>
    <mergeCell ref="S14:U14"/>
    <mergeCell ref="V14:Z14"/>
    <mergeCell ref="AA14:AC14"/>
    <mergeCell ref="E16:AK16"/>
    <mergeCell ref="E17:AK17"/>
    <mergeCell ref="E18:AK18"/>
    <mergeCell ref="E19:AK19"/>
    <mergeCell ref="A23:AK23"/>
    <mergeCell ref="E20:AK20"/>
  </mergeCells>
  <phoneticPr fontId="235" type="noConversion"/>
  <pageMargins left="0.47" right="0.47" top="0.75" bottom="0.75" header="0.31" footer="0.31"/>
  <pageSetup paperSize="9" scale="97" fitToWidth="0" fitToHeight="0" orientation="portrait" blackAndWhite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28"/>
  <sheetViews>
    <sheetView zoomScale="55" zoomScaleNormal="55" workbookViewId="0">
      <selection activeCell="BG28" sqref="BG28"/>
    </sheetView>
  </sheetViews>
  <sheetFormatPr defaultRowHeight="16.5" customHeight="1"/>
  <cols>
    <col min="1" max="2" width="1.125" style="2" customWidth="1"/>
    <col min="3" max="3" width="2.375" style="2" customWidth="1"/>
    <col min="4" max="12" width="3.75" style="2" customWidth="1"/>
    <col min="13" max="39" width="2.375" style="2" customWidth="1"/>
    <col min="40" max="40" width="29.25" style="2" customWidth="1"/>
    <col min="41" max="43" width="13.875" style="2" customWidth="1"/>
    <col min="44" max="47" width="9" style="2" customWidth="1"/>
  </cols>
  <sheetData>
    <row r="2" spans="1:50" ht="19.5" customHeight="1">
      <c r="A2" s="21"/>
      <c r="B2" s="390" t="s">
        <v>263</v>
      </c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2"/>
      <c r="AW2" s="20"/>
      <c r="AX2" s="20"/>
    </row>
    <row r="3" spans="1:50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2"/>
      <c r="AW3" s="20"/>
      <c r="AX3" s="20"/>
    </row>
    <row r="4" spans="1:50" ht="17.25" customHeight="1">
      <c r="C4" s="218" t="s">
        <v>264</v>
      </c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8"/>
      <c r="AV4" s="20"/>
      <c r="AW4" s="20"/>
      <c r="AX4" s="20"/>
    </row>
    <row r="5" spans="1:50" ht="18.75" customHeight="1">
      <c r="A5" s="21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2"/>
    </row>
    <row r="6" spans="1:50" ht="30" customHeight="1">
      <c r="A6" s="49"/>
      <c r="B6" s="49"/>
      <c r="C6" s="298" t="s">
        <v>265</v>
      </c>
      <c r="D6" s="299"/>
      <c r="E6" s="299"/>
      <c r="F6" s="299"/>
      <c r="G6" s="299"/>
      <c r="H6" s="300"/>
      <c r="I6" s="298" t="s">
        <v>266</v>
      </c>
      <c r="J6" s="299"/>
      <c r="K6" s="299"/>
      <c r="L6" s="300"/>
      <c r="M6" s="298" t="s">
        <v>267</v>
      </c>
      <c r="N6" s="299"/>
      <c r="O6" s="299"/>
      <c r="P6" s="299"/>
      <c r="Q6" s="299"/>
      <c r="R6" s="299"/>
      <c r="S6" s="299"/>
      <c r="T6" s="299"/>
      <c r="U6" s="299"/>
      <c r="V6" s="391" t="s">
        <v>268</v>
      </c>
      <c r="W6" s="392"/>
      <c r="X6" s="392"/>
      <c r="Y6" s="392"/>
      <c r="Z6" s="393"/>
      <c r="AA6" s="391" t="s">
        <v>102</v>
      </c>
      <c r="AB6" s="392"/>
      <c r="AC6" s="392"/>
      <c r="AD6" s="392"/>
      <c r="AE6" s="393"/>
      <c r="AF6" s="391" t="s">
        <v>269</v>
      </c>
      <c r="AG6" s="392"/>
      <c r="AH6" s="392"/>
      <c r="AI6" s="392"/>
      <c r="AJ6" s="392"/>
      <c r="AK6" s="392"/>
      <c r="AL6" s="392"/>
      <c r="AM6" s="393"/>
      <c r="AN6" s="79" t="s">
        <v>270</v>
      </c>
      <c r="AO6" s="79" t="s">
        <v>271</v>
      </c>
      <c r="AP6" s="79" t="s">
        <v>272</v>
      </c>
      <c r="AQ6" s="79" t="s">
        <v>273</v>
      </c>
    </row>
    <row r="7" spans="1:50" ht="30" customHeight="1">
      <c r="A7" s="49"/>
      <c r="B7" s="49"/>
      <c r="C7" s="65">
        <v>1</v>
      </c>
      <c r="D7" s="379"/>
      <c r="E7" s="379"/>
      <c r="F7" s="379"/>
      <c r="G7" s="379"/>
      <c r="H7" s="380"/>
      <c r="I7" s="381"/>
      <c r="J7" s="379"/>
      <c r="K7" s="379"/>
      <c r="L7" s="380"/>
      <c r="M7" s="376"/>
      <c r="N7" s="379"/>
      <c r="O7" s="379"/>
      <c r="P7" s="379"/>
      <c r="Q7" s="379"/>
      <c r="R7" s="379"/>
      <c r="S7" s="379"/>
      <c r="T7" s="379"/>
      <c r="U7" s="380"/>
      <c r="V7" s="382"/>
      <c r="W7" s="383"/>
      <c r="X7" s="383"/>
      <c r="Y7" s="383"/>
      <c r="Z7" s="384"/>
      <c r="AA7" s="385"/>
      <c r="AB7" s="386"/>
      <c r="AC7" s="386"/>
      <c r="AD7" s="386"/>
      <c r="AE7" s="387"/>
      <c r="AF7" s="388"/>
      <c r="AG7" s="389"/>
      <c r="AH7" s="389"/>
      <c r="AI7" s="383"/>
      <c r="AJ7" s="383"/>
      <c r="AK7" s="383"/>
      <c r="AL7" s="383"/>
      <c r="AM7" s="384"/>
      <c r="AN7" s="84"/>
      <c r="AO7" s="85"/>
      <c r="AP7" s="85"/>
      <c r="AQ7" s="85"/>
    </row>
    <row r="8" spans="1:50" ht="30" hidden="1" customHeight="1">
      <c r="A8" s="49"/>
      <c r="B8" s="49"/>
      <c r="C8" s="65">
        <v>2</v>
      </c>
      <c r="D8" s="379"/>
      <c r="E8" s="379"/>
      <c r="F8" s="379"/>
      <c r="G8" s="379"/>
      <c r="H8" s="380"/>
      <c r="I8" s="381"/>
      <c r="J8" s="379"/>
      <c r="K8" s="379"/>
      <c r="L8" s="380"/>
      <c r="M8" s="376"/>
      <c r="N8" s="379"/>
      <c r="O8" s="379"/>
      <c r="P8" s="379"/>
      <c r="Q8" s="379"/>
      <c r="R8" s="379"/>
      <c r="S8" s="379"/>
      <c r="T8" s="379"/>
      <c r="U8" s="380"/>
      <c r="V8" s="382"/>
      <c r="W8" s="383"/>
      <c r="X8" s="383"/>
      <c r="Y8" s="383"/>
      <c r="Z8" s="384"/>
      <c r="AA8" s="385"/>
      <c r="AB8" s="386"/>
      <c r="AC8" s="386"/>
      <c r="AD8" s="386"/>
      <c r="AE8" s="387"/>
      <c r="AF8" s="388"/>
      <c r="AG8" s="389"/>
      <c r="AH8" s="389"/>
      <c r="AI8" s="383"/>
      <c r="AJ8" s="383"/>
      <c r="AK8" s="383"/>
      <c r="AL8" s="383"/>
      <c r="AM8" s="384"/>
      <c r="AN8" s="84"/>
      <c r="AO8" s="85"/>
      <c r="AP8" s="85"/>
      <c r="AQ8" s="85"/>
    </row>
    <row r="9" spans="1:50" ht="30" hidden="1" customHeight="1">
      <c r="A9" s="49"/>
      <c r="B9" s="49"/>
      <c r="C9" s="65">
        <v>3</v>
      </c>
      <c r="D9" s="379"/>
      <c r="E9" s="379"/>
      <c r="F9" s="379"/>
      <c r="G9" s="379"/>
      <c r="H9" s="380"/>
      <c r="I9" s="381"/>
      <c r="J9" s="379"/>
      <c r="K9" s="379"/>
      <c r="L9" s="380"/>
      <c r="M9" s="376"/>
      <c r="N9" s="379"/>
      <c r="O9" s="379"/>
      <c r="P9" s="379"/>
      <c r="Q9" s="379"/>
      <c r="R9" s="379"/>
      <c r="S9" s="379"/>
      <c r="T9" s="379"/>
      <c r="U9" s="380"/>
      <c r="V9" s="382"/>
      <c r="W9" s="383"/>
      <c r="X9" s="383"/>
      <c r="Y9" s="383"/>
      <c r="Z9" s="384"/>
      <c r="AA9" s="385"/>
      <c r="AB9" s="386"/>
      <c r="AC9" s="386"/>
      <c r="AD9" s="386"/>
      <c r="AE9" s="387"/>
      <c r="AF9" s="388"/>
      <c r="AG9" s="389"/>
      <c r="AH9" s="389"/>
      <c r="AI9" s="383"/>
      <c r="AJ9" s="383"/>
      <c r="AK9" s="383"/>
      <c r="AL9" s="383"/>
      <c r="AM9" s="384"/>
      <c r="AN9" s="84"/>
      <c r="AO9" s="85"/>
      <c r="AP9" s="85"/>
      <c r="AQ9" s="85"/>
    </row>
    <row r="10" spans="1:50" ht="30" hidden="1" customHeight="1">
      <c r="A10" s="49"/>
      <c r="B10" s="49"/>
      <c r="C10" s="65">
        <v>4</v>
      </c>
      <c r="D10" s="379"/>
      <c r="E10" s="379"/>
      <c r="F10" s="379"/>
      <c r="G10" s="379"/>
      <c r="H10" s="380"/>
      <c r="I10" s="381"/>
      <c r="J10" s="379"/>
      <c r="K10" s="379"/>
      <c r="L10" s="380"/>
      <c r="M10" s="376"/>
      <c r="N10" s="379"/>
      <c r="O10" s="379"/>
      <c r="P10" s="379"/>
      <c r="Q10" s="379"/>
      <c r="R10" s="379"/>
      <c r="S10" s="379"/>
      <c r="T10" s="379"/>
      <c r="U10" s="380"/>
      <c r="V10" s="382"/>
      <c r="W10" s="383"/>
      <c r="X10" s="383"/>
      <c r="Y10" s="383"/>
      <c r="Z10" s="384"/>
      <c r="AA10" s="385"/>
      <c r="AB10" s="386"/>
      <c r="AC10" s="386"/>
      <c r="AD10" s="386"/>
      <c r="AE10" s="387"/>
      <c r="AF10" s="388"/>
      <c r="AG10" s="389"/>
      <c r="AH10" s="389"/>
      <c r="AI10" s="383"/>
      <c r="AJ10" s="383"/>
      <c r="AK10" s="383"/>
      <c r="AL10" s="383"/>
      <c r="AM10" s="384"/>
      <c r="AN10" s="84"/>
      <c r="AO10" s="85"/>
      <c r="AP10" s="85"/>
      <c r="AQ10" s="85"/>
    </row>
    <row r="11" spans="1:50" ht="30" hidden="1" customHeight="1">
      <c r="A11" s="49"/>
      <c r="B11" s="49"/>
      <c r="C11" s="65">
        <v>5</v>
      </c>
      <c r="D11" s="379"/>
      <c r="E11" s="379"/>
      <c r="F11" s="379"/>
      <c r="G11" s="379"/>
      <c r="H11" s="380"/>
      <c r="I11" s="381"/>
      <c r="J11" s="379"/>
      <c r="K11" s="379"/>
      <c r="L11" s="380"/>
      <c r="M11" s="376"/>
      <c r="N11" s="379"/>
      <c r="O11" s="379"/>
      <c r="P11" s="379"/>
      <c r="Q11" s="379"/>
      <c r="R11" s="379"/>
      <c r="S11" s="379"/>
      <c r="T11" s="379"/>
      <c r="U11" s="380"/>
      <c r="V11" s="382"/>
      <c r="W11" s="383"/>
      <c r="X11" s="383"/>
      <c r="Y11" s="383"/>
      <c r="Z11" s="384"/>
      <c r="AA11" s="385"/>
      <c r="AB11" s="386"/>
      <c r="AC11" s="386"/>
      <c r="AD11" s="386"/>
      <c r="AE11" s="387"/>
      <c r="AF11" s="388"/>
      <c r="AG11" s="389"/>
      <c r="AH11" s="389"/>
      <c r="AI11" s="383"/>
      <c r="AJ11" s="383"/>
      <c r="AK11" s="383"/>
      <c r="AL11" s="383"/>
      <c r="AM11" s="384"/>
      <c r="AN11" s="84"/>
      <c r="AO11" s="85"/>
      <c r="AP11" s="85"/>
      <c r="AQ11" s="85"/>
    </row>
    <row r="12" spans="1:50" ht="30" hidden="1" customHeight="1">
      <c r="A12" s="49"/>
      <c r="B12" s="49"/>
      <c r="C12" s="65">
        <v>6</v>
      </c>
      <c r="D12" s="379"/>
      <c r="E12" s="379"/>
      <c r="F12" s="379"/>
      <c r="G12" s="379"/>
      <c r="H12" s="380"/>
      <c r="I12" s="381"/>
      <c r="J12" s="379"/>
      <c r="K12" s="379"/>
      <c r="L12" s="380"/>
      <c r="M12" s="376"/>
      <c r="N12" s="379"/>
      <c r="O12" s="379"/>
      <c r="P12" s="379"/>
      <c r="Q12" s="379"/>
      <c r="R12" s="379"/>
      <c r="S12" s="379"/>
      <c r="T12" s="379"/>
      <c r="U12" s="380"/>
      <c r="V12" s="382"/>
      <c r="W12" s="383"/>
      <c r="X12" s="383"/>
      <c r="Y12" s="383"/>
      <c r="Z12" s="384"/>
      <c r="AA12" s="385"/>
      <c r="AB12" s="386"/>
      <c r="AC12" s="386"/>
      <c r="AD12" s="386"/>
      <c r="AE12" s="387"/>
      <c r="AF12" s="388"/>
      <c r="AG12" s="389"/>
      <c r="AH12" s="389"/>
      <c r="AI12" s="383"/>
      <c r="AJ12" s="383"/>
      <c r="AK12" s="383"/>
      <c r="AL12" s="383"/>
      <c r="AM12" s="384"/>
      <c r="AN12" s="84"/>
      <c r="AO12" s="85"/>
      <c r="AP12" s="85"/>
      <c r="AQ12" s="85"/>
    </row>
    <row r="13" spans="1:50" ht="30" hidden="1" customHeight="1">
      <c r="A13" s="49"/>
      <c r="B13" s="49"/>
      <c r="C13" s="65">
        <v>7</v>
      </c>
      <c r="D13" s="379"/>
      <c r="E13" s="379"/>
      <c r="F13" s="379"/>
      <c r="G13" s="379"/>
      <c r="H13" s="380"/>
      <c r="I13" s="381"/>
      <c r="J13" s="379"/>
      <c r="K13" s="379"/>
      <c r="L13" s="380"/>
      <c r="M13" s="376"/>
      <c r="N13" s="379"/>
      <c r="O13" s="379"/>
      <c r="P13" s="379"/>
      <c r="Q13" s="379"/>
      <c r="R13" s="379"/>
      <c r="S13" s="379"/>
      <c r="T13" s="379"/>
      <c r="U13" s="380"/>
      <c r="V13" s="382"/>
      <c r="W13" s="383"/>
      <c r="X13" s="383"/>
      <c r="Y13" s="383"/>
      <c r="Z13" s="384"/>
      <c r="AA13" s="385"/>
      <c r="AB13" s="386"/>
      <c r="AC13" s="386"/>
      <c r="AD13" s="386"/>
      <c r="AE13" s="387"/>
      <c r="AF13" s="388"/>
      <c r="AG13" s="389"/>
      <c r="AH13" s="389"/>
      <c r="AI13" s="383"/>
      <c r="AJ13" s="383"/>
      <c r="AK13" s="383"/>
      <c r="AL13" s="383"/>
      <c r="AM13" s="384"/>
      <c r="AN13" s="84"/>
      <c r="AO13" s="85"/>
      <c r="AP13" s="85"/>
      <c r="AQ13" s="85"/>
    </row>
    <row r="14" spans="1:50" ht="30" hidden="1" customHeight="1">
      <c r="A14" s="49"/>
      <c r="B14" s="49"/>
      <c r="C14" s="65">
        <v>8</v>
      </c>
      <c r="D14" s="379"/>
      <c r="E14" s="379"/>
      <c r="F14" s="379"/>
      <c r="G14" s="379"/>
      <c r="H14" s="380"/>
      <c r="I14" s="381"/>
      <c r="J14" s="379"/>
      <c r="K14" s="379"/>
      <c r="L14" s="380"/>
      <c r="M14" s="376"/>
      <c r="N14" s="379"/>
      <c r="O14" s="379"/>
      <c r="P14" s="379"/>
      <c r="Q14" s="379"/>
      <c r="R14" s="379"/>
      <c r="S14" s="379"/>
      <c r="T14" s="379"/>
      <c r="U14" s="380"/>
      <c r="V14" s="382"/>
      <c r="W14" s="383"/>
      <c r="X14" s="383"/>
      <c r="Y14" s="383"/>
      <c r="Z14" s="384"/>
      <c r="AA14" s="385"/>
      <c r="AB14" s="386"/>
      <c r="AC14" s="386"/>
      <c r="AD14" s="386"/>
      <c r="AE14" s="387"/>
      <c r="AF14" s="388"/>
      <c r="AG14" s="389"/>
      <c r="AH14" s="389"/>
      <c r="AI14" s="383"/>
      <c r="AJ14" s="383"/>
      <c r="AK14" s="383"/>
      <c r="AL14" s="383"/>
      <c r="AM14" s="384"/>
      <c r="AN14" s="84"/>
      <c r="AO14" s="85"/>
      <c r="AP14" s="85"/>
      <c r="AQ14" s="85"/>
    </row>
    <row r="15" spans="1:50" ht="30" hidden="1" customHeight="1">
      <c r="A15" s="49"/>
      <c r="B15" s="49"/>
      <c r="C15" s="65">
        <v>9</v>
      </c>
      <c r="D15" s="379"/>
      <c r="E15" s="379"/>
      <c r="F15" s="379"/>
      <c r="G15" s="379"/>
      <c r="H15" s="380"/>
      <c r="I15" s="381"/>
      <c r="J15" s="379"/>
      <c r="K15" s="379"/>
      <c r="L15" s="380"/>
      <c r="M15" s="376"/>
      <c r="N15" s="379"/>
      <c r="O15" s="379"/>
      <c r="P15" s="379"/>
      <c r="Q15" s="379"/>
      <c r="R15" s="379"/>
      <c r="S15" s="379"/>
      <c r="T15" s="379"/>
      <c r="U15" s="380"/>
      <c r="V15" s="382"/>
      <c r="W15" s="383"/>
      <c r="X15" s="383"/>
      <c r="Y15" s="383"/>
      <c r="Z15" s="384"/>
      <c r="AA15" s="385"/>
      <c r="AB15" s="386"/>
      <c r="AC15" s="386"/>
      <c r="AD15" s="386"/>
      <c r="AE15" s="387"/>
      <c r="AF15" s="388"/>
      <c r="AG15" s="389"/>
      <c r="AH15" s="389"/>
      <c r="AI15" s="383"/>
      <c r="AJ15" s="383"/>
      <c r="AK15" s="383"/>
      <c r="AL15" s="383"/>
      <c r="AM15" s="384"/>
      <c r="AN15" s="84"/>
      <c r="AO15" s="85"/>
      <c r="AP15" s="85"/>
      <c r="AQ15" s="85"/>
    </row>
    <row r="16" spans="1:50" ht="30" hidden="1" customHeight="1">
      <c r="A16" s="49"/>
      <c r="B16" s="49"/>
      <c r="C16" s="65">
        <v>10</v>
      </c>
      <c r="D16" s="379"/>
      <c r="E16" s="379"/>
      <c r="F16" s="379"/>
      <c r="G16" s="379"/>
      <c r="H16" s="380"/>
      <c r="I16" s="381"/>
      <c r="J16" s="379"/>
      <c r="K16" s="379"/>
      <c r="L16" s="380"/>
      <c r="M16" s="376"/>
      <c r="N16" s="379"/>
      <c r="O16" s="379"/>
      <c r="P16" s="379"/>
      <c r="Q16" s="379"/>
      <c r="R16" s="379"/>
      <c r="S16" s="379"/>
      <c r="T16" s="379"/>
      <c r="U16" s="380"/>
      <c r="V16" s="382"/>
      <c r="W16" s="383"/>
      <c r="X16" s="383"/>
      <c r="Y16" s="383"/>
      <c r="Z16" s="384"/>
      <c r="AA16" s="385"/>
      <c r="AB16" s="386"/>
      <c r="AC16" s="386"/>
      <c r="AD16" s="386"/>
      <c r="AE16" s="387"/>
      <c r="AF16" s="388"/>
      <c r="AG16" s="389"/>
      <c r="AH16" s="389"/>
      <c r="AI16" s="383"/>
      <c r="AJ16" s="383"/>
      <c r="AK16" s="383"/>
      <c r="AL16" s="383"/>
      <c r="AM16" s="384"/>
      <c r="AN16" s="84"/>
      <c r="AO16" s="85"/>
      <c r="AP16" s="85"/>
      <c r="AQ16" s="85"/>
    </row>
    <row r="17" spans="1:47" ht="30" hidden="1" customHeight="1">
      <c r="A17" s="49"/>
      <c r="B17" s="49"/>
      <c r="C17" s="65">
        <v>11</v>
      </c>
      <c r="D17" s="379"/>
      <c r="E17" s="379"/>
      <c r="F17" s="379"/>
      <c r="G17" s="379"/>
      <c r="H17" s="380"/>
      <c r="I17" s="381"/>
      <c r="J17" s="379"/>
      <c r="K17" s="379"/>
      <c r="L17" s="380"/>
      <c r="M17" s="376"/>
      <c r="N17" s="379"/>
      <c r="O17" s="379"/>
      <c r="P17" s="379"/>
      <c r="Q17" s="379"/>
      <c r="R17" s="379"/>
      <c r="S17" s="379"/>
      <c r="T17" s="379"/>
      <c r="U17" s="380"/>
      <c r="V17" s="382"/>
      <c r="W17" s="383"/>
      <c r="X17" s="383"/>
      <c r="Y17" s="383"/>
      <c r="Z17" s="384"/>
      <c r="AA17" s="385"/>
      <c r="AB17" s="386"/>
      <c r="AC17" s="386"/>
      <c r="AD17" s="386"/>
      <c r="AE17" s="387"/>
      <c r="AF17" s="388"/>
      <c r="AG17" s="389"/>
      <c r="AH17" s="389"/>
      <c r="AI17" s="383"/>
      <c r="AJ17" s="383"/>
      <c r="AK17" s="383"/>
      <c r="AL17" s="383"/>
      <c r="AM17" s="384"/>
      <c r="AN17" s="84"/>
      <c r="AO17" s="85"/>
      <c r="AP17" s="85"/>
      <c r="AQ17" s="85"/>
    </row>
    <row r="18" spans="1:47" ht="30" hidden="1" customHeight="1">
      <c r="A18" s="49"/>
      <c r="B18" s="49"/>
      <c r="C18" s="65">
        <v>12</v>
      </c>
      <c r="D18" s="379"/>
      <c r="E18" s="379"/>
      <c r="F18" s="379"/>
      <c r="G18" s="379"/>
      <c r="H18" s="380"/>
      <c r="I18" s="381"/>
      <c r="J18" s="379"/>
      <c r="K18" s="379"/>
      <c r="L18" s="380"/>
      <c r="M18" s="376"/>
      <c r="N18" s="379"/>
      <c r="O18" s="379"/>
      <c r="P18" s="379"/>
      <c r="Q18" s="379"/>
      <c r="R18" s="379"/>
      <c r="S18" s="379"/>
      <c r="T18" s="379"/>
      <c r="U18" s="380"/>
      <c r="V18" s="382"/>
      <c r="W18" s="383"/>
      <c r="X18" s="383"/>
      <c r="Y18" s="383"/>
      <c r="Z18" s="384"/>
      <c r="AA18" s="385"/>
      <c r="AB18" s="386"/>
      <c r="AC18" s="386"/>
      <c r="AD18" s="386"/>
      <c r="AE18" s="387"/>
      <c r="AF18" s="388"/>
      <c r="AG18" s="389"/>
      <c r="AH18" s="389"/>
      <c r="AI18" s="383"/>
      <c r="AJ18" s="383"/>
      <c r="AK18" s="383"/>
      <c r="AL18" s="383"/>
      <c r="AM18" s="384"/>
      <c r="AN18" s="84"/>
      <c r="AO18" s="85"/>
      <c r="AP18" s="85"/>
      <c r="AQ18" s="85"/>
    </row>
    <row r="19" spans="1:47" ht="30" hidden="1" customHeight="1">
      <c r="A19" s="49"/>
      <c r="B19" s="49"/>
      <c r="C19" s="65">
        <v>13</v>
      </c>
      <c r="D19" s="379"/>
      <c r="E19" s="379"/>
      <c r="F19" s="379"/>
      <c r="G19" s="379"/>
      <c r="H19" s="380"/>
      <c r="I19" s="381"/>
      <c r="J19" s="379"/>
      <c r="K19" s="379"/>
      <c r="L19" s="380"/>
      <c r="M19" s="376"/>
      <c r="N19" s="379"/>
      <c r="O19" s="379"/>
      <c r="P19" s="379"/>
      <c r="Q19" s="379"/>
      <c r="R19" s="379"/>
      <c r="S19" s="379"/>
      <c r="T19" s="379"/>
      <c r="U19" s="380"/>
      <c r="V19" s="382"/>
      <c r="W19" s="383"/>
      <c r="X19" s="383"/>
      <c r="Y19" s="383"/>
      <c r="Z19" s="384"/>
      <c r="AA19" s="385"/>
      <c r="AB19" s="386"/>
      <c r="AC19" s="386"/>
      <c r="AD19" s="386"/>
      <c r="AE19" s="387"/>
      <c r="AF19" s="388"/>
      <c r="AG19" s="389"/>
      <c r="AH19" s="389"/>
      <c r="AI19" s="383"/>
      <c r="AJ19" s="383"/>
      <c r="AK19" s="383"/>
      <c r="AL19" s="383"/>
      <c r="AM19" s="384"/>
      <c r="AN19" s="84"/>
      <c r="AO19" s="85"/>
      <c r="AP19" s="85"/>
      <c r="AQ19" s="85"/>
    </row>
    <row r="20" spans="1:47" ht="30" hidden="1" customHeight="1">
      <c r="A20" s="49"/>
      <c r="B20" s="49"/>
      <c r="C20" s="65">
        <v>14</v>
      </c>
      <c r="D20" s="379"/>
      <c r="E20" s="379"/>
      <c r="F20" s="379"/>
      <c r="G20" s="379"/>
      <c r="H20" s="380"/>
      <c r="I20" s="381"/>
      <c r="J20" s="379"/>
      <c r="K20" s="379"/>
      <c r="L20" s="380"/>
      <c r="M20" s="376"/>
      <c r="N20" s="379"/>
      <c r="O20" s="379"/>
      <c r="P20" s="379"/>
      <c r="Q20" s="379"/>
      <c r="R20" s="379"/>
      <c r="S20" s="379"/>
      <c r="T20" s="379"/>
      <c r="U20" s="380"/>
      <c r="V20" s="382"/>
      <c r="W20" s="383"/>
      <c r="X20" s="383"/>
      <c r="Y20" s="383"/>
      <c r="Z20" s="384"/>
      <c r="AA20" s="385"/>
      <c r="AB20" s="386"/>
      <c r="AC20" s="386"/>
      <c r="AD20" s="386"/>
      <c r="AE20" s="387"/>
      <c r="AF20" s="388"/>
      <c r="AG20" s="389"/>
      <c r="AH20" s="389"/>
      <c r="AI20" s="383"/>
      <c r="AJ20" s="383"/>
      <c r="AK20" s="383"/>
      <c r="AL20" s="383"/>
      <c r="AM20" s="384"/>
      <c r="AN20" s="84"/>
      <c r="AO20" s="85"/>
      <c r="AP20" s="85"/>
      <c r="AQ20" s="85"/>
    </row>
    <row r="21" spans="1:47" ht="30" hidden="1" customHeight="1">
      <c r="A21" s="49"/>
      <c r="B21" s="49"/>
      <c r="C21" s="65">
        <v>15</v>
      </c>
      <c r="D21" s="379"/>
      <c r="E21" s="379"/>
      <c r="F21" s="379"/>
      <c r="G21" s="379"/>
      <c r="H21" s="380"/>
      <c r="I21" s="381"/>
      <c r="J21" s="379"/>
      <c r="K21" s="379"/>
      <c r="L21" s="380"/>
      <c r="M21" s="376"/>
      <c r="N21" s="379"/>
      <c r="O21" s="379"/>
      <c r="P21" s="379"/>
      <c r="Q21" s="379"/>
      <c r="R21" s="379"/>
      <c r="S21" s="379"/>
      <c r="T21" s="379"/>
      <c r="U21" s="380"/>
      <c r="V21" s="382"/>
      <c r="W21" s="383"/>
      <c r="X21" s="383"/>
      <c r="Y21" s="383"/>
      <c r="Z21" s="384"/>
      <c r="AA21" s="385"/>
      <c r="AB21" s="386"/>
      <c r="AC21" s="386"/>
      <c r="AD21" s="386"/>
      <c r="AE21" s="387"/>
      <c r="AF21" s="388"/>
      <c r="AG21" s="389"/>
      <c r="AH21" s="389"/>
      <c r="AI21" s="383"/>
      <c r="AJ21" s="383"/>
      <c r="AK21" s="383"/>
      <c r="AL21" s="383"/>
      <c r="AM21" s="384"/>
      <c r="AN21" s="84"/>
      <c r="AO21" s="85"/>
      <c r="AP21" s="85"/>
      <c r="AQ21" s="85"/>
    </row>
    <row r="22" spans="1:47" ht="16.5" customHeight="1">
      <c r="D22" s="82"/>
      <c r="E22" s="375" t="s">
        <v>274</v>
      </c>
      <c r="F22" s="375"/>
      <c r="G22" s="375"/>
      <c r="H22" s="375"/>
      <c r="I22" s="375"/>
      <c r="J22" s="375"/>
      <c r="K22" s="375"/>
      <c r="L22" s="375"/>
      <c r="M22" s="376"/>
      <c r="N22" s="375"/>
      <c r="O22" s="375"/>
      <c r="P22" s="375"/>
      <c r="Q22" s="375"/>
      <c r="R22" s="375"/>
      <c r="S22" s="375"/>
      <c r="T22" s="375"/>
      <c r="U22" s="375"/>
      <c r="V22" s="375"/>
      <c r="W22" s="375"/>
      <c r="X22" s="375"/>
      <c r="Y22" s="375"/>
      <c r="Z22" s="375"/>
      <c r="AA22" s="375"/>
      <c r="AB22" s="375"/>
      <c r="AC22" s="375"/>
      <c r="AD22" s="375"/>
      <c r="AE22" s="375"/>
      <c r="AF22" s="375"/>
      <c r="AG22" s="375"/>
    </row>
    <row r="23" spans="1:47" ht="16.5" customHeight="1">
      <c r="D23" s="82"/>
      <c r="E23" s="320" t="s">
        <v>275</v>
      </c>
      <c r="F23" s="320"/>
      <c r="G23" s="320"/>
      <c r="H23" s="320"/>
      <c r="I23" s="320"/>
      <c r="J23" s="320"/>
      <c r="K23" s="320"/>
      <c r="L23" s="320"/>
      <c r="M23" s="376"/>
      <c r="N23" s="320"/>
      <c r="O23" s="320"/>
      <c r="P23" s="320"/>
      <c r="Q23" s="320"/>
      <c r="R23" s="320"/>
      <c r="S23" s="320"/>
      <c r="T23" s="320"/>
      <c r="U23" s="320"/>
      <c r="V23" s="320"/>
      <c r="W23" s="320"/>
      <c r="X23" s="320"/>
      <c r="Y23" s="320"/>
      <c r="Z23" s="320"/>
      <c r="AA23" s="320"/>
      <c r="AB23" s="320"/>
      <c r="AC23" s="320"/>
      <c r="AD23" s="320"/>
      <c r="AE23" s="320"/>
      <c r="AF23" s="320"/>
      <c r="AG23" s="320"/>
    </row>
    <row r="24" spans="1:47" ht="26.25" customHeight="1">
      <c r="A24" s="31"/>
      <c r="B24" s="31"/>
      <c r="C24" s="32"/>
      <c r="D24" s="32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15"/>
      <c r="U24" s="215"/>
      <c r="V24" s="215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81" t="s">
        <v>261</v>
      </c>
    </row>
    <row r="27" spans="1:47" ht="151.5" customHeight="1">
      <c r="A27" s="169" t="s">
        <v>276</v>
      </c>
      <c r="B27" s="377"/>
      <c r="C27" s="377"/>
      <c r="D27" s="377"/>
      <c r="E27" s="377"/>
      <c r="F27" s="377"/>
      <c r="G27" s="377"/>
      <c r="H27" s="377"/>
      <c r="I27" s="377"/>
      <c r="J27" s="377"/>
      <c r="K27" s="377"/>
      <c r="L27" s="377"/>
      <c r="M27" s="377"/>
      <c r="N27" s="377"/>
      <c r="O27" s="377"/>
      <c r="P27" s="377"/>
      <c r="Q27" s="377"/>
      <c r="R27" s="377"/>
      <c r="S27" s="377"/>
      <c r="T27" s="377"/>
      <c r="U27" s="377"/>
      <c r="V27" s="377"/>
      <c r="W27" s="377"/>
      <c r="X27" s="377"/>
      <c r="Y27" s="377"/>
      <c r="Z27" s="377"/>
      <c r="AA27" s="377"/>
      <c r="AB27" s="377"/>
      <c r="AC27" s="377"/>
      <c r="AD27" s="377"/>
      <c r="AE27" s="377"/>
      <c r="AF27" s="377"/>
      <c r="AG27" s="377"/>
      <c r="AH27" s="377"/>
      <c r="AI27" s="377"/>
      <c r="AJ27" s="377"/>
      <c r="AK27" s="377"/>
      <c r="AL27" s="377"/>
      <c r="AM27" s="378"/>
    </row>
    <row r="28" spans="1:47" ht="133.5" customHeight="1">
      <c r="A28" s="169" t="s">
        <v>277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7"/>
      <c r="T28" s="377"/>
      <c r="U28" s="377"/>
      <c r="V28" s="377"/>
      <c r="W28" s="377"/>
      <c r="X28" s="377"/>
      <c r="Y28" s="377"/>
      <c r="Z28" s="377"/>
      <c r="AA28" s="377"/>
      <c r="AB28" s="377"/>
      <c r="AC28" s="377"/>
      <c r="AD28" s="377"/>
      <c r="AE28" s="377"/>
      <c r="AF28" s="377"/>
      <c r="AG28" s="377"/>
      <c r="AH28" s="377"/>
      <c r="AI28" s="377"/>
      <c r="AJ28" s="377"/>
      <c r="AK28" s="377"/>
      <c r="AL28" s="377"/>
      <c r="AM28" s="378"/>
      <c r="AN28" s="38"/>
      <c r="AO28" s="38"/>
      <c r="AP28" s="38"/>
      <c r="AQ28" s="38"/>
      <c r="AR28" s="38"/>
      <c r="AS28" s="38"/>
      <c r="AT28" s="38"/>
      <c r="AU28" s="38"/>
    </row>
  </sheetData>
  <sheetProtection objects="1" formatCells="0" formatRows="0"/>
  <mergeCells count="103">
    <mergeCell ref="B2:AB2"/>
    <mergeCell ref="C4:AI4"/>
    <mergeCell ref="C6:H6"/>
    <mergeCell ref="I6:L6"/>
    <mergeCell ref="M6:U6"/>
    <mergeCell ref="V6:Z6"/>
    <mergeCell ref="AA6:AE6"/>
    <mergeCell ref="AF6:AM6"/>
    <mergeCell ref="D8:H8"/>
    <mergeCell ref="I8:L8"/>
    <mergeCell ref="M8:U8"/>
    <mergeCell ref="V8:Z8"/>
    <mergeCell ref="AA8:AE8"/>
    <mergeCell ref="AF8:AM8"/>
    <mergeCell ref="D7:H7"/>
    <mergeCell ref="I7:L7"/>
    <mergeCell ref="M7:U7"/>
    <mergeCell ref="V7:Z7"/>
    <mergeCell ref="AA7:AE7"/>
    <mergeCell ref="AF7:AM7"/>
    <mergeCell ref="D10:H10"/>
    <mergeCell ref="I10:L10"/>
    <mergeCell ref="M10:U10"/>
    <mergeCell ref="V10:Z10"/>
    <mergeCell ref="AA10:AE10"/>
    <mergeCell ref="AF10:AM10"/>
    <mergeCell ref="D9:H9"/>
    <mergeCell ref="I9:L9"/>
    <mergeCell ref="M9:U9"/>
    <mergeCell ref="V9:Z9"/>
    <mergeCell ref="AA9:AE9"/>
    <mergeCell ref="AF9:AM9"/>
    <mergeCell ref="D12:H12"/>
    <mergeCell ref="I12:L12"/>
    <mergeCell ref="M12:U12"/>
    <mergeCell ref="V12:Z12"/>
    <mergeCell ref="AA12:AE12"/>
    <mergeCell ref="AF12:AM12"/>
    <mergeCell ref="D11:H11"/>
    <mergeCell ref="I11:L11"/>
    <mergeCell ref="M11:U11"/>
    <mergeCell ref="V11:Z11"/>
    <mergeCell ref="AA11:AE11"/>
    <mergeCell ref="AF11:AM11"/>
    <mergeCell ref="D14:H14"/>
    <mergeCell ref="I14:L14"/>
    <mergeCell ref="M14:U14"/>
    <mergeCell ref="V14:Z14"/>
    <mergeCell ref="AA14:AE14"/>
    <mergeCell ref="AF14:AM14"/>
    <mergeCell ref="D13:H13"/>
    <mergeCell ref="I13:L13"/>
    <mergeCell ref="M13:U13"/>
    <mergeCell ref="V13:Z13"/>
    <mergeCell ref="AA13:AE13"/>
    <mergeCell ref="AF13:AM13"/>
    <mergeCell ref="D16:H16"/>
    <mergeCell ref="I16:L16"/>
    <mergeCell ref="M16:U16"/>
    <mergeCell ref="V16:Z16"/>
    <mergeCell ref="AA16:AE16"/>
    <mergeCell ref="AF16:AM16"/>
    <mergeCell ref="D15:H15"/>
    <mergeCell ref="I15:L15"/>
    <mergeCell ref="M15:U15"/>
    <mergeCell ref="V15:Z15"/>
    <mergeCell ref="AA15:AE15"/>
    <mergeCell ref="AF15:AM15"/>
    <mergeCell ref="D18:H18"/>
    <mergeCell ref="I18:L18"/>
    <mergeCell ref="M18:U18"/>
    <mergeCell ref="V18:Z18"/>
    <mergeCell ref="AA18:AE18"/>
    <mergeCell ref="AF18:AM18"/>
    <mergeCell ref="D17:H17"/>
    <mergeCell ref="I17:L17"/>
    <mergeCell ref="M17:U17"/>
    <mergeCell ref="V17:Z17"/>
    <mergeCell ref="AA17:AE17"/>
    <mergeCell ref="AF17:AM17"/>
    <mergeCell ref="D20:H20"/>
    <mergeCell ref="I20:L20"/>
    <mergeCell ref="M20:U20"/>
    <mergeCell ref="V20:Z20"/>
    <mergeCell ref="AA20:AE20"/>
    <mergeCell ref="AF20:AM20"/>
    <mergeCell ref="D19:H19"/>
    <mergeCell ref="I19:L19"/>
    <mergeCell ref="M19:U19"/>
    <mergeCell ref="V19:Z19"/>
    <mergeCell ref="AA19:AE19"/>
    <mergeCell ref="AF19:AM19"/>
    <mergeCell ref="E22:AG22"/>
    <mergeCell ref="E23:AG23"/>
    <mergeCell ref="E24:AM24"/>
    <mergeCell ref="A27:AM27"/>
    <mergeCell ref="A28:AM28"/>
    <mergeCell ref="D21:H21"/>
    <mergeCell ref="I21:L21"/>
    <mergeCell ref="M21:U21"/>
    <mergeCell ref="V21:Z21"/>
    <mergeCell ref="AA21:AE21"/>
    <mergeCell ref="AF21:AM21"/>
  </mergeCells>
  <phoneticPr fontId="235" type="noConversion"/>
  <dataValidations count="2">
    <dataValidation type="list" allowBlank="1" showInputMessage="1" showErrorMessage="1" sqref="AN7:AN21">
      <formula1>"일반, 권리(사용권 등)에 관련된 부동산, 개발사업"</formula1>
    </dataValidation>
    <dataValidation type="list" allowBlank="1" showInputMessage="1" showErrorMessage="1" sqref="I7:L21">
      <formula1>"오피스, 주택, 리테일, 호텔, 물류, 복합형"</formula1>
    </dataValidation>
  </dataValidations>
  <pageMargins left="0.59" right="0.47" top="0.75" bottom="0.75" header="0.31" footer="0.31"/>
  <pageSetup paperSize="9" scale="82" fitToWidth="0" fitToHeight="0" orientation="portrait" blackAndWhite="1"/>
  <colBreaks count="1" manualBreakCount="1">
    <brk id="3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6"/>
  <sheetViews>
    <sheetView zoomScale="70" zoomScaleNormal="70" workbookViewId="0">
      <selection activeCell="AG29" sqref="AG29"/>
    </sheetView>
  </sheetViews>
  <sheetFormatPr defaultRowHeight="16.5" customHeight="1"/>
  <cols>
    <col min="1" max="2" width="1.125" style="2" customWidth="1"/>
    <col min="3" max="3" width="2.375" style="2" customWidth="1"/>
    <col min="4" max="6" width="3.75" style="2" customWidth="1"/>
    <col min="7" max="22" width="4.375" style="2" customWidth="1"/>
    <col min="23" max="25" width="3.25" style="2" customWidth="1"/>
    <col min="26" max="27" width="9" style="2" customWidth="1"/>
  </cols>
  <sheetData>
    <row r="1" spans="1:38" ht="19.5" customHeight="1">
      <c r="Z1" s="21"/>
      <c r="AA1" s="22"/>
      <c r="AB1" s="20"/>
      <c r="AC1" s="20"/>
    </row>
    <row r="2" spans="1:38" ht="17.25" customHeight="1">
      <c r="C2" s="218" t="s">
        <v>278</v>
      </c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</row>
    <row r="3" spans="1:38" ht="17.25" customHeight="1">
      <c r="A3" s="2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AB3" s="20"/>
      <c r="AC3" s="20"/>
    </row>
    <row r="4" spans="1:38" ht="18.75" customHeight="1">
      <c r="A4" s="21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54" t="s">
        <v>279</v>
      </c>
      <c r="T4" s="254"/>
      <c r="U4" s="254"/>
      <c r="V4" s="254"/>
      <c r="W4" s="254"/>
      <c r="X4" s="254"/>
      <c r="Y4" s="254"/>
    </row>
    <row r="5" spans="1:38" ht="30" customHeight="1">
      <c r="A5" s="86"/>
      <c r="B5" s="86"/>
      <c r="C5" s="255" t="s">
        <v>265</v>
      </c>
      <c r="D5" s="255"/>
      <c r="E5" s="255"/>
      <c r="F5" s="255"/>
      <c r="G5" s="255" t="s">
        <v>104</v>
      </c>
      <c r="H5" s="255"/>
      <c r="I5" s="255"/>
      <c r="J5" s="255"/>
      <c r="K5" s="255" t="s">
        <v>280</v>
      </c>
      <c r="L5" s="255"/>
      <c r="M5" s="255"/>
      <c r="N5" s="255"/>
      <c r="O5" s="255" t="s">
        <v>281</v>
      </c>
      <c r="P5" s="255"/>
      <c r="Q5" s="255"/>
      <c r="R5" s="255"/>
      <c r="S5" s="256" t="s">
        <v>282</v>
      </c>
      <c r="T5" s="256"/>
      <c r="U5" s="397" t="s">
        <v>283</v>
      </c>
      <c r="V5" s="397"/>
      <c r="W5" s="397" t="s">
        <v>284</v>
      </c>
      <c r="X5" s="397"/>
      <c r="Y5" s="397"/>
    </row>
    <row r="6" spans="1:38" ht="30" customHeight="1">
      <c r="A6" s="86"/>
      <c r="B6" s="86"/>
      <c r="C6" s="255"/>
      <c r="D6" s="255"/>
      <c r="E6" s="255"/>
      <c r="F6" s="255"/>
      <c r="G6" s="398" t="s">
        <v>285</v>
      </c>
      <c r="H6" s="398"/>
      <c r="I6" s="398" t="s">
        <v>286</v>
      </c>
      <c r="J6" s="398"/>
      <c r="K6" s="398" t="s">
        <v>285</v>
      </c>
      <c r="L6" s="398"/>
      <c r="M6" s="398" t="s">
        <v>286</v>
      </c>
      <c r="N6" s="398"/>
      <c r="O6" s="398" t="s">
        <v>285</v>
      </c>
      <c r="P6" s="398"/>
      <c r="Q6" s="398" t="s">
        <v>286</v>
      </c>
      <c r="R6" s="398"/>
      <c r="S6" s="256"/>
      <c r="T6" s="256"/>
      <c r="U6" s="397"/>
      <c r="V6" s="397"/>
      <c r="W6" s="397"/>
      <c r="X6" s="397"/>
      <c r="Y6" s="397"/>
    </row>
    <row r="7" spans="1:38" ht="48" customHeight="1">
      <c r="A7" s="86"/>
      <c r="B7" s="86"/>
      <c r="C7" s="87">
        <v>1</v>
      </c>
      <c r="D7" s="394">
        <f>'2부.Ⅰ.1.1)'!D7</f>
        <v>0</v>
      </c>
      <c r="E7" s="394"/>
      <c r="F7" s="394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395"/>
      <c r="V7" s="395"/>
      <c r="W7" s="396">
        <f t="shared" ref="W7:W21" si="0">G7+I7+K7+M7+O7+Q7-S7-U7</f>
        <v>0</v>
      </c>
      <c r="X7" s="396"/>
      <c r="Y7" s="396"/>
    </row>
    <row r="8" spans="1:38" ht="48" hidden="1" customHeight="1">
      <c r="A8" s="86"/>
      <c r="B8" s="86"/>
      <c r="C8" s="87">
        <v>2</v>
      </c>
      <c r="D8" s="394">
        <f>'2부.Ⅰ.1.1)'!D8</f>
        <v>0</v>
      </c>
      <c r="E8" s="394"/>
      <c r="F8" s="394"/>
      <c r="G8" s="248"/>
      <c r="H8" s="248"/>
      <c r="I8" s="248"/>
      <c r="J8" s="248"/>
      <c r="K8" s="248"/>
      <c r="L8" s="248"/>
      <c r="M8" s="248"/>
      <c r="N8" s="248"/>
      <c r="O8" s="248"/>
      <c r="P8" s="248"/>
      <c r="Q8" s="248"/>
      <c r="R8" s="248"/>
      <c r="S8" s="248"/>
      <c r="T8" s="248"/>
      <c r="U8" s="395"/>
      <c r="V8" s="395"/>
      <c r="W8" s="396">
        <f t="shared" si="0"/>
        <v>0</v>
      </c>
      <c r="X8" s="396"/>
      <c r="Y8" s="396"/>
    </row>
    <row r="9" spans="1:38" ht="48" hidden="1" customHeight="1">
      <c r="A9" s="86"/>
      <c r="B9" s="86"/>
      <c r="C9" s="87">
        <v>3</v>
      </c>
      <c r="D9" s="394">
        <f>'2부.Ⅰ.1.1)'!D9</f>
        <v>0</v>
      </c>
      <c r="E9" s="394"/>
      <c r="F9" s="394"/>
      <c r="G9" s="248"/>
      <c r="H9" s="248"/>
      <c r="I9" s="248"/>
      <c r="J9" s="248"/>
      <c r="K9" s="248"/>
      <c r="L9" s="248"/>
      <c r="M9" s="248"/>
      <c r="N9" s="248"/>
      <c r="O9" s="248"/>
      <c r="P9" s="248"/>
      <c r="Q9" s="248"/>
      <c r="R9" s="248"/>
      <c r="S9" s="248"/>
      <c r="T9" s="248"/>
      <c r="U9" s="395"/>
      <c r="V9" s="395"/>
      <c r="W9" s="396">
        <f t="shared" si="0"/>
        <v>0</v>
      </c>
      <c r="X9" s="396"/>
      <c r="Y9" s="396"/>
    </row>
    <row r="10" spans="1:38" ht="48" hidden="1" customHeight="1">
      <c r="A10" s="86"/>
      <c r="B10" s="86"/>
      <c r="C10" s="87">
        <v>4</v>
      </c>
      <c r="D10" s="394">
        <f>'2부.Ⅰ.1.1)'!D10</f>
        <v>0</v>
      </c>
      <c r="E10" s="394"/>
      <c r="F10" s="394"/>
      <c r="G10" s="248"/>
      <c r="H10" s="248"/>
      <c r="I10" s="248"/>
      <c r="J10" s="248"/>
      <c r="K10" s="248"/>
      <c r="L10" s="248"/>
      <c r="M10" s="248"/>
      <c r="N10" s="248"/>
      <c r="O10" s="248"/>
      <c r="P10" s="248"/>
      <c r="Q10" s="248"/>
      <c r="R10" s="248"/>
      <c r="S10" s="248"/>
      <c r="T10" s="248"/>
      <c r="U10" s="395"/>
      <c r="V10" s="395"/>
      <c r="W10" s="396">
        <f t="shared" si="0"/>
        <v>0</v>
      </c>
      <c r="X10" s="396"/>
      <c r="Y10" s="396"/>
    </row>
    <row r="11" spans="1:38" ht="48" hidden="1" customHeight="1">
      <c r="A11" s="86"/>
      <c r="B11" s="86"/>
      <c r="C11" s="87">
        <v>5</v>
      </c>
      <c r="D11" s="394">
        <f>'2부.Ⅰ.1.1)'!D11</f>
        <v>0</v>
      </c>
      <c r="E11" s="394"/>
      <c r="F11" s="394"/>
      <c r="G11" s="248"/>
      <c r="H11" s="248"/>
      <c r="I11" s="248"/>
      <c r="J11" s="248"/>
      <c r="K11" s="248"/>
      <c r="L11" s="248"/>
      <c r="M11" s="248"/>
      <c r="N11" s="248"/>
      <c r="O11" s="248"/>
      <c r="P11" s="248"/>
      <c r="Q11" s="248"/>
      <c r="R11" s="248"/>
      <c r="S11" s="248"/>
      <c r="T11" s="248"/>
      <c r="U11" s="395"/>
      <c r="V11" s="395"/>
      <c r="W11" s="396">
        <f t="shared" si="0"/>
        <v>0</v>
      </c>
      <c r="X11" s="396"/>
      <c r="Y11" s="396"/>
    </row>
    <row r="12" spans="1:38" ht="48" hidden="1" customHeight="1">
      <c r="A12" s="86"/>
      <c r="B12" s="86"/>
      <c r="C12" s="87">
        <v>6</v>
      </c>
      <c r="D12" s="394">
        <f>'2부.Ⅰ.1.1)'!D12</f>
        <v>0</v>
      </c>
      <c r="E12" s="394"/>
      <c r="F12" s="394"/>
      <c r="G12" s="248"/>
      <c r="H12" s="248"/>
      <c r="I12" s="248"/>
      <c r="J12" s="248"/>
      <c r="K12" s="248"/>
      <c r="L12" s="248"/>
      <c r="M12" s="248"/>
      <c r="N12" s="248"/>
      <c r="O12" s="248"/>
      <c r="P12" s="248"/>
      <c r="Q12" s="248"/>
      <c r="R12" s="248"/>
      <c r="S12" s="248"/>
      <c r="T12" s="248"/>
      <c r="U12" s="395"/>
      <c r="V12" s="395"/>
      <c r="W12" s="396">
        <f t="shared" si="0"/>
        <v>0</v>
      </c>
      <c r="X12" s="396"/>
      <c r="Y12" s="396"/>
    </row>
    <row r="13" spans="1:38" ht="48" hidden="1" customHeight="1">
      <c r="A13" s="86"/>
      <c r="B13" s="86"/>
      <c r="C13" s="87">
        <v>7</v>
      </c>
      <c r="D13" s="394">
        <f>'2부.Ⅰ.1.1)'!D13</f>
        <v>0</v>
      </c>
      <c r="E13" s="394"/>
      <c r="F13" s="394"/>
      <c r="G13" s="248"/>
      <c r="H13" s="248"/>
      <c r="I13" s="248"/>
      <c r="J13" s="248"/>
      <c r="K13" s="248"/>
      <c r="L13" s="248"/>
      <c r="M13" s="248"/>
      <c r="N13" s="248"/>
      <c r="O13" s="248"/>
      <c r="P13" s="248"/>
      <c r="Q13" s="248"/>
      <c r="R13" s="248"/>
      <c r="S13" s="248"/>
      <c r="T13" s="248"/>
      <c r="U13" s="395"/>
      <c r="V13" s="395"/>
      <c r="W13" s="396">
        <f t="shared" si="0"/>
        <v>0</v>
      </c>
      <c r="X13" s="396"/>
      <c r="Y13" s="396"/>
    </row>
    <row r="14" spans="1:38" ht="48" hidden="1" customHeight="1">
      <c r="A14" s="86"/>
      <c r="B14" s="86"/>
      <c r="C14" s="87">
        <v>8</v>
      </c>
      <c r="D14" s="394">
        <f>'2부.Ⅰ.1.1)'!D14</f>
        <v>0</v>
      </c>
      <c r="E14" s="394"/>
      <c r="F14" s="394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8"/>
      <c r="T14" s="248"/>
      <c r="U14" s="395"/>
      <c r="V14" s="395"/>
      <c r="W14" s="396">
        <f t="shared" si="0"/>
        <v>0</v>
      </c>
      <c r="X14" s="396"/>
      <c r="Y14" s="396"/>
    </row>
    <row r="15" spans="1:38" ht="48" hidden="1" customHeight="1">
      <c r="A15" s="86"/>
      <c r="B15" s="86"/>
      <c r="C15" s="87">
        <v>9</v>
      </c>
      <c r="D15" s="394">
        <f>'2부.Ⅰ.1.1)'!D15</f>
        <v>0</v>
      </c>
      <c r="E15" s="394"/>
      <c r="F15" s="394"/>
      <c r="G15" s="248"/>
      <c r="H15" s="248"/>
      <c r="I15" s="248"/>
      <c r="J15" s="248"/>
      <c r="K15" s="248"/>
      <c r="L15" s="248"/>
      <c r="M15" s="248"/>
      <c r="N15" s="248"/>
      <c r="O15" s="248"/>
      <c r="P15" s="248"/>
      <c r="Q15" s="248"/>
      <c r="R15" s="248"/>
      <c r="S15" s="248"/>
      <c r="T15" s="248"/>
      <c r="U15" s="395"/>
      <c r="V15" s="395"/>
      <c r="W15" s="396">
        <f t="shared" si="0"/>
        <v>0</v>
      </c>
      <c r="X15" s="396"/>
      <c r="Y15" s="396"/>
    </row>
    <row r="16" spans="1:38" ht="48" hidden="1" customHeight="1">
      <c r="A16" s="86"/>
      <c r="B16" s="86"/>
      <c r="C16" s="87">
        <v>10</v>
      </c>
      <c r="D16" s="394">
        <f>'2부.Ⅰ.1.1)'!D16</f>
        <v>0</v>
      </c>
      <c r="E16" s="394"/>
      <c r="F16" s="394"/>
      <c r="G16" s="248"/>
      <c r="H16" s="248"/>
      <c r="I16" s="248"/>
      <c r="J16" s="248"/>
      <c r="K16" s="248"/>
      <c r="L16" s="248"/>
      <c r="M16" s="248"/>
      <c r="N16" s="248"/>
      <c r="O16" s="248"/>
      <c r="P16" s="248"/>
      <c r="Q16" s="248"/>
      <c r="R16" s="248"/>
      <c r="S16" s="248"/>
      <c r="T16" s="248"/>
      <c r="U16" s="395"/>
      <c r="V16" s="395"/>
      <c r="W16" s="396">
        <f t="shared" si="0"/>
        <v>0</v>
      </c>
      <c r="X16" s="396"/>
      <c r="Y16" s="396"/>
    </row>
    <row r="17" spans="1:51" ht="48" hidden="1" customHeight="1">
      <c r="A17" s="86"/>
      <c r="B17" s="86"/>
      <c r="C17" s="87">
        <v>11</v>
      </c>
      <c r="D17" s="394">
        <f>'2부.Ⅰ.1.1)'!D17</f>
        <v>0</v>
      </c>
      <c r="E17" s="394"/>
      <c r="F17" s="394"/>
      <c r="G17" s="248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8"/>
      <c r="T17" s="248"/>
      <c r="U17" s="395"/>
      <c r="V17" s="395"/>
      <c r="W17" s="396">
        <f t="shared" si="0"/>
        <v>0</v>
      </c>
      <c r="X17" s="396"/>
      <c r="Y17" s="396"/>
    </row>
    <row r="18" spans="1:51" ht="48" hidden="1" customHeight="1">
      <c r="A18" s="86"/>
      <c r="B18" s="86"/>
      <c r="C18" s="87">
        <v>12</v>
      </c>
      <c r="D18" s="394">
        <f>'2부.Ⅰ.1.1)'!D18</f>
        <v>0</v>
      </c>
      <c r="E18" s="394"/>
      <c r="F18" s="394"/>
      <c r="G18" s="248"/>
      <c r="H18" s="248"/>
      <c r="I18" s="248"/>
      <c r="J18" s="248"/>
      <c r="K18" s="248"/>
      <c r="L18" s="248"/>
      <c r="M18" s="248"/>
      <c r="N18" s="248"/>
      <c r="O18" s="248"/>
      <c r="P18" s="248"/>
      <c r="Q18" s="248"/>
      <c r="R18" s="248"/>
      <c r="S18" s="248"/>
      <c r="T18" s="248"/>
      <c r="U18" s="395"/>
      <c r="V18" s="395"/>
      <c r="W18" s="396">
        <f t="shared" si="0"/>
        <v>0</v>
      </c>
      <c r="X18" s="396"/>
      <c r="Y18" s="396"/>
    </row>
    <row r="19" spans="1:51" ht="48" hidden="1" customHeight="1">
      <c r="A19" s="86"/>
      <c r="B19" s="86"/>
      <c r="C19" s="87">
        <v>13</v>
      </c>
      <c r="D19" s="394">
        <f>'2부.Ⅰ.1.1)'!D19</f>
        <v>0</v>
      </c>
      <c r="E19" s="394"/>
      <c r="F19" s="394"/>
      <c r="G19" s="248"/>
      <c r="H19" s="248"/>
      <c r="I19" s="248"/>
      <c r="J19" s="248"/>
      <c r="K19" s="248"/>
      <c r="L19" s="248"/>
      <c r="M19" s="248"/>
      <c r="N19" s="248"/>
      <c r="O19" s="248"/>
      <c r="P19" s="248"/>
      <c r="Q19" s="248"/>
      <c r="R19" s="248"/>
      <c r="S19" s="248"/>
      <c r="T19" s="248"/>
      <c r="U19" s="395"/>
      <c r="V19" s="395"/>
      <c r="W19" s="396">
        <f t="shared" si="0"/>
        <v>0</v>
      </c>
      <c r="X19" s="396"/>
      <c r="Y19" s="396"/>
    </row>
    <row r="20" spans="1:51" ht="48" hidden="1" customHeight="1">
      <c r="A20" s="86"/>
      <c r="B20" s="86"/>
      <c r="C20" s="87">
        <v>14</v>
      </c>
      <c r="D20" s="394">
        <f>'2부.Ⅰ.1.1)'!D20</f>
        <v>0</v>
      </c>
      <c r="E20" s="394"/>
      <c r="F20" s="394"/>
      <c r="G20" s="248"/>
      <c r="H20" s="248"/>
      <c r="I20" s="248"/>
      <c r="J20" s="248"/>
      <c r="K20" s="248"/>
      <c r="L20" s="248"/>
      <c r="M20" s="248"/>
      <c r="N20" s="248"/>
      <c r="O20" s="248"/>
      <c r="P20" s="248"/>
      <c r="Q20" s="248"/>
      <c r="R20" s="248"/>
      <c r="S20" s="248"/>
      <c r="T20" s="248"/>
      <c r="U20" s="395"/>
      <c r="V20" s="395"/>
      <c r="W20" s="396">
        <f t="shared" si="0"/>
        <v>0</v>
      </c>
      <c r="X20" s="396"/>
      <c r="Y20" s="396"/>
    </row>
    <row r="21" spans="1:51" ht="48" hidden="1" customHeight="1">
      <c r="A21" s="86"/>
      <c r="B21" s="86"/>
      <c r="C21" s="87">
        <v>15</v>
      </c>
      <c r="D21" s="394">
        <f>'2부.Ⅰ.1.1)'!D21</f>
        <v>0</v>
      </c>
      <c r="E21" s="394"/>
      <c r="F21" s="394"/>
      <c r="G21" s="248"/>
      <c r="H21" s="248"/>
      <c r="I21" s="248"/>
      <c r="J21" s="248"/>
      <c r="K21" s="248"/>
      <c r="L21" s="248"/>
      <c r="M21" s="248"/>
      <c r="N21" s="248"/>
      <c r="O21" s="248"/>
      <c r="P21" s="248"/>
      <c r="Q21" s="248"/>
      <c r="R21" s="248"/>
      <c r="S21" s="248"/>
      <c r="T21" s="248"/>
      <c r="U21" s="395"/>
      <c r="V21" s="395"/>
      <c r="W21" s="396">
        <f t="shared" si="0"/>
        <v>0</v>
      </c>
      <c r="X21" s="396"/>
      <c r="Y21" s="396"/>
    </row>
    <row r="22" spans="1:51" ht="7.5" customHeight="1">
      <c r="A22" s="31"/>
      <c r="B22" s="31"/>
      <c r="C22" s="32"/>
      <c r="D22" s="32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4"/>
      <c r="AM22" s="20"/>
    </row>
    <row r="23" spans="1:51" ht="26.25" customHeight="1">
      <c r="A23" s="31"/>
      <c r="B23" s="31"/>
      <c r="C23" s="32"/>
      <c r="D23" s="32"/>
      <c r="E23" s="238"/>
      <c r="F23" s="238"/>
      <c r="G23" s="238"/>
      <c r="H23" s="238"/>
      <c r="I23" s="238"/>
      <c r="J23" s="238"/>
      <c r="K23" s="238"/>
      <c r="L23" s="238"/>
      <c r="M23" s="238"/>
      <c r="N23" s="238"/>
      <c r="O23" s="238"/>
      <c r="P23" s="238"/>
      <c r="Q23" s="238"/>
      <c r="R23" s="238"/>
      <c r="S23" s="238"/>
      <c r="T23" s="238"/>
      <c r="U23" s="238"/>
      <c r="V23" s="238"/>
      <c r="W23" s="238"/>
      <c r="X23" s="238"/>
      <c r="Y23" s="238"/>
      <c r="Z23" s="35" t="s">
        <v>287</v>
      </c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5"/>
    </row>
    <row r="24" spans="1:51" ht="18" customHeight="1"/>
    <row r="25" spans="1:51" ht="30" customHeight="1">
      <c r="C25" s="88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51" ht="115.5" customHeight="1">
      <c r="A26" s="169" t="s">
        <v>288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0"/>
      <c r="X26" s="170"/>
      <c r="Y26" s="171"/>
    </row>
    <row r="27" spans="1:51" ht="30" customHeight="1"/>
    <row r="28" spans="1:51" ht="30" customHeight="1"/>
    <row r="29" spans="1:51" ht="30" customHeight="1"/>
    <row r="30" spans="1:51" ht="30" customHeight="1"/>
    <row r="32" spans="1:51" ht="26.25" customHeight="1"/>
    <row r="35" ht="151.5" customHeight="1"/>
    <row r="36" ht="133.5" customHeight="1"/>
  </sheetData>
  <sheetProtection objects="1" formatCells="0" formatRows="0"/>
  <mergeCells count="167">
    <mergeCell ref="C5:F6"/>
    <mergeCell ref="G5:J5"/>
    <mergeCell ref="K5:N5"/>
    <mergeCell ref="O5:R5"/>
    <mergeCell ref="U5:V6"/>
    <mergeCell ref="W5:Y6"/>
    <mergeCell ref="G6:H6"/>
    <mergeCell ref="I6:J6"/>
    <mergeCell ref="K6:L6"/>
    <mergeCell ref="M6:N6"/>
    <mergeCell ref="O6:P6"/>
    <mergeCell ref="Q6:R6"/>
    <mergeCell ref="S5:T6"/>
    <mergeCell ref="S4:Y4"/>
    <mergeCell ref="C2:V2"/>
    <mergeCell ref="D7:F7"/>
    <mergeCell ref="G7:H7"/>
    <mergeCell ref="I7:J7"/>
    <mergeCell ref="K7:L7"/>
    <mergeCell ref="S20:T20"/>
    <mergeCell ref="U20:V20"/>
    <mergeCell ref="S21:T21"/>
    <mergeCell ref="U21:V21"/>
    <mergeCell ref="Q21:R21"/>
    <mergeCell ref="G21:H21"/>
    <mergeCell ref="I21:J21"/>
    <mergeCell ref="K21:L21"/>
    <mergeCell ref="M21:N21"/>
    <mergeCell ref="O21:P21"/>
    <mergeCell ref="U7:V7"/>
    <mergeCell ref="W7:Y7"/>
    <mergeCell ref="U16:V16"/>
    <mergeCell ref="W16:Y16"/>
    <mergeCell ref="D17:F17"/>
    <mergeCell ref="G17:H17"/>
    <mergeCell ref="I17:J17"/>
    <mergeCell ref="D16:F16"/>
    <mergeCell ref="A26:Y26"/>
    <mergeCell ref="W21:Y21"/>
    <mergeCell ref="D21:F21"/>
    <mergeCell ref="Q20:R20"/>
    <mergeCell ref="W20:Y20"/>
    <mergeCell ref="D20:F20"/>
    <mergeCell ref="G20:H20"/>
    <mergeCell ref="I20:J20"/>
    <mergeCell ref="K20:L20"/>
    <mergeCell ref="M20:N20"/>
    <mergeCell ref="O20:P20"/>
    <mergeCell ref="M7:N7"/>
    <mergeCell ref="O7:P7"/>
    <mergeCell ref="Q7:R7"/>
    <mergeCell ref="S7:T7"/>
    <mergeCell ref="G14:H14"/>
    <mergeCell ref="I14:J14"/>
    <mergeCell ref="K14:L14"/>
    <mergeCell ref="M14:N14"/>
    <mergeCell ref="O14:P14"/>
    <mergeCell ref="Q14:R14"/>
    <mergeCell ref="S14:T14"/>
    <mergeCell ref="U17:V17"/>
    <mergeCell ref="W17:Y17"/>
    <mergeCell ref="D18:F18"/>
    <mergeCell ref="G18:H18"/>
    <mergeCell ref="I18:J18"/>
    <mergeCell ref="K18:L18"/>
    <mergeCell ref="M18:N18"/>
    <mergeCell ref="O18:P18"/>
    <mergeCell ref="Q18:R18"/>
    <mergeCell ref="S18:T18"/>
    <mergeCell ref="K17:L17"/>
    <mergeCell ref="M17:N17"/>
    <mergeCell ref="O17:P17"/>
    <mergeCell ref="Q17:R17"/>
    <mergeCell ref="S17:T17"/>
    <mergeCell ref="U8:V8"/>
    <mergeCell ref="W8:Y8"/>
    <mergeCell ref="D9:F9"/>
    <mergeCell ref="G9:H9"/>
    <mergeCell ref="I9:J9"/>
    <mergeCell ref="K9:L9"/>
    <mergeCell ref="M9:N9"/>
    <mergeCell ref="O9:P9"/>
    <mergeCell ref="Q9:R9"/>
    <mergeCell ref="S9:T9"/>
    <mergeCell ref="D8:F8"/>
    <mergeCell ref="G8:H8"/>
    <mergeCell ref="I8:J8"/>
    <mergeCell ref="K8:L8"/>
    <mergeCell ref="M8:N8"/>
    <mergeCell ref="O8:P8"/>
    <mergeCell ref="Q8:R8"/>
    <mergeCell ref="S8:T8"/>
    <mergeCell ref="U9:V9"/>
    <mergeCell ref="W9:Y9"/>
    <mergeCell ref="W10:Y10"/>
    <mergeCell ref="D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Y11"/>
    <mergeCell ref="D10:F10"/>
    <mergeCell ref="G10:H10"/>
    <mergeCell ref="I10:J10"/>
    <mergeCell ref="K10:L10"/>
    <mergeCell ref="M10:N10"/>
    <mergeCell ref="O10:P10"/>
    <mergeCell ref="Q10:R10"/>
    <mergeCell ref="S10:T10"/>
    <mergeCell ref="U10:V10"/>
    <mergeCell ref="U13:V13"/>
    <mergeCell ref="D12:F12"/>
    <mergeCell ref="G12:H12"/>
    <mergeCell ref="I12:J12"/>
    <mergeCell ref="K12:L12"/>
    <mergeCell ref="M12:N12"/>
    <mergeCell ref="O12:P12"/>
    <mergeCell ref="Q12:R12"/>
    <mergeCell ref="S12:T12"/>
    <mergeCell ref="U12:V12"/>
    <mergeCell ref="D13:F13"/>
    <mergeCell ref="G13:H13"/>
    <mergeCell ref="I13:J13"/>
    <mergeCell ref="K13:L13"/>
    <mergeCell ref="M13:N13"/>
    <mergeCell ref="O13:P13"/>
    <mergeCell ref="Q13:R13"/>
    <mergeCell ref="S13:T13"/>
    <mergeCell ref="S19:T19"/>
    <mergeCell ref="O19:P19"/>
    <mergeCell ref="Q19:R19"/>
    <mergeCell ref="G16:H16"/>
    <mergeCell ref="I16:J16"/>
    <mergeCell ref="K16:L16"/>
    <mergeCell ref="M16:N16"/>
    <mergeCell ref="O16:P16"/>
    <mergeCell ref="Q16:R16"/>
    <mergeCell ref="S16:T16"/>
    <mergeCell ref="M19:N19"/>
    <mergeCell ref="D14:F14"/>
    <mergeCell ref="U15:V15"/>
    <mergeCell ref="W12:Y12"/>
    <mergeCell ref="W13:Y13"/>
    <mergeCell ref="W15:Y15"/>
    <mergeCell ref="E23:Y23"/>
    <mergeCell ref="U14:V14"/>
    <mergeCell ref="W14:Y14"/>
    <mergeCell ref="D15:F15"/>
    <mergeCell ref="G15:H15"/>
    <mergeCell ref="I15:J15"/>
    <mergeCell ref="K15:L15"/>
    <mergeCell ref="M15:N15"/>
    <mergeCell ref="O15:P15"/>
    <mergeCell ref="Q15:R15"/>
    <mergeCell ref="S15:T15"/>
    <mergeCell ref="U19:V19"/>
    <mergeCell ref="W19:Y19"/>
    <mergeCell ref="U18:V18"/>
    <mergeCell ref="W18:Y18"/>
    <mergeCell ref="D19:F19"/>
    <mergeCell ref="G19:H19"/>
    <mergeCell ref="I19:J19"/>
    <mergeCell ref="K19:L19"/>
  </mergeCells>
  <phoneticPr fontId="235" type="noConversion"/>
  <pageMargins left="0.59" right="0.47" top="0.75" bottom="0.75" header="0.31" footer="0.31"/>
  <pageSetup paperSize="9" scale="76" fitToWidth="0" fitToHeight="0" orientation="portrait" blackAndWhite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24"/>
  <sheetViews>
    <sheetView zoomScale="85" zoomScaleNormal="85" workbookViewId="0">
      <selection activeCell="AH24" sqref="AH24"/>
    </sheetView>
  </sheetViews>
  <sheetFormatPr defaultRowHeight="16.5" customHeight="1"/>
  <cols>
    <col min="1" max="2" width="1.125" style="2" customWidth="1"/>
    <col min="3" max="3" width="2.375" style="2" customWidth="1"/>
    <col min="4" max="17" width="3.75" style="2" customWidth="1"/>
    <col min="18" max="22" width="2.75" style="2" customWidth="1"/>
    <col min="23" max="25" width="3.125" style="2" customWidth="1"/>
    <col min="26" max="31" width="9" style="2" customWidth="1"/>
  </cols>
  <sheetData>
    <row r="2" spans="1:31" ht="17.25" customHeight="1">
      <c r="C2" s="218" t="s">
        <v>289</v>
      </c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</row>
    <row r="3" spans="1:31" ht="18.75" customHeight="1">
      <c r="A3" s="2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89"/>
      <c r="Y3" s="89"/>
      <c r="Z3" s="22"/>
    </row>
    <row r="4" spans="1:31" s="5" customFormat="1" ht="53.25" customHeight="1">
      <c r="A4" s="86"/>
      <c r="B4" s="86"/>
      <c r="C4" s="398" t="s">
        <v>265</v>
      </c>
      <c r="D4" s="398"/>
      <c r="E4" s="398"/>
      <c r="F4" s="398"/>
      <c r="G4" s="398"/>
      <c r="H4" s="398"/>
      <c r="I4" s="404" t="s">
        <v>290</v>
      </c>
      <c r="J4" s="405"/>
      <c r="K4" s="405"/>
      <c r="L4" s="405"/>
      <c r="M4" s="405"/>
      <c r="N4" s="256" t="s">
        <v>291</v>
      </c>
      <c r="O4" s="398"/>
      <c r="P4" s="398"/>
      <c r="Q4" s="398"/>
      <c r="R4" s="256" t="s">
        <v>292</v>
      </c>
      <c r="S4" s="256"/>
      <c r="T4" s="256"/>
      <c r="U4" s="256"/>
      <c r="V4" s="256"/>
      <c r="W4" s="256" t="s">
        <v>293</v>
      </c>
      <c r="X4" s="398"/>
      <c r="Y4" s="398"/>
      <c r="Z4" s="90"/>
      <c r="AA4" s="90"/>
      <c r="AB4" s="90"/>
      <c r="AC4" s="90"/>
      <c r="AD4" s="90"/>
      <c r="AE4" s="90"/>
    </row>
    <row r="5" spans="1:31" s="5" customFormat="1" ht="30" customHeight="1">
      <c r="A5" s="86"/>
      <c r="B5" s="86"/>
      <c r="C5" s="91">
        <v>1</v>
      </c>
      <c r="D5" s="399">
        <f>'2부.Ⅰ.1.1)'!D7</f>
        <v>0</v>
      </c>
      <c r="E5" s="400"/>
      <c r="F5" s="400"/>
      <c r="G5" s="400"/>
      <c r="H5" s="400"/>
      <c r="I5" s="401"/>
      <c r="J5" s="401"/>
      <c r="K5" s="401"/>
      <c r="L5" s="401"/>
      <c r="M5" s="401"/>
      <c r="N5" s="401"/>
      <c r="O5" s="401"/>
      <c r="P5" s="401"/>
      <c r="Q5" s="401"/>
      <c r="R5" s="402" t="str">
        <f t="shared" ref="R5:R19" si="0">IFERROR(N5/I5,"")</f>
        <v/>
      </c>
      <c r="S5" s="402"/>
      <c r="T5" s="402"/>
      <c r="U5" s="402"/>
      <c r="V5" s="402"/>
      <c r="W5" s="403"/>
      <c r="X5" s="403"/>
      <c r="Y5" s="403"/>
      <c r="Z5" s="90"/>
      <c r="AA5" s="90"/>
      <c r="AB5" s="90"/>
      <c r="AC5" s="90"/>
      <c r="AD5" s="90"/>
      <c r="AE5" s="90"/>
    </row>
    <row r="6" spans="1:31" s="5" customFormat="1" ht="30" hidden="1" customHeight="1">
      <c r="A6" s="86"/>
      <c r="B6" s="86"/>
      <c r="C6" s="91">
        <v>2</v>
      </c>
      <c r="D6" s="399">
        <f>'2부.Ⅰ.1.1)'!D8</f>
        <v>0</v>
      </c>
      <c r="E6" s="400"/>
      <c r="F6" s="400"/>
      <c r="G6" s="400"/>
      <c r="H6" s="400"/>
      <c r="I6" s="401"/>
      <c r="J6" s="401"/>
      <c r="K6" s="401"/>
      <c r="L6" s="401"/>
      <c r="M6" s="401"/>
      <c r="N6" s="401"/>
      <c r="O6" s="401"/>
      <c r="P6" s="401"/>
      <c r="Q6" s="401"/>
      <c r="R6" s="402" t="str">
        <f t="shared" si="0"/>
        <v/>
      </c>
      <c r="S6" s="402"/>
      <c r="T6" s="402"/>
      <c r="U6" s="402"/>
      <c r="V6" s="402"/>
      <c r="W6" s="403"/>
      <c r="X6" s="403"/>
      <c r="Y6" s="403"/>
      <c r="Z6" s="90"/>
      <c r="AA6" s="90"/>
      <c r="AB6" s="90"/>
      <c r="AC6" s="90"/>
      <c r="AD6" s="90"/>
      <c r="AE6" s="90"/>
    </row>
    <row r="7" spans="1:31" s="5" customFormat="1" ht="30" hidden="1" customHeight="1">
      <c r="A7" s="86"/>
      <c r="B7" s="86"/>
      <c r="C7" s="91">
        <v>3</v>
      </c>
      <c r="D7" s="399">
        <f>'2부.Ⅰ.1.1)'!D9</f>
        <v>0</v>
      </c>
      <c r="E7" s="400"/>
      <c r="F7" s="400"/>
      <c r="G7" s="400"/>
      <c r="H7" s="400"/>
      <c r="I7" s="401"/>
      <c r="J7" s="401"/>
      <c r="K7" s="401"/>
      <c r="L7" s="401"/>
      <c r="M7" s="401"/>
      <c r="N7" s="401"/>
      <c r="O7" s="401"/>
      <c r="P7" s="401"/>
      <c r="Q7" s="401"/>
      <c r="R7" s="402" t="str">
        <f t="shared" si="0"/>
        <v/>
      </c>
      <c r="S7" s="402"/>
      <c r="T7" s="402"/>
      <c r="U7" s="402"/>
      <c r="V7" s="402"/>
      <c r="W7" s="403"/>
      <c r="X7" s="403"/>
      <c r="Y7" s="403"/>
      <c r="Z7" s="90"/>
      <c r="AA7" s="90"/>
      <c r="AB7" s="90"/>
      <c r="AC7" s="90"/>
      <c r="AD7" s="90"/>
      <c r="AE7" s="90"/>
    </row>
    <row r="8" spans="1:31" s="5" customFormat="1" ht="30" hidden="1" customHeight="1">
      <c r="A8" s="86"/>
      <c r="B8" s="86"/>
      <c r="C8" s="91">
        <v>4</v>
      </c>
      <c r="D8" s="399">
        <f>'2부.Ⅰ.1.1)'!D10</f>
        <v>0</v>
      </c>
      <c r="E8" s="400"/>
      <c r="F8" s="400"/>
      <c r="G8" s="400"/>
      <c r="H8" s="400"/>
      <c r="I8" s="401"/>
      <c r="J8" s="401"/>
      <c r="K8" s="401"/>
      <c r="L8" s="401"/>
      <c r="M8" s="401"/>
      <c r="N8" s="401"/>
      <c r="O8" s="401"/>
      <c r="P8" s="401"/>
      <c r="Q8" s="401"/>
      <c r="R8" s="402" t="str">
        <f t="shared" si="0"/>
        <v/>
      </c>
      <c r="S8" s="402"/>
      <c r="T8" s="402"/>
      <c r="U8" s="402"/>
      <c r="V8" s="402"/>
      <c r="W8" s="403"/>
      <c r="X8" s="403"/>
      <c r="Y8" s="403"/>
      <c r="Z8" s="90"/>
      <c r="AA8" s="90"/>
      <c r="AB8" s="90"/>
      <c r="AC8" s="90"/>
      <c r="AD8" s="90"/>
      <c r="AE8" s="90"/>
    </row>
    <row r="9" spans="1:31" s="5" customFormat="1" ht="30" hidden="1" customHeight="1">
      <c r="A9" s="86"/>
      <c r="B9" s="86"/>
      <c r="C9" s="91">
        <v>5</v>
      </c>
      <c r="D9" s="399">
        <f>'2부.Ⅰ.1.1)'!D11</f>
        <v>0</v>
      </c>
      <c r="E9" s="400"/>
      <c r="F9" s="400"/>
      <c r="G9" s="400"/>
      <c r="H9" s="400"/>
      <c r="I9" s="401"/>
      <c r="J9" s="401"/>
      <c r="K9" s="401"/>
      <c r="L9" s="401"/>
      <c r="M9" s="401"/>
      <c r="N9" s="401"/>
      <c r="O9" s="401"/>
      <c r="P9" s="401"/>
      <c r="Q9" s="401"/>
      <c r="R9" s="402" t="str">
        <f t="shared" si="0"/>
        <v/>
      </c>
      <c r="S9" s="402"/>
      <c r="T9" s="402"/>
      <c r="U9" s="402"/>
      <c r="V9" s="402"/>
      <c r="W9" s="403"/>
      <c r="X9" s="403"/>
      <c r="Y9" s="403"/>
      <c r="Z9" s="90"/>
      <c r="AA9" s="90"/>
      <c r="AB9" s="90"/>
      <c r="AC9" s="90"/>
      <c r="AD9" s="90"/>
      <c r="AE9" s="90"/>
    </row>
    <row r="10" spans="1:31" s="5" customFormat="1" ht="30" hidden="1" customHeight="1">
      <c r="A10" s="86"/>
      <c r="B10" s="86"/>
      <c r="C10" s="91">
        <v>6</v>
      </c>
      <c r="D10" s="399">
        <f>'2부.Ⅰ.1.1)'!D12</f>
        <v>0</v>
      </c>
      <c r="E10" s="400"/>
      <c r="F10" s="400"/>
      <c r="G10" s="400"/>
      <c r="H10" s="400"/>
      <c r="I10" s="401"/>
      <c r="J10" s="401"/>
      <c r="K10" s="401"/>
      <c r="L10" s="401"/>
      <c r="M10" s="401"/>
      <c r="N10" s="401"/>
      <c r="O10" s="401"/>
      <c r="P10" s="401"/>
      <c r="Q10" s="401"/>
      <c r="R10" s="402" t="str">
        <f t="shared" si="0"/>
        <v/>
      </c>
      <c r="S10" s="402"/>
      <c r="T10" s="402"/>
      <c r="U10" s="402"/>
      <c r="V10" s="402"/>
      <c r="W10" s="403"/>
      <c r="X10" s="403"/>
      <c r="Y10" s="403"/>
      <c r="Z10" s="90"/>
      <c r="AA10" s="90"/>
      <c r="AB10" s="90"/>
      <c r="AC10" s="90"/>
      <c r="AD10" s="90"/>
      <c r="AE10" s="90"/>
    </row>
    <row r="11" spans="1:31" s="5" customFormat="1" ht="30" hidden="1" customHeight="1">
      <c r="A11" s="86"/>
      <c r="B11" s="86"/>
      <c r="C11" s="91">
        <v>7</v>
      </c>
      <c r="D11" s="399">
        <f>'2부.Ⅰ.1.1)'!D13</f>
        <v>0</v>
      </c>
      <c r="E11" s="400"/>
      <c r="F11" s="400"/>
      <c r="G11" s="400"/>
      <c r="H11" s="400"/>
      <c r="I11" s="401"/>
      <c r="J11" s="401"/>
      <c r="K11" s="401"/>
      <c r="L11" s="401"/>
      <c r="M11" s="401"/>
      <c r="N11" s="401"/>
      <c r="O11" s="401"/>
      <c r="P11" s="401"/>
      <c r="Q11" s="401"/>
      <c r="R11" s="402" t="str">
        <f t="shared" si="0"/>
        <v/>
      </c>
      <c r="S11" s="402"/>
      <c r="T11" s="402"/>
      <c r="U11" s="402"/>
      <c r="V11" s="402"/>
      <c r="W11" s="403"/>
      <c r="X11" s="403"/>
      <c r="Y11" s="403"/>
      <c r="Z11" s="90"/>
      <c r="AA11" s="90"/>
      <c r="AB11" s="90"/>
      <c r="AC11" s="90"/>
      <c r="AD11" s="90"/>
      <c r="AE11" s="90"/>
    </row>
    <row r="12" spans="1:31" s="5" customFormat="1" ht="30" hidden="1" customHeight="1">
      <c r="A12" s="86"/>
      <c r="B12" s="86"/>
      <c r="C12" s="91">
        <v>8</v>
      </c>
      <c r="D12" s="399">
        <f>'2부.Ⅰ.1.1)'!D14</f>
        <v>0</v>
      </c>
      <c r="E12" s="400"/>
      <c r="F12" s="400"/>
      <c r="G12" s="400"/>
      <c r="H12" s="400"/>
      <c r="I12" s="401"/>
      <c r="J12" s="401"/>
      <c r="K12" s="401"/>
      <c r="L12" s="401"/>
      <c r="M12" s="401"/>
      <c r="N12" s="401"/>
      <c r="O12" s="401"/>
      <c r="P12" s="401"/>
      <c r="Q12" s="401"/>
      <c r="R12" s="402" t="str">
        <f t="shared" si="0"/>
        <v/>
      </c>
      <c r="S12" s="402"/>
      <c r="T12" s="402"/>
      <c r="U12" s="402"/>
      <c r="V12" s="402"/>
      <c r="W12" s="403"/>
      <c r="X12" s="403"/>
      <c r="Y12" s="403"/>
      <c r="Z12" s="90"/>
      <c r="AA12" s="90"/>
      <c r="AB12" s="90"/>
      <c r="AC12" s="90"/>
      <c r="AD12" s="90"/>
      <c r="AE12" s="90"/>
    </row>
    <row r="13" spans="1:31" s="5" customFormat="1" ht="30" hidden="1" customHeight="1">
      <c r="A13" s="86"/>
      <c r="B13" s="86"/>
      <c r="C13" s="91">
        <v>9</v>
      </c>
      <c r="D13" s="399">
        <f>'2부.Ⅰ.1.1)'!D15</f>
        <v>0</v>
      </c>
      <c r="E13" s="400"/>
      <c r="F13" s="400"/>
      <c r="G13" s="400"/>
      <c r="H13" s="400"/>
      <c r="I13" s="401"/>
      <c r="J13" s="401"/>
      <c r="K13" s="401"/>
      <c r="L13" s="401"/>
      <c r="M13" s="401"/>
      <c r="N13" s="401"/>
      <c r="O13" s="401"/>
      <c r="P13" s="401"/>
      <c r="Q13" s="401"/>
      <c r="R13" s="402" t="str">
        <f t="shared" si="0"/>
        <v/>
      </c>
      <c r="S13" s="402"/>
      <c r="T13" s="402"/>
      <c r="U13" s="402"/>
      <c r="V13" s="402"/>
      <c r="W13" s="403"/>
      <c r="X13" s="403"/>
      <c r="Y13" s="403"/>
      <c r="Z13" s="90"/>
      <c r="AA13" s="90"/>
      <c r="AB13" s="90"/>
      <c r="AC13" s="90"/>
      <c r="AD13" s="90"/>
      <c r="AE13" s="90"/>
    </row>
    <row r="14" spans="1:31" s="5" customFormat="1" ht="30" hidden="1" customHeight="1">
      <c r="A14" s="86"/>
      <c r="B14" s="86"/>
      <c r="C14" s="91">
        <v>10</v>
      </c>
      <c r="D14" s="399">
        <f>'2부.Ⅰ.1.1)'!D16</f>
        <v>0</v>
      </c>
      <c r="E14" s="400"/>
      <c r="F14" s="400"/>
      <c r="G14" s="400"/>
      <c r="H14" s="400"/>
      <c r="I14" s="401"/>
      <c r="J14" s="401"/>
      <c r="K14" s="401"/>
      <c r="L14" s="401"/>
      <c r="M14" s="401"/>
      <c r="N14" s="401"/>
      <c r="O14" s="401"/>
      <c r="P14" s="401"/>
      <c r="Q14" s="401"/>
      <c r="R14" s="402" t="str">
        <f t="shared" si="0"/>
        <v/>
      </c>
      <c r="S14" s="402"/>
      <c r="T14" s="402"/>
      <c r="U14" s="402"/>
      <c r="V14" s="402"/>
      <c r="W14" s="403"/>
      <c r="X14" s="403"/>
      <c r="Y14" s="403"/>
      <c r="Z14" s="90"/>
      <c r="AA14" s="90"/>
      <c r="AB14" s="90"/>
      <c r="AC14" s="90"/>
      <c r="AD14" s="90"/>
      <c r="AE14" s="90"/>
    </row>
    <row r="15" spans="1:31" s="5" customFormat="1" ht="30" hidden="1" customHeight="1">
      <c r="A15" s="86"/>
      <c r="B15" s="86"/>
      <c r="C15" s="91">
        <v>11</v>
      </c>
      <c r="D15" s="399">
        <f>'2부.Ⅰ.1.1)'!D17</f>
        <v>0</v>
      </c>
      <c r="E15" s="400"/>
      <c r="F15" s="400"/>
      <c r="G15" s="400"/>
      <c r="H15" s="400"/>
      <c r="I15" s="401"/>
      <c r="J15" s="401"/>
      <c r="K15" s="401"/>
      <c r="L15" s="401"/>
      <c r="M15" s="401"/>
      <c r="N15" s="401"/>
      <c r="O15" s="401"/>
      <c r="P15" s="401"/>
      <c r="Q15" s="401"/>
      <c r="R15" s="402" t="str">
        <f t="shared" si="0"/>
        <v/>
      </c>
      <c r="S15" s="402"/>
      <c r="T15" s="402"/>
      <c r="U15" s="402"/>
      <c r="V15" s="402"/>
      <c r="W15" s="403"/>
      <c r="X15" s="403"/>
      <c r="Y15" s="403"/>
      <c r="Z15" s="90"/>
      <c r="AA15" s="90"/>
      <c r="AB15" s="90"/>
      <c r="AC15" s="90"/>
      <c r="AD15" s="90"/>
      <c r="AE15" s="90"/>
    </row>
    <row r="16" spans="1:31" s="5" customFormat="1" ht="30" hidden="1" customHeight="1">
      <c r="A16" s="86"/>
      <c r="B16" s="86"/>
      <c r="C16" s="91">
        <v>12</v>
      </c>
      <c r="D16" s="399">
        <f>'2부.Ⅰ.1.1)'!D18</f>
        <v>0</v>
      </c>
      <c r="E16" s="400"/>
      <c r="F16" s="400"/>
      <c r="G16" s="400"/>
      <c r="H16" s="400"/>
      <c r="I16" s="401"/>
      <c r="J16" s="401"/>
      <c r="K16" s="401"/>
      <c r="L16" s="401"/>
      <c r="M16" s="401"/>
      <c r="N16" s="401"/>
      <c r="O16" s="401"/>
      <c r="P16" s="401"/>
      <c r="Q16" s="401"/>
      <c r="R16" s="402" t="str">
        <f t="shared" si="0"/>
        <v/>
      </c>
      <c r="S16" s="402"/>
      <c r="T16" s="402"/>
      <c r="U16" s="402"/>
      <c r="V16" s="402"/>
      <c r="W16" s="403"/>
      <c r="X16" s="403"/>
      <c r="Y16" s="403"/>
      <c r="Z16" s="90"/>
      <c r="AA16" s="90"/>
      <c r="AB16" s="90"/>
      <c r="AC16" s="90"/>
      <c r="AD16" s="90"/>
      <c r="AE16" s="90"/>
    </row>
    <row r="17" spans="1:51" s="5" customFormat="1" ht="30" hidden="1" customHeight="1">
      <c r="A17" s="86"/>
      <c r="B17" s="86"/>
      <c r="C17" s="91">
        <v>13</v>
      </c>
      <c r="D17" s="399">
        <f>'2부.Ⅰ.1.1)'!D19</f>
        <v>0</v>
      </c>
      <c r="E17" s="400"/>
      <c r="F17" s="400"/>
      <c r="G17" s="400"/>
      <c r="H17" s="400"/>
      <c r="I17" s="401"/>
      <c r="J17" s="401"/>
      <c r="K17" s="401"/>
      <c r="L17" s="401"/>
      <c r="M17" s="401"/>
      <c r="N17" s="401"/>
      <c r="O17" s="401"/>
      <c r="P17" s="401"/>
      <c r="Q17" s="401"/>
      <c r="R17" s="402" t="str">
        <f t="shared" si="0"/>
        <v/>
      </c>
      <c r="S17" s="402"/>
      <c r="T17" s="402"/>
      <c r="U17" s="402"/>
      <c r="V17" s="402"/>
      <c r="W17" s="403"/>
      <c r="X17" s="403"/>
      <c r="Y17" s="403"/>
      <c r="Z17" s="90"/>
      <c r="AA17" s="90"/>
      <c r="AB17" s="90"/>
      <c r="AC17" s="90"/>
      <c r="AD17" s="90"/>
      <c r="AE17" s="90"/>
    </row>
    <row r="18" spans="1:51" s="5" customFormat="1" ht="30" hidden="1" customHeight="1">
      <c r="A18" s="86"/>
      <c r="B18" s="86"/>
      <c r="C18" s="91">
        <v>14</v>
      </c>
      <c r="D18" s="399">
        <f>'2부.Ⅰ.1.1)'!D20</f>
        <v>0</v>
      </c>
      <c r="E18" s="400"/>
      <c r="F18" s="400"/>
      <c r="G18" s="400"/>
      <c r="H18" s="400"/>
      <c r="I18" s="401"/>
      <c r="J18" s="401"/>
      <c r="K18" s="401"/>
      <c r="L18" s="401"/>
      <c r="M18" s="401"/>
      <c r="N18" s="401"/>
      <c r="O18" s="401"/>
      <c r="P18" s="401"/>
      <c r="Q18" s="401"/>
      <c r="R18" s="402" t="str">
        <f t="shared" si="0"/>
        <v/>
      </c>
      <c r="S18" s="402"/>
      <c r="T18" s="402"/>
      <c r="U18" s="402"/>
      <c r="V18" s="402"/>
      <c r="W18" s="403"/>
      <c r="X18" s="403"/>
      <c r="Y18" s="403"/>
      <c r="Z18" s="90"/>
      <c r="AA18" s="90"/>
      <c r="AB18" s="90"/>
      <c r="AC18" s="90"/>
      <c r="AD18" s="90"/>
      <c r="AE18" s="90"/>
    </row>
    <row r="19" spans="1:51" s="5" customFormat="1" ht="30" hidden="1" customHeight="1">
      <c r="A19" s="86"/>
      <c r="B19" s="86"/>
      <c r="C19" s="91">
        <v>15</v>
      </c>
      <c r="D19" s="399">
        <f>'2부.Ⅰ.1.1)'!D21</f>
        <v>0</v>
      </c>
      <c r="E19" s="400"/>
      <c r="F19" s="400"/>
      <c r="G19" s="400"/>
      <c r="H19" s="400"/>
      <c r="I19" s="401"/>
      <c r="J19" s="401"/>
      <c r="K19" s="401"/>
      <c r="L19" s="401"/>
      <c r="M19" s="401"/>
      <c r="N19" s="401"/>
      <c r="O19" s="401"/>
      <c r="P19" s="401"/>
      <c r="Q19" s="401"/>
      <c r="R19" s="402" t="str">
        <f t="shared" si="0"/>
        <v/>
      </c>
      <c r="S19" s="402"/>
      <c r="T19" s="402"/>
      <c r="U19" s="402"/>
      <c r="V19" s="402"/>
      <c r="W19" s="403"/>
      <c r="X19" s="403"/>
      <c r="Y19" s="403"/>
      <c r="Z19" s="90"/>
      <c r="AA19" s="90"/>
      <c r="AB19" s="90"/>
      <c r="AC19" s="90"/>
      <c r="AD19" s="90"/>
      <c r="AE19" s="90"/>
    </row>
    <row r="20" spans="1:51" ht="7.5" customHeight="1">
      <c r="A20" s="31"/>
      <c r="B20" s="31"/>
      <c r="C20" s="32"/>
      <c r="D20" s="32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4"/>
      <c r="AM20" s="20"/>
    </row>
    <row r="21" spans="1:51" ht="26.25" customHeight="1">
      <c r="A21" s="31"/>
      <c r="B21" s="31"/>
      <c r="C21" s="32"/>
      <c r="D21" s="32"/>
      <c r="E21" s="238"/>
      <c r="F21" s="238"/>
      <c r="G21" s="238"/>
      <c r="H21" s="238"/>
      <c r="I21" s="238"/>
      <c r="J21" s="238"/>
      <c r="K21" s="238"/>
      <c r="L21" s="238"/>
      <c r="M21" s="238"/>
      <c r="N21" s="238"/>
      <c r="O21" s="238"/>
      <c r="P21" s="238"/>
      <c r="Q21" s="238"/>
      <c r="R21" s="238"/>
      <c r="S21" s="238"/>
      <c r="T21" s="238"/>
      <c r="U21" s="238"/>
      <c r="V21" s="238"/>
      <c r="W21" s="238"/>
      <c r="X21" s="238"/>
      <c r="Y21" s="238"/>
      <c r="Z21" s="35" t="s">
        <v>294</v>
      </c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5"/>
    </row>
    <row r="22" spans="1:51" ht="16.5" customHeight="1">
      <c r="I22" s="92"/>
      <c r="N22" s="92"/>
      <c r="W22" s="67"/>
    </row>
    <row r="24" spans="1:51" ht="99" customHeight="1">
      <c r="A24" s="169" t="s">
        <v>295</v>
      </c>
      <c r="B24" s="377"/>
      <c r="C24" s="377"/>
      <c r="D24" s="377"/>
      <c r="E24" s="377"/>
      <c r="F24" s="377"/>
      <c r="G24" s="377"/>
      <c r="H24" s="377"/>
      <c r="I24" s="377"/>
      <c r="J24" s="377"/>
      <c r="K24" s="377"/>
      <c r="L24" s="377"/>
      <c r="M24" s="377"/>
      <c r="N24" s="377"/>
      <c r="O24" s="377"/>
      <c r="P24" s="377"/>
      <c r="Q24" s="377"/>
      <c r="R24" s="377"/>
      <c r="S24" s="377"/>
      <c r="T24" s="377"/>
      <c r="U24" s="377"/>
      <c r="V24" s="377"/>
      <c r="W24" s="377"/>
      <c r="X24" s="377"/>
      <c r="Y24" s="378"/>
    </row>
  </sheetData>
  <mergeCells count="83">
    <mergeCell ref="C4:H4"/>
    <mergeCell ref="I4:M4"/>
    <mergeCell ref="N4:Q4"/>
    <mergeCell ref="R4:V4"/>
    <mergeCell ref="W4:Y4"/>
    <mergeCell ref="I19:M19"/>
    <mergeCell ref="N19:Q19"/>
    <mergeCell ref="R19:V19"/>
    <mergeCell ref="W19:Y19"/>
    <mergeCell ref="R18:V18"/>
    <mergeCell ref="W18:Y18"/>
    <mergeCell ref="A24:Y24"/>
    <mergeCell ref="C2:V2"/>
    <mergeCell ref="D19:H19"/>
    <mergeCell ref="D5:H5"/>
    <mergeCell ref="I5:M5"/>
    <mergeCell ref="N5:Q5"/>
    <mergeCell ref="R5:V5"/>
    <mergeCell ref="W5:Y5"/>
    <mergeCell ref="D18:H18"/>
    <mergeCell ref="I18:M18"/>
    <mergeCell ref="N18:Q18"/>
    <mergeCell ref="D17:H17"/>
    <mergeCell ref="I17:M17"/>
    <mergeCell ref="N17:Q17"/>
    <mergeCell ref="R17:V17"/>
    <mergeCell ref="W17:Y17"/>
    <mergeCell ref="D15:H15"/>
    <mergeCell ref="I15:M15"/>
    <mergeCell ref="N15:Q15"/>
    <mergeCell ref="R15:V15"/>
    <mergeCell ref="W15:Y15"/>
    <mergeCell ref="D14:H14"/>
    <mergeCell ref="I14:M14"/>
    <mergeCell ref="N14:Q14"/>
    <mergeCell ref="R14:V14"/>
    <mergeCell ref="W14:Y14"/>
    <mergeCell ref="D7:H7"/>
    <mergeCell ref="I7:M7"/>
    <mergeCell ref="N7:Q7"/>
    <mergeCell ref="R7:V7"/>
    <mergeCell ref="W7:Y7"/>
    <mergeCell ref="D6:H6"/>
    <mergeCell ref="I6:M6"/>
    <mergeCell ref="N6:Q6"/>
    <mergeCell ref="R6:V6"/>
    <mergeCell ref="W6:Y6"/>
    <mergeCell ref="D9:H9"/>
    <mergeCell ref="I9:M9"/>
    <mergeCell ref="N9:Q9"/>
    <mergeCell ref="R9:V9"/>
    <mergeCell ref="W9:Y9"/>
    <mergeCell ref="D8:H8"/>
    <mergeCell ref="I8:M8"/>
    <mergeCell ref="N8:Q8"/>
    <mergeCell ref="R8:V8"/>
    <mergeCell ref="W8:Y8"/>
    <mergeCell ref="D11:H11"/>
    <mergeCell ref="I11:M11"/>
    <mergeCell ref="N11:Q11"/>
    <mergeCell ref="R11:V11"/>
    <mergeCell ref="W11:Y11"/>
    <mergeCell ref="D10:H10"/>
    <mergeCell ref="I10:M10"/>
    <mergeCell ref="N10:Q10"/>
    <mergeCell ref="R10:V10"/>
    <mergeCell ref="W10:Y10"/>
    <mergeCell ref="E21:Y21"/>
    <mergeCell ref="D12:H12"/>
    <mergeCell ref="I12:M12"/>
    <mergeCell ref="N12:Q12"/>
    <mergeCell ref="R12:V12"/>
    <mergeCell ref="W12:Y12"/>
    <mergeCell ref="D13:H13"/>
    <mergeCell ref="I13:M13"/>
    <mergeCell ref="N13:Q13"/>
    <mergeCell ref="R13:V13"/>
    <mergeCell ref="W13:Y13"/>
    <mergeCell ref="D16:H16"/>
    <mergeCell ref="I16:M16"/>
    <mergeCell ref="N16:Q16"/>
    <mergeCell ref="R16:V16"/>
    <mergeCell ref="W16:Y16"/>
  </mergeCells>
  <phoneticPr fontId="235" type="noConversion"/>
  <pageMargins left="0.59" right="0.47" top="0.75" bottom="0.75" header="0.31" footer="0.31"/>
  <pageSetup paperSize="9" fitToWidth="0" fitToHeight="0" orientation="portrait" blackAndWhite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15"/>
  <sheetViews>
    <sheetView workbookViewId="0">
      <selection activeCell="AN10" sqref="AN10"/>
    </sheetView>
  </sheetViews>
  <sheetFormatPr defaultRowHeight="16.5" customHeight="1"/>
  <cols>
    <col min="1" max="4" width="1.125" style="2" customWidth="1"/>
    <col min="5" max="10" width="2.375" style="2" customWidth="1"/>
    <col min="11" max="21" width="3.125" style="2" customWidth="1"/>
    <col min="22" max="32" width="2.375" style="2" customWidth="1"/>
    <col min="33" max="35" width="9" style="2" customWidth="1"/>
  </cols>
  <sheetData>
    <row r="2" spans="1:50" ht="19.5" customHeight="1">
      <c r="A2" s="21"/>
      <c r="B2" s="409" t="s">
        <v>296</v>
      </c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2"/>
      <c r="AU2" s="20"/>
      <c r="AV2" s="20"/>
      <c r="AW2" s="20"/>
      <c r="AX2" s="20"/>
    </row>
    <row r="3" spans="1:50" ht="16.5" customHeight="1"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</row>
    <row r="4" spans="1:50" ht="18.75" customHeight="1">
      <c r="A4" s="21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410" t="s">
        <v>244</v>
      </c>
      <c r="Z4" s="410"/>
      <c r="AA4" s="410"/>
      <c r="AB4" s="410"/>
      <c r="AC4" s="410"/>
      <c r="AD4" s="410"/>
      <c r="AE4" s="410"/>
      <c r="AF4" s="410"/>
      <c r="AG4" s="22"/>
    </row>
    <row r="5" spans="1:50" ht="30" customHeight="1">
      <c r="A5" s="49"/>
      <c r="B5" s="49"/>
      <c r="C5" s="255" t="s">
        <v>166</v>
      </c>
      <c r="D5" s="255"/>
      <c r="E5" s="255"/>
      <c r="F5" s="255"/>
      <c r="G5" s="255"/>
      <c r="H5" s="255"/>
      <c r="I5" s="255"/>
      <c r="J5" s="255"/>
      <c r="K5" s="255" t="s">
        <v>297</v>
      </c>
      <c r="L5" s="255"/>
      <c r="M5" s="255"/>
      <c r="N5" s="255"/>
      <c r="O5" s="255"/>
      <c r="P5" s="255"/>
      <c r="Q5" s="255" t="s">
        <v>298</v>
      </c>
      <c r="R5" s="255"/>
      <c r="S5" s="255"/>
      <c r="T5" s="255"/>
      <c r="U5" s="255"/>
      <c r="V5" s="397" t="s">
        <v>299</v>
      </c>
      <c r="W5" s="397"/>
      <c r="X5" s="397"/>
      <c r="Y5" s="397"/>
      <c r="Z5" s="397"/>
      <c r="AA5" s="397"/>
      <c r="AB5" s="397" t="s">
        <v>300</v>
      </c>
      <c r="AC5" s="397"/>
      <c r="AD5" s="397"/>
      <c r="AE5" s="397"/>
      <c r="AF5" s="397"/>
    </row>
    <row r="6" spans="1:50" ht="30" customHeight="1">
      <c r="A6" s="49"/>
      <c r="B6" s="49"/>
      <c r="C6" s="256" t="s">
        <v>301</v>
      </c>
      <c r="D6" s="256"/>
      <c r="E6" s="256"/>
      <c r="F6" s="256"/>
      <c r="G6" s="256"/>
      <c r="H6" s="256"/>
      <c r="I6" s="256"/>
      <c r="J6" s="256"/>
      <c r="K6" s="407"/>
      <c r="L6" s="407"/>
      <c r="M6" s="407"/>
      <c r="N6" s="407"/>
      <c r="O6" s="407"/>
      <c r="P6" s="407"/>
      <c r="Q6" s="408"/>
      <c r="R6" s="408"/>
      <c r="S6" s="408"/>
      <c r="T6" s="408"/>
      <c r="U6" s="408"/>
      <c r="V6" s="406"/>
      <c r="W6" s="406"/>
      <c r="X6" s="406"/>
      <c r="Y6" s="406"/>
      <c r="Z6" s="406"/>
      <c r="AA6" s="406"/>
      <c r="AB6" s="266"/>
      <c r="AC6" s="266"/>
      <c r="AD6" s="266"/>
      <c r="AE6" s="266"/>
      <c r="AF6" s="266"/>
    </row>
    <row r="7" spans="1:50" ht="30" customHeight="1">
      <c r="A7" s="49"/>
      <c r="B7" s="49"/>
      <c r="C7" s="256" t="s">
        <v>301</v>
      </c>
      <c r="D7" s="256"/>
      <c r="E7" s="256"/>
      <c r="F7" s="256"/>
      <c r="G7" s="256"/>
      <c r="H7" s="256"/>
      <c r="I7" s="256"/>
      <c r="J7" s="256"/>
      <c r="K7" s="407"/>
      <c r="L7" s="407"/>
      <c r="M7" s="407"/>
      <c r="N7" s="407"/>
      <c r="O7" s="407"/>
      <c r="P7" s="407"/>
      <c r="Q7" s="408"/>
      <c r="R7" s="408"/>
      <c r="S7" s="408"/>
      <c r="T7" s="408"/>
      <c r="U7" s="408"/>
      <c r="V7" s="406"/>
      <c r="W7" s="406"/>
      <c r="X7" s="406"/>
      <c r="Y7" s="406"/>
      <c r="Z7" s="406"/>
      <c r="AA7" s="406"/>
      <c r="AB7" s="266"/>
      <c r="AC7" s="266"/>
      <c r="AD7" s="266"/>
      <c r="AE7" s="266"/>
      <c r="AF7" s="266"/>
    </row>
    <row r="8" spans="1:50" ht="30" customHeight="1">
      <c r="A8" s="49"/>
      <c r="B8" s="49"/>
      <c r="C8" s="256" t="s">
        <v>301</v>
      </c>
      <c r="D8" s="256"/>
      <c r="E8" s="256"/>
      <c r="F8" s="256"/>
      <c r="G8" s="256"/>
      <c r="H8" s="256"/>
      <c r="I8" s="256"/>
      <c r="J8" s="256"/>
      <c r="K8" s="407"/>
      <c r="L8" s="407"/>
      <c r="M8" s="407"/>
      <c r="N8" s="407"/>
      <c r="O8" s="407"/>
      <c r="P8" s="407"/>
      <c r="Q8" s="408"/>
      <c r="R8" s="408"/>
      <c r="S8" s="408"/>
      <c r="T8" s="408"/>
      <c r="U8" s="408"/>
      <c r="V8" s="406"/>
      <c r="W8" s="406"/>
      <c r="X8" s="406"/>
      <c r="Y8" s="406"/>
      <c r="Z8" s="406"/>
      <c r="AA8" s="406"/>
      <c r="AB8" s="266"/>
      <c r="AC8" s="266"/>
      <c r="AD8" s="266"/>
      <c r="AE8" s="266"/>
      <c r="AF8" s="266"/>
    </row>
    <row r="9" spans="1:50" ht="30" customHeight="1">
      <c r="A9" s="49"/>
      <c r="B9" s="49"/>
      <c r="C9" s="256" t="s">
        <v>301</v>
      </c>
      <c r="D9" s="256"/>
      <c r="E9" s="256"/>
      <c r="F9" s="256"/>
      <c r="G9" s="256"/>
      <c r="H9" s="256"/>
      <c r="I9" s="256"/>
      <c r="J9" s="256"/>
      <c r="K9" s="407"/>
      <c r="L9" s="407"/>
      <c r="M9" s="407"/>
      <c r="N9" s="407"/>
      <c r="O9" s="407"/>
      <c r="P9" s="407"/>
      <c r="Q9" s="408"/>
      <c r="R9" s="408"/>
      <c r="S9" s="408"/>
      <c r="T9" s="408"/>
      <c r="U9" s="408"/>
      <c r="V9" s="406"/>
      <c r="W9" s="406"/>
      <c r="X9" s="406"/>
      <c r="Y9" s="406"/>
      <c r="Z9" s="406"/>
      <c r="AA9" s="406"/>
      <c r="AB9" s="266"/>
      <c r="AC9" s="266"/>
      <c r="AD9" s="266"/>
      <c r="AE9" s="266"/>
      <c r="AF9" s="266"/>
    </row>
    <row r="10" spans="1:50" ht="30" customHeight="1">
      <c r="A10" s="49"/>
      <c r="B10" s="49"/>
      <c r="C10" s="256" t="s">
        <v>301</v>
      </c>
      <c r="D10" s="256"/>
      <c r="E10" s="256"/>
      <c r="F10" s="256"/>
      <c r="G10" s="256"/>
      <c r="H10" s="256"/>
      <c r="I10" s="256"/>
      <c r="J10" s="256"/>
      <c r="K10" s="407"/>
      <c r="L10" s="407"/>
      <c r="M10" s="407"/>
      <c r="N10" s="407"/>
      <c r="O10" s="407"/>
      <c r="P10" s="407"/>
      <c r="Q10" s="408"/>
      <c r="R10" s="408"/>
      <c r="S10" s="408"/>
      <c r="T10" s="408"/>
      <c r="U10" s="408"/>
      <c r="V10" s="406"/>
      <c r="W10" s="406"/>
      <c r="X10" s="406"/>
      <c r="Y10" s="406"/>
      <c r="Z10" s="406"/>
      <c r="AA10" s="406"/>
      <c r="AB10" s="266"/>
      <c r="AC10" s="266"/>
      <c r="AD10" s="266"/>
      <c r="AE10" s="266"/>
      <c r="AF10" s="266"/>
    </row>
    <row r="11" spans="1:50" ht="7.5" customHeight="1">
      <c r="A11" s="31"/>
      <c r="B11" s="31"/>
      <c r="C11" s="32"/>
      <c r="D11" s="32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4"/>
    </row>
    <row r="12" spans="1:50" ht="26.25" customHeight="1">
      <c r="A12" s="31"/>
      <c r="B12" s="31"/>
      <c r="C12" s="32"/>
      <c r="D12" s="32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81" t="s">
        <v>261</v>
      </c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5"/>
    </row>
    <row r="15" spans="1:50" ht="62.25" customHeight="1">
      <c r="A15" s="169" t="s">
        <v>302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1"/>
    </row>
  </sheetData>
  <sheetProtection objects="1" formatCells="0" formatRows="0"/>
  <mergeCells count="34">
    <mergeCell ref="A15:AF15"/>
    <mergeCell ref="Y4:AF4"/>
    <mergeCell ref="C5:J5"/>
    <mergeCell ref="K5:P5"/>
    <mergeCell ref="Q5:U5"/>
    <mergeCell ref="V5:AA5"/>
    <mergeCell ref="E12:AF12"/>
    <mergeCell ref="K9:P9"/>
    <mergeCell ref="Q9:U9"/>
    <mergeCell ref="V9:AA9"/>
    <mergeCell ref="AB9:AF9"/>
    <mergeCell ref="V10:AA10"/>
    <mergeCell ref="AB10:AF10"/>
    <mergeCell ref="AB8:AF8"/>
    <mergeCell ref="K8:P8"/>
    <mergeCell ref="Q8:U8"/>
    <mergeCell ref="B2:U2"/>
    <mergeCell ref="K7:P7"/>
    <mergeCell ref="Q7:U7"/>
    <mergeCell ref="V7:AA7"/>
    <mergeCell ref="AB7:AF7"/>
    <mergeCell ref="AB5:AF5"/>
    <mergeCell ref="K6:P6"/>
    <mergeCell ref="Q6:U6"/>
    <mergeCell ref="V6:AA6"/>
    <mergeCell ref="AB6:AF6"/>
    <mergeCell ref="V8:AA8"/>
    <mergeCell ref="C9:J9"/>
    <mergeCell ref="C10:J10"/>
    <mergeCell ref="C8:J8"/>
    <mergeCell ref="C6:J6"/>
    <mergeCell ref="C7:J7"/>
    <mergeCell ref="K10:P10"/>
    <mergeCell ref="Q10:U10"/>
  </mergeCells>
  <phoneticPr fontId="235" type="noConversion"/>
  <pageMargins left="0.59" right="0.47" top="0.75" bottom="0.75" header="0.31" footer="0.31"/>
  <pageSetup paperSize="9" fitToWidth="0" fitToHeight="0" orientation="portrait" blackAndWhite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C15"/>
  <sheetViews>
    <sheetView workbookViewId="0">
      <selection activeCell="AU18" sqref="AU18"/>
    </sheetView>
  </sheetViews>
  <sheetFormatPr defaultRowHeight="16.5" customHeight="1"/>
  <cols>
    <col min="1" max="4" width="1.125" style="2" customWidth="1"/>
    <col min="5" max="41" width="2.375" style="2" customWidth="1"/>
    <col min="42" max="50" width="9" style="2" customWidth="1"/>
  </cols>
  <sheetData>
    <row r="2" spans="1:55" ht="19.5" customHeight="1">
      <c r="A2" s="21"/>
      <c r="B2" s="188" t="s">
        <v>303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2"/>
    </row>
    <row r="3" spans="1:55" ht="19.5" customHeight="1">
      <c r="A3" s="21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2"/>
    </row>
    <row r="4" spans="1:55" ht="18.75" customHeight="1">
      <c r="A4" s="21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54" t="s">
        <v>304</v>
      </c>
      <c r="AE4" s="254"/>
      <c r="AF4" s="254"/>
      <c r="AG4" s="254"/>
      <c r="AH4" s="254"/>
      <c r="AI4" s="254"/>
      <c r="AJ4" s="254"/>
      <c r="AK4" s="254"/>
      <c r="AL4" s="254"/>
      <c r="AM4" s="254"/>
      <c r="AN4" s="254"/>
      <c r="AO4" s="254"/>
      <c r="AP4" s="22"/>
    </row>
    <row r="5" spans="1:55" ht="26.25" customHeight="1">
      <c r="A5" s="21"/>
      <c r="B5" s="23"/>
      <c r="C5" s="23"/>
      <c r="D5" s="23"/>
      <c r="E5" s="255" t="s">
        <v>305</v>
      </c>
      <c r="F5" s="255"/>
      <c r="G5" s="255"/>
      <c r="H5" s="255"/>
      <c r="I5" s="255"/>
      <c r="J5" s="255"/>
      <c r="K5" s="255"/>
      <c r="L5" s="255"/>
      <c r="M5" s="255" t="s">
        <v>306</v>
      </c>
      <c r="N5" s="255"/>
      <c r="O5" s="255"/>
      <c r="P5" s="255"/>
      <c r="Q5" s="255"/>
      <c r="R5" s="255"/>
      <c r="S5" s="255"/>
      <c r="T5" s="255"/>
      <c r="U5" s="255"/>
      <c r="V5" s="255" t="s">
        <v>307</v>
      </c>
      <c r="W5" s="255"/>
      <c r="X5" s="255"/>
      <c r="Y5" s="255"/>
      <c r="Z5" s="255" t="s">
        <v>308</v>
      </c>
      <c r="AA5" s="255"/>
      <c r="AB5" s="255"/>
      <c r="AC5" s="255"/>
      <c r="AD5" s="255"/>
      <c r="AE5" s="255"/>
      <c r="AF5" s="255" t="s">
        <v>309</v>
      </c>
      <c r="AG5" s="255"/>
      <c r="AH5" s="255"/>
      <c r="AI5" s="255"/>
      <c r="AJ5" s="255"/>
      <c r="AK5" s="255"/>
      <c r="AL5" s="255" t="s">
        <v>161</v>
      </c>
      <c r="AM5" s="255"/>
      <c r="AN5" s="255"/>
      <c r="AO5" s="255"/>
      <c r="AP5" s="22"/>
    </row>
    <row r="6" spans="1:55" ht="26.25" customHeight="1">
      <c r="A6" s="21"/>
      <c r="B6" s="23"/>
      <c r="C6" s="23"/>
      <c r="D6" s="23"/>
      <c r="E6" s="252" t="s">
        <v>310</v>
      </c>
      <c r="F6" s="252"/>
      <c r="G6" s="252"/>
      <c r="H6" s="252"/>
      <c r="I6" s="252"/>
      <c r="J6" s="252"/>
      <c r="K6" s="252"/>
      <c r="L6" s="252"/>
      <c r="M6" s="252" t="s">
        <v>311</v>
      </c>
      <c r="N6" s="252"/>
      <c r="O6" s="252"/>
      <c r="P6" s="252"/>
      <c r="Q6" s="252"/>
      <c r="R6" s="252"/>
      <c r="S6" s="252"/>
      <c r="T6" s="252"/>
      <c r="U6" s="252"/>
      <c r="V6" s="268" t="s">
        <v>312</v>
      </c>
      <c r="W6" s="268"/>
      <c r="X6" s="268"/>
      <c r="Y6" s="268"/>
      <c r="Z6" s="411">
        <v>300</v>
      </c>
      <c r="AA6" s="411"/>
      <c r="AB6" s="411"/>
      <c r="AC6" s="411"/>
      <c r="AD6" s="411"/>
      <c r="AE6" s="411"/>
      <c r="AF6" s="411">
        <v>300</v>
      </c>
      <c r="AG6" s="411"/>
      <c r="AH6" s="411"/>
      <c r="AI6" s="411"/>
      <c r="AJ6" s="411"/>
      <c r="AK6" s="411"/>
      <c r="AL6" s="412"/>
      <c r="AM6" s="412"/>
      <c r="AN6" s="412"/>
      <c r="AO6" s="412"/>
      <c r="AP6" s="22"/>
    </row>
    <row r="7" spans="1:55" ht="26.25" hidden="1" customHeight="1">
      <c r="A7" s="21"/>
      <c r="B7" s="23"/>
      <c r="C7" s="23"/>
      <c r="D7" s="23"/>
      <c r="E7" s="252"/>
      <c r="F7" s="252"/>
      <c r="G7" s="252"/>
      <c r="H7" s="252"/>
      <c r="I7" s="252"/>
      <c r="J7" s="252"/>
      <c r="K7" s="252"/>
      <c r="L7" s="252"/>
      <c r="M7" s="252"/>
      <c r="N7" s="252"/>
      <c r="O7" s="252"/>
      <c r="P7" s="252"/>
      <c r="Q7" s="252"/>
      <c r="R7" s="252"/>
      <c r="S7" s="252"/>
      <c r="T7" s="252"/>
      <c r="U7" s="252"/>
      <c r="V7" s="268"/>
      <c r="W7" s="268"/>
      <c r="X7" s="268"/>
      <c r="Y7" s="268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2"/>
      <c r="AM7" s="412"/>
      <c r="AN7" s="412"/>
      <c r="AO7" s="412"/>
      <c r="AP7" s="22"/>
    </row>
    <row r="8" spans="1:55" ht="26.25" hidden="1" customHeight="1">
      <c r="A8" s="21"/>
      <c r="B8" s="23"/>
      <c r="C8" s="23"/>
      <c r="D8" s="23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252"/>
      <c r="S8" s="252"/>
      <c r="T8" s="252"/>
      <c r="U8" s="252"/>
      <c r="V8" s="268"/>
      <c r="W8" s="268"/>
      <c r="X8" s="268"/>
      <c r="Y8" s="268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2"/>
      <c r="AM8" s="412"/>
      <c r="AN8" s="412"/>
      <c r="AO8" s="412"/>
      <c r="AP8" s="22"/>
    </row>
    <row r="9" spans="1:55" ht="26.25" hidden="1" customHeight="1">
      <c r="A9" s="21"/>
      <c r="B9" s="23"/>
      <c r="C9" s="23"/>
      <c r="D9" s="23"/>
      <c r="E9" s="252"/>
      <c r="F9" s="252"/>
      <c r="G9" s="252"/>
      <c r="H9" s="252"/>
      <c r="I9" s="252"/>
      <c r="J9" s="252"/>
      <c r="K9" s="252"/>
      <c r="L9" s="252"/>
      <c r="M9" s="252"/>
      <c r="N9" s="252"/>
      <c r="O9" s="252"/>
      <c r="P9" s="252"/>
      <c r="Q9" s="252"/>
      <c r="R9" s="252"/>
      <c r="S9" s="252"/>
      <c r="T9" s="252"/>
      <c r="U9" s="252"/>
      <c r="V9" s="268"/>
      <c r="W9" s="268"/>
      <c r="X9" s="268"/>
      <c r="Y9" s="268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2"/>
      <c r="AM9" s="412"/>
      <c r="AN9" s="412"/>
      <c r="AO9" s="412"/>
      <c r="AP9" s="22"/>
    </row>
    <row r="10" spans="1:55" ht="26.25" hidden="1" customHeight="1">
      <c r="A10" s="21"/>
      <c r="B10" s="23"/>
      <c r="C10" s="23"/>
      <c r="D10" s="23"/>
      <c r="E10" s="252"/>
      <c r="F10" s="252"/>
      <c r="G10" s="252"/>
      <c r="H10" s="252"/>
      <c r="I10" s="252"/>
      <c r="J10" s="252"/>
      <c r="K10" s="252"/>
      <c r="L10" s="252"/>
      <c r="M10" s="252"/>
      <c r="N10" s="252"/>
      <c r="O10" s="252"/>
      <c r="P10" s="252"/>
      <c r="Q10" s="252"/>
      <c r="R10" s="252"/>
      <c r="S10" s="252"/>
      <c r="T10" s="252"/>
      <c r="U10" s="252"/>
      <c r="V10" s="268"/>
      <c r="W10" s="268"/>
      <c r="X10" s="268"/>
      <c r="Y10" s="268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2"/>
      <c r="AM10" s="412"/>
      <c r="AN10" s="412"/>
      <c r="AO10" s="412"/>
      <c r="AP10" s="22"/>
    </row>
    <row r="11" spans="1:55" ht="7.5" customHeight="1">
      <c r="A11" s="31"/>
      <c r="B11" s="31"/>
      <c r="C11" s="32"/>
      <c r="D11" s="32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31"/>
      <c r="AM11" s="31"/>
      <c r="AN11" s="31"/>
      <c r="AO11" s="31"/>
      <c r="AP11" s="34"/>
    </row>
    <row r="12" spans="1:55" ht="26.25" customHeight="1">
      <c r="A12" s="31"/>
      <c r="B12" s="31"/>
      <c r="C12" s="32"/>
      <c r="D12" s="32"/>
      <c r="E12" s="238" t="s">
        <v>313</v>
      </c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8"/>
      <c r="AL12" s="47"/>
      <c r="AM12" s="47"/>
      <c r="AN12" s="47"/>
      <c r="AO12" s="47"/>
      <c r="AP12" s="81" t="s">
        <v>261</v>
      </c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5"/>
    </row>
    <row r="15" spans="1:55" ht="54" customHeight="1">
      <c r="A15" s="169" t="s">
        <v>314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1"/>
      <c r="AL15" s="94"/>
      <c r="AM15" s="94"/>
      <c r="AN15" s="94"/>
      <c r="AO15" s="94"/>
    </row>
  </sheetData>
  <sheetProtection objects="1" formatCells="0" formatRows="0"/>
  <mergeCells count="40">
    <mergeCell ref="E5:L5"/>
    <mergeCell ref="M5:U5"/>
    <mergeCell ref="V5:Y5"/>
    <mergeCell ref="Z5:AE5"/>
    <mergeCell ref="AF5:AK5"/>
    <mergeCell ref="M10:U10"/>
    <mergeCell ref="V10:Y10"/>
    <mergeCell ref="Z10:AE10"/>
    <mergeCell ref="AF10:AK10"/>
    <mergeCell ref="A15:AK15"/>
    <mergeCell ref="E12:AK12"/>
    <mergeCell ref="B2:U2"/>
    <mergeCell ref="AL5:AO5"/>
    <mergeCell ref="AL10:AO10"/>
    <mergeCell ref="AD4:AO4"/>
    <mergeCell ref="E9:L9"/>
    <mergeCell ref="E10:L10"/>
    <mergeCell ref="M9:U9"/>
    <mergeCell ref="V9:Y9"/>
    <mergeCell ref="Z9:AE9"/>
    <mergeCell ref="AL9:AO9"/>
    <mergeCell ref="AL8:AO8"/>
    <mergeCell ref="AL6:AO6"/>
    <mergeCell ref="E7:L7"/>
    <mergeCell ref="M7:U7"/>
    <mergeCell ref="V7:Y7"/>
    <mergeCell ref="Z7:AE7"/>
    <mergeCell ref="AF7:AK7"/>
    <mergeCell ref="AL7:AO7"/>
    <mergeCell ref="E6:L6"/>
    <mergeCell ref="M6:U6"/>
    <mergeCell ref="V6:Y6"/>
    <mergeCell ref="Z6:AE6"/>
    <mergeCell ref="AF6:AK6"/>
    <mergeCell ref="AF9:AK9"/>
    <mergeCell ref="E8:L8"/>
    <mergeCell ref="M8:U8"/>
    <mergeCell ref="V8:Y8"/>
    <mergeCell ref="Z8:AE8"/>
    <mergeCell ref="AF8:AK8"/>
  </mergeCells>
  <phoneticPr fontId="235" type="noConversion"/>
  <pageMargins left="0.59" right="0.47" top="0.75" bottom="0.75" header="0.31" footer="0.31"/>
  <pageSetup paperSize="9" scale="91" fitToWidth="0" fitToHeight="0" orientation="portrait" blackAndWhite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17"/>
  <sheetViews>
    <sheetView workbookViewId="0">
      <selection activeCell="AN13" sqref="AN13"/>
    </sheetView>
  </sheetViews>
  <sheetFormatPr defaultRowHeight="16.5" customHeight="1"/>
  <cols>
    <col min="1" max="4" width="1.125" style="2" customWidth="1"/>
    <col min="5" max="10" width="2.375" style="2" customWidth="1"/>
    <col min="11" max="21" width="3.125" style="2" customWidth="1"/>
    <col min="22" max="32" width="2.375" style="2" customWidth="1"/>
    <col min="33" max="35" width="9" style="2" customWidth="1"/>
  </cols>
  <sheetData>
    <row r="2" spans="1:50" ht="19.5" customHeight="1">
      <c r="A2" s="21"/>
      <c r="B2" s="188" t="s">
        <v>315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2"/>
      <c r="AU2" s="20"/>
      <c r="AV2" s="20"/>
      <c r="AW2" s="20"/>
      <c r="AX2" s="20"/>
    </row>
    <row r="4" spans="1:50" ht="18.75" customHeight="1">
      <c r="A4" s="21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410" t="s">
        <v>244</v>
      </c>
      <c r="Z4" s="410"/>
      <c r="AA4" s="410"/>
      <c r="AB4" s="410"/>
      <c r="AC4" s="410"/>
      <c r="AD4" s="410"/>
      <c r="AE4" s="410"/>
      <c r="AF4" s="410"/>
      <c r="AG4" s="22"/>
    </row>
    <row r="5" spans="1:50" ht="30" customHeight="1">
      <c r="A5" s="49"/>
      <c r="B5" s="49"/>
      <c r="C5" s="255" t="s">
        <v>166</v>
      </c>
      <c r="D5" s="255"/>
      <c r="E5" s="255"/>
      <c r="F5" s="255"/>
      <c r="G5" s="255"/>
      <c r="H5" s="255"/>
      <c r="I5" s="255"/>
      <c r="J5" s="255"/>
      <c r="K5" s="255" t="s">
        <v>297</v>
      </c>
      <c r="L5" s="255"/>
      <c r="M5" s="255"/>
      <c r="N5" s="255"/>
      <c r="O5" s="255"/>
      <c r="P5" s="255"/>
      <c r="Q5" s="255" t="s">
        <v>298</v>
      </c>
      <c r="R5" s="255"/>
      <c r="S5" s="255"/>
      <c r="T5" s="255"/>
      <c r="U5" s="255"/>
      <c r="V5" s="397" t="s">
        <v>299</v>
      </c>
      <c r="W5" s="397"/>
      <c r="X5" s="397"/>
      <c r="Y5" s="397"/>
      <c r="Z5" s="397"/>
      <c r="AA5" s="397"/>
      <c r="AB5" s="397" t="s">
        <v>161</v>
      </c>
      <c r="AC5" s="397"/>
      <c r="AD5" s="397"/>
      <c r="AE5" s="397"/>
      <c r="AF5" s="397"/>
    </row>
    <row r="6" spans="1:50" ht="30" customHeight="1">
      <c r="A6" s="49"/>
      <c r="B6" s="49"/>
      <c r="C6" s="256" t="s">
        <v>316</v>
      </c>
      <c r="D6" s="256"/>
      <c r="E6" s="256"/>
      <c r="F6" s="256"/>
      <c r="G6" s="256"/>
      <c r="H6" s="256"/>
      <c r="I6" s="256"/>
      <c r="J6" s="256"/>
      <c r="K6" s="413"/>
      <c r="L6" s="413"/>
      <c r="M6" s="413"/>
      <c r="N6" s="413"/>
      <c r="O6" s="413"/>
      <c r="P6" s="413"/>
      <c r="Q6" s="414"/>
      <c r="R6" s="414"/>
      <c r="S6" s="414"/>
      <c r="T6" s="414"/>
      <c r="U6" s="414"/>
      <c r="V6" s="406"/>
      <c r="W6" s="406"/>
      <c r="X6" s="406"/>
      <c r="Y6" s="406"/>
      <c r="Z6" s="406"/>
      <c r="AA6" s="406"/>
      <c r="AB6" s="266"/>
      <c r="AC6" s="266"/>
      <c r="AD6" s="266"/>
      <c r="AE6" s="266"/>
      <c r="AF6" s="266"/>
    </row>
    <row r="7" spans="1:50" ht="30" customHeight="1">
      <c r="A7" s="49"/>
      <c r="B7" s="49"/>
      <c r="C7" s="256" t="s">
        <v>316</v>
      </c>
      <c r="D7" s="256"/>
      <c r="E7" s="256"/>
      <c r="F7" s="256"/>
      <c r="G7" s="256"/>
      <c r="H7" s="256"/>
      <c r="I7" s="256"/>
      <c r="J7" s="256"/>
      <c r="K7" s="413"/>
      <c r="L7" s="413"/>
      <c r="M7" s="413"/>
      <c r="N7" s="413"/>
      <c r="O7" s="413"/>
      <c r="P7" s="413"/>
      <c r="Q7" s="414"/>
      <c r="R7" s="414"/>
      <c r="S7" s="414"/>
      <c r="T7" s="414"/>
      <c r="U7" s="414"/>
      <c r="V7" s="406"/>
      <c r="W7" s="406"/>
      <c r="X7" s="406"/>
      <c r="Y7" s="406"/>
      <c r="Z7" s="406"/>
      <c r="AA7" s="406"/>
      <c r="AB7" s="266"/>
      <c r="AC7" s="266"/>
      <c r="AD7" s="266"/>
      <c r="AE7" s="266"/>
      <c r="AF7" s="266"/>
    </row>
    <row r="8" spans="1:50" ht="30" customHeight="1">
      <c r="A8" s="49"/>
      <c r="B8" s="49"/>
      <c r="C8" s="256" t="s">
        <v>316</v>
      </c>
      <c r="D8" s="256"/>
      <c r="E8" s="256"/>
      <c r="F8" s="256"/>
      <c r="G8" s="256"/>
      <c r="H8" s="256"/>
      <c r="I8" s="256"/>
      <c r="J8" s="256"/>
      <c r="K8" s="413"/>
      <c r="L8" s="413"/>
      <c r="M8" s="413"/>
      <c r="N8" s="413"/>
      <c r="O8" s="413"/>
      <c r="P8" s="413"/>
      <c r="Q8" s="414"/>
      <c r="R8" s="414"/>
      <c r="S8" s="414"/>
      <c r="T8" s="414"/>
      <c r="U8" s="414"/>
      <c r="V8" s="406"/>
      <c r="W8" s="406"/>
      <c r="X8" s="406"/>
      <c r="Y8" s="406"/>
      <c r="Z8" s="406"/>
      <c r="AA8" s="406"/>
      <c r="AB8" s="266"/>
      <c r="AC8" s="266"/>
      <c r="AD8" s="266"/>
      <c r="AE8" s="266"/>
      <c r="AF8" s="266"/>
    </row>
    <row r="9" spans="1:50" ht="30" customHeight="1">
      <c r="A9" s="49"/>
      <c r="B9" s="49"/>
      <c r="C9" s="256" t="s">
        <v>316</v>
      </c>
      <c r="D9" s="256"/>
      <c r="E9" s="256"/>
      <c r="F9" s="256"/>
      <c r="G9" s="256"/>
      <c r="H9" s="256"/>
      <c r="I9" s="256"/>
      <c r="J9" s="256"/>
      <c r="K9" s="413"/>
      <c r="L9" s="413"/>
      <c r="M9" s="413"/>
      <c r="N9" s="413"/>
      <c r="O9" s="413"/>
      <c r="P9" s="413"/>
      <c r="Q9" s="414"/>
      <c r="R9" s="414"/>
      <c r="S9" s="414"/>
      <c r="T9" s="414"/>
      <c r="U9" s="414"/>
      <c r="V9" s="406"/>
      <c r="W9" s="406"/>
      <c r="X9" s="406"/>
      <c r="Y9" s="406"/>
      <c r="Z9" s="406"/>
      <c r="AA9" s="406"/>
      <c r="AB9" s="266"/>
      <c r="AC9" s="266"/>
      <c r="AD9" s="266"/>
      <c r="AE9" s="266"/>
      <c r="AF9" s="266"/>
    </row>
    <row r="10" spans="1:50" ht="30" customHeight="1">
      <c r="A10" s="49"/>
      <c r="B10" s="49"/>
      <c r="C10" s="256" t="s">
        <v>316</v>
      </c>
      <c r="D10" s="256"/>
      <c r="E10" s="256"/>
      <c r="F10" s="256"/>
      <c r="G10" s="256"/>
      <c r="H10" s="256"/>
      <c r="I10" s="256"/>
      <c r="J10" s="256"/>
      <c r="K10" s="413"/>
      <c r="L10" s="413"/>
      <c r="M10" s="413"/>
      <c r="N10" s="413"/>
      <c r="O10" s="413"/>
      <c r="P10" s="413"/>
      <c r="Q10" s="414"/>
      <c r="R10" s="414"/>
      <c r="S10" s="414"/>
      <c r="T10" s="414"/>
      <c r="U10" s="414"/>
      <c r="V10" s="406"/>
      <c r="W10" s="406"/>
      <c r="X10" s="406"/>
      <c r="Y10" s="406"/>
      <c r="Z10" s="406"/>
      <c r="AA10" s="406"/>
      <c r="AB10" s="266"/>
      <c r="AC10" s="266"/>
      <c r="AD10" s="266"/>
      <c r="AE10" s="266"/>
      <c r="AF10" s="266"/>
    </row>
    <row r="11" spans="1:50" ht="30" customHeight="1">
      <c r="A11" s="49"/>
      <c r="B11" s="49"/>
      <c r="C11" s="256" t="s">
        <v>317</v>
      </c>
      <c r="D11" s="256"/>
      <c r="E11" s="256"/>
      <c r="F11" s="256"/>
      <c r="G11" s="256"/>
      <c r="H11" s="256"/>
      <c r="I11" s="256"/>
      <c r="J11" s="256"/>
      <c r="K11" s="413"/>
      <c r="L11" s="413"/>
      <c r="M11" s="413"/>
      <c r="N11" s="413"/>
      <c r="O11" s="413"/>
      <c r="P11" s="413"/>
      <c r="Q11" s="414"/>
      <c r="R11" s="414"/>
      <c r="S11" s="414"/>
      <c r="T11" s="414"/>
      <c r="U11" s="414"/>
      <c r="V11" s="406"/>
      <c r="W11" s="406"/>
      <c r="X11" s="406"/>
      <c r="Y11" s="406"/>
      <c r="Z11" s="406"/>
      <c r="AA11" s="406"/>
      <c r="AB11" s="266"/>
      <c r="AC11" s="266"/>
      <c r="AD11" s="266"/>
      <c r="AE11" s="266"/>
      <c r="AF11" s="266"/>
    </row>
    <row r="12" spans="1:50" ht="30" customHeight="1">
      <c r="A12" s="49"/>
      <c r="B12" s="49"/>
      <c r="C12" s="256" t="s">
        <v>318</v>
      </c>
      <c r="D12" s="256"/>
      <c r="E12" s="256"/>
      <c r="F12" s="256"/>
      <c r="G12" s="256"/>
      <c r="H12" s="256"/>
      <c r="I12" s="256"/>
      <c r="J12" s="256"/>
      <c r="K12" s="413"/>
      <c r="L12" s="413"/>
      <c r="M12" s="413"/>
      <c r="N12" s="413"/>
      <c r="O12" s="413"/>
      <c r="P12" s="413"/>
      <c r="Q12" s="414"/>
      <c r="R12" s="414"/>
      <c r="S12" s="414"/>
      <c r="T12" s="414"/>
      <c r="U12" s="414"/>
      <c r="V12" s="406"/>
      <c r="W12" s="406"/>
      <c r="X12" s="406"/>
      <c r="Y12" s="406"/>
      <c r="Z12" s="406"/>
      <c r="AA12" s="406"/>
      <c r="AB12" s="266"/>
      <c r="AC12" s="266"/>
      <c r="AD12" s="266"/>
      <c r="AE12" s="266"/>
      <c r="AF12" s="266"/>
    </row>
    <row r="13" spans="1:50" ht="7.5" customHeight="1">
      <c r="A13" s="31"/>
      <c r="B13" s="31"/>
      <c r="C13" s="32"/>
      <c r="D13" s="32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4"/>
    </row>
    <row r="14" spans="1:50" ht="26.25" customHeight="1">
      <c r="A14" s="31"/>
      <c r="B14" s="31"/>
      <c r="C14" s="32"/>
      <c r="D14" s="32"/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8"/>
      <c r="P14" s="238"/>
      <c r="Q14" s="238"/>
      <c r="R14" s="238"/>
      <c r="S14" s="238"/>
      <c r="T14" s="238"/>
      <c r="U14" s="238"/>
      <c r="V14" s="238"/>
      <c r="W14" s="238"/>
      <c r="X14" s="238"/>
      <c r="Y14" s="238"/>
      <c r="Z14" s="238"/>
      <c r="AA14" s="238"/>
      <c r="AB14" s="238"/>
      <c r="AC14" s="238"/>
      <c r="AD14" s="238"/>
      <c r="AE14" s="238"/>
      <c r="AF14" s="238"/>
      <c r="AG14" s="81" t="s">
        <v>261</v>
      </c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5"/>
    </row>
    <row r="17" spans="1:32" ht="62.25" customHeight="1">
      <c r="A17" s="169" t="s">
        <v>302</v>
      </c>
      <c r="B17" s="170"/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0"/>
      <c r="T17" s="170"/>
      <c r="U17" s="170"/>
      <c r="V17" s="170"/>
      <c r="W17" s="170"/>
      <c r="X17" s="170"/>
      <c r="Y17" s="170"/>
      <c r="Z17" s="170"/>
      <c r="AA17" s="170"/>
      <c r="AB17" s="170"/>
      <c r="AC17" s="170"/>
      <c r="AD17" s="170"/>
      <c r="AE17" s="170"/>
      <c r="AF17" s="171"/>
    </row>
  </sheetData>
  <sheetProtection objects="1" formatCells="0" formatRows="0"/>
  <mergeCells count="44">
    <mergeCell ref="C6:J6"/>
    <mergeCell ref="C7:J7"/>
    <mergeCell ref="C8:J8"/>
    <mergeCell ref="C9:J9"/>
    <mergeCell ref="C10:J10"/>
    <mergeCell ref="B2:U2"/>
    <mergeCell ref="Y4:AF4"/>
    <mergeCell ref="C5:J5"/>
    <mergeCell ref="K5:P5"/>
    <mergeCell ref="Q5:U5"/>
    <mergeCell ref="V5:AA5"/>
    <mergeCell ref="AB5:AF5"/>
    <mergeCell ref="K6:P6"/>
    <mergeCell ref="Q6:U6"/>
    <mergeCell ref="V6:AA6"/>
    <mergeCell ref="AB6:AF6"/>
    <mergeCell ref="K7:P7"/>
    <mergeCell ref="Q7:U7"/>
    <mergeCell ref="V7:AA7"/>
    <mergeCell ref="AB7:AF7"/>
    <mergeCell ref="K8:P8"/>
    <mergeCell ref="Q8:U8"/>
    <mergeCell ref="V8:AA8"/>
    <mergeCell ref="AB8:AF8"/>
    <mergeCell ref="K9:P9"/>
    <mergeCell ref="Q9:U9"/>
    <mergeCell ref="V9:AA9"/>
    <mergeCell ref="AB9:AF9"/>
    <mergeCell ref="E14:AF14"/>
    <mergeCell ref="A17:AF17"/>
    <mergeCell ref="K11:P11"/>
    <mergeCell ref="Q11:U11"/>
    <mergeCell ref="V11:AA11"/>
    <mergeCell ref="K12:P12"/>
    <mergeCell ref="Q12:U12"/>
    <mergeCell ref="V12:AA12"/>
    <mergeCell ref="AB12:AF12"/>
    <mergeCell ref="C11:J11"/>
    <mergeCell ref="C12:J12"/>
    <mergeCell ref="K10:P10"/>
    <mergeCell ref="Q10:U10"/>
    <mergeCell ref="V10:AA10"/>
    <mergeCell ref="AB10:AF10"/>
    <mergeCell ref="AB11:AF11"/>
  </mergeCells>
  <phoneticPr fontId="235" type="noConversion"/>
  <pageMargins left="0.59" right="0.47" top="0.75" bottom="0.75" header="0.31" footer="0.31"/>
  <pageSetup paperSize="9" fitToWidth="0" fitToHeight="0" orientation="portrait" blackAndWhite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W33"/>
  <sheetViews>
    <sheetView workbookViewId="0">
      <selection activeCell="AM32" sqref="AM32"/>
    </sheetView>
  </sheetViews>
  <sheetFormatPr defaultRowHeight="16.5" customHeight="1"/>
  <cols>
    <col min="1" max="4" width="1.125" style="2" customWidth="1"/>
    <col min="5" max="37" width="2.375" style="2" customWidth="1"/>
    <col min="38" max="38" width="22.625" style="2" customWidth="1"/>
    <col min="39" max="39" width="10.625" style="2" customWidth="1"/>
    <col min="40" max="40" width="44.875" style="2" customWidth="1"/>
  </cols>
  <sheetData>
    <row r="2" spans="1:49" s="2" customFormat="1" ht="19.5" customHeight="1">
      <c r="A2" s="188" t="s">
        <v>319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21"/>
      <c r="AI2" s="21"/>
      <c r="AJ2" s="21"/>
      <c r="AK2" s="22"/>
      <c r="AL2" s="22"/>
    </row>
    <row r="3" spans="1:49" ht="19.5" customHeight="1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21"/>
      <c r="AI3" s="21"/>
      <c r="AJ3" s="21"/>
      <c r="AK3" s="22"/>
      <c r="AL3" s="22"/>
    </row>
    <row r="4" spans="1:49" ht="19.5" customHeight="1">
      <c r="A4" s="21"/>
      <c r="B4" s="188" t="s">
        <v>320</v>
      </c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2"/>
      <c r="AV4" s="20"/>
      <c r="AW4" s="20"/>
    </row>
    <row r="5" spans="1:49" ht="16.5" customHeight="1">
      <c r="AA5" s="241" t="s">
        <v>279</v>
      </c>
      <c r="AB5" s="241"/>
      <c r="AC5" s="241"/>
      <c r="AD5" s="241"/>
      <c r="AE5" s="241"/>
      <c r="AF5" s="241"/>
      <c r="AG5" s="241"/>
      <c r="AH5" s="241"/>
      <c r="AI5" s="241"/>
      <c r="AJ5" s="241"/>
      <c r="AK5" s="241"/>
    </row>
    <row r="6" spans="1:49" s="5" customFormat="1" ht="30" customHeight="1">
      <c r="A6" s="49"/>
      <c r="B6" s="49"/>
      <c r="C6" s="255" t="s">
        <v>166</v>
      </c>
      <c r="D6" s="255"/>
      <c r="E6" s="255"/>
      <c r="F6" s="255" t="s">
        <v>265</v>
      </c>
      <c r="G6" s="255"/>
      <c r="H6" s="255"/>
      <c r="I6" s="255"/>
      <c r="J6" s="255"/>
      <c r="K6" s="397" t="s">
        <v>267</v>
      </c>
      <c r="L6" s="397"/>
      <c r="M6" s="397"/>
      <c r="N6" s="397"/>
      <c r="O6" s="397"/>
      <c r="P6" s="397"/>
      <c r="Q6" s="397"/>
      <c r="R6" s="397"/>
      <c r="S6" s="397" t="s">
        <v>321</v>
      </c>
      <c r="T6" s="397"/>
      <c r="U6" s="397"/>
      <c r="V6" s="397"/>
      <c r="W6" s="397"/>
      <c r="X6" s="397" t="s">
        <v>322</v>
      </c>
      <c r="Y6" s="397"/>
      <c r="Z6" s="397"/>
      <c r="AA6" s="397"/>
      <c r="AB6" s="397" t="s">
        <v>323</v>
      </c>
      <c r="AC6" s="397"/>
      <c r="AD6" s="397"/>
      <c r="AE6" s="397"/>
      <c r="AF6" s="397" t="s">
        <v>161</v>
      </c>
      <c r="AG6" s="397"/>
      <c r="AH6" s="397"/>
      <c r="AI6" s="397"/>
      <c r="AJ6" s="397"/>
      <c r="AK6" s="397"/>
      <c r="AL6" s="90"/>
      <c r="AM6" s="90"/>
      <c r="AN6" s="90"/>
    </row>
    <row r="7" spans="1:49" s="5" customFormat="1" ht="37.5" customHeight="1">
      <c r="A7" s="86"/>
      <c r="B7" s="86"/>
      <c r="C7" s="417"/>
      <c r="D7" s="417"/>
      <c r="E7" s="417"/>
      <c r="F7" s="417"/>
      <c r="G7" s="417"/>
      <c r="H7" s="417"/>
      <c r="I7" s="417"/>
      <c r="J7" s="417"/>
      <c r="K7" s="253"/>
      <c r="L7" s="253"/>
      <c r="M7" s="253"/>
      <c r="N7" s="253"/>
      <c r="O7" s="253"/>
      <c r="P7" s="253"/>
      <c r="Q7" s="253"/>
      <c r="R7" s="253"/>
      <c r="S7" s="418"/>
      <c r="T7" s="418"/>
      <c r="U7" s="418"/>
      <c r="V7" s="418"/>
      <c r="W7" s="418"/>
      <c r="X7" s="419"/>
      <c r="Y7" s="419"/>
      <c r="Z7" s="419"/>
      <c r="AA7" s="419"/>
      <c r="AB7" s="419"/>
      <c r="AC7" s="419"/>
      <c r="AD7" s="419"/>
      <c r="AE7" s="419"/>
      <c r="AF7" s="420"/>
      <c r="AG7" s="420"/>
      <c r="AH7" s="420"/>
      <c r="AI7" s="420"/>
      <c r="AJ7" s="420"/>
      <c r="AK7" s="420"/>
      <c r="AL7" s="90"/>
      <c r="AM7" s="90"/>
      <c r="AN7" s="90"/>
    </row>
    <row r="8" spans="1:49" s="5" customFormat="1" ht="37.5" customHeight="1">
      <c r="A8" s="86"/>
      <c r="B8" s="86"/>
      <c r="C8" s="417"/>
      <c r="D8" s="417"/>
      <c r="E8" s="417"/>
      <c r="F8" s="417"/>
      <c r="G8" s="417"/>
      <c r="H8" s="417"/>
      <c r="I8" s="417"/>
      <c r="J8" s="417"/>
      <c r="K8" s="253"/>
      <c r="L8" s="253"/>
      <c r="M8" s="253"/>
      <c r="N8" s="253"/>
      <c r="O8" s="253"/>
      <c r="P8" s="253"/>
      <c r="Q8" s="253"/>
      <c r="R8" s="253"/>
      <c r="S8" s="418"/>
      <c r="T8" s="418"/>
      <c r="U8" s="418"/>
      <c r="V8" s="418"/>
      <c r="W8" s="418"/>
      <c r="X8" s="419"/>
      <c r="Y8" s="419"/>
      <c r="Z8" s="419"/>
      <c r="AA8" s="419"/>
      <c r="AB8" s="419"/>
      <c r="AC8" s="419"/>
      <c r="AD8" s="419"/>
      <c r="AE8" s="419"/>
      <c r="AF8" s="420"/>
      <c r="AG8" s="420"/>
      <c r="AH8" s="420"/>
      <c r="AI8" s="420"/>
      <c r="AJ8" s="420"/>
      <c r="AK8" s="420"/>
      <c r="AL8" s="90"/>
      <c r="AM8" s="90"/>
      <c r="AN8" s="90"/>
    </row>
    <row r="9" spans="1:49" ht="18.75" customHeight="1">
      <c r="A9" s="21"/>
      <c r="B9" s="23"/>
      <c r="C9" s="23"/>
      <c r="D9" s="20"/>
      <c r="E9" s="162" t="s">
        <v>324</v>
      </c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32"/>
      <c r="AJ9" s="32"/>
      <c r="AK9" s="32"/>
      <c r="AL9" s="22"/>
    </row>
    <row r="10" spans="1:49" ht="26.25" customHeight="1">
      <c r="A10" s="31"/>
      <c r="B10" s="31"/>
      <c r="C10" s="32"/>
      <c r="D10" s="32"/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81" t="s">
        <v>261</v>
      </c>
      <c r="AO10" s="20"/>
      <c r="AP10" s="20"/>
      <c r="AQ10" s="20"/>
      <c r="AR10" s="20"/>
      <c r="AS10" s="20"/>
      <c r="AT10" s="20"/>
    </row>
    <row r="11" spans="1:49" ht="19.5" customHeight="1">
      <c r="A11" s="21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2"/>
      <c r="AL11" s="22"/>
    </row>
    <row r="12" spans="1:49" ht="18.75" customHeight="1">
      <c r="A12" s="21"/>
      <c r="B12" s="218" t="s">
        <v>325</v>
      </c>
      <c r="C12" s="218"/>
      <c r="D12" s="218"/>
      <c r="E12" s="218"/>
      <c r="F12" s="218"/>
      <c r="G12" s="218"/>
      <c r="H12" s="218"/>
      <c r="I12" s="218"/>
      <c r="J12" s="218"/>
      <c r="K12" s="218"/>
      <c r="L12" s="218"/>
      <c r="M12" s="218"/>
      <c r="N12" s="218"/>
      <c r="O12" s="218"/>
      <c r="P12" s="218"/>
      <c r="Q12" s="218"/>
      <c r="R12" s="218"/>
      <c r="S12" s="218"/>
      <c r="T12" s="218"/>
      <c r="U12" s="218"/>
      <c r="V12" s="218"/>
      <c r="W12" s="218"/>
      <c r="X12" s="218"/>
      <c r="Y12" s="218"/>
      <c r="Z12" s="218"/>
      <c r="AA12" s="218"/>
      <c r="AB12" s="218"/>
      <c r="AC12" s="218"/>
      <c r="AD12" s="218"/>
      <c r="AE12" s="21"/>
      <c r="AF12" s="21"/>
      <c r="AG12" s="21"/>
      <c r="AH12" s="21"/>
      <c r="AI12" s="21"/>
      <c r="AJ12" s="21"/>
      <c r="AK12" s="22"/>
      <c r="AL12" s="22"/>
    </row>
    <row r="13" spans="1:49" ht="33.75" customHeight="1">
      <c r="A13" s="21"/>
      <c r="B13" s="23"/>
      <c r="C13" s="23"/>
      <c r="D13" s="23"/>
      <c r="E13" s="415" t="s">
        <v>326</v>
      </c>
      <c r="F13" s="416"/>
      <c r="G13" s="416"/>
      <c r="H13" s="416"/>
      <c r="I13" s="416"/>
      <c r="J13" s="416"/>
      <c r="K13" s="416"/>
      <c r="L13" s="416"/>
      <c r="M13" s="416"/>
      <c r="N13" s="416"/>
      <c r="O13" s="416"/>
      <c r="P13" s="416"/>
      <c r="Q13" s="416"/>
      <c r="R13" s="416"/>
      <c r="S13" s="416"/>
      <c r="T13" s="416"/>
      <c r="U13" s="416"/>
      <c r="V13" s="416"/>
      <c r="W13" s="416"/>
      <c r="X13" s="416"/>
      <c r="Y13" s="416"/>
      <c r="Z13" s="416"/>
      <c r="AA13" s="416"/>
      <c r="AB13" s="416"/>
      <c r="AC13" s="416"/>
      <c r="AD13" s="416"/>
      <c r="AE13" s="416"/>
      <c r="AF13" s="416"/>
      <c r="AG13" s="416"/>
      <c r="AH13" s="416"/>
      <c r="AI13" s="416"/>
      <c r="AJ13" s="416"/>
      <c r="AK13" s="416"/>
      <c r="AL13" s="22"/>
    </row>
    <row r="14" spans="1:49" ht="19.5" customHeight="1">
      <c r="A14" s="21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2"/>
      <c r="AL14" s="22"/>
    </row>
    <row r="15" spans="1:49" ht="52.5" customHeight="1">
      <c r="A15" s="21"/>
      <c r="B15" s="23"/>
      <c r="C15" s="23"/>
      <c r="D15" s="23"/>
      <c r="E15" s="270" t="str">
        <f>IF(AL12="해당사항 없음","거래내역 없음"," ")</f>
        <v xml:space="preserve"> </v>
      </c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2"/>
    </row>
    <row r="16" spans="1:49" ht="18.75" customHeight="1">
      <c r="A16" s="21"/>
      <c r="B16" s="23"/>
      <c r="C16" s="23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22"/>
    </row>
    <row r="17" spans="1:46" ht="19.5" customHeight="1">
      <c r="A17" s="21"/>
      <c r="B17" s="218" t="s">
        <v>327</v>
      </c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8"/>
      <c r="T17" s="218"/>
      <c r="U17" s="218"/>
      <c r="V17" s="218"/>
      <c r="W17" s="218"/>
      <c r="X17" s="218"/>
      <c r="Y17" s="218"/>
      <c r="Z17" s="218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2"/>
      <c r="AL17" s="22"/>
    </row>
    <row r="18" spans="1:46" ht="18.75" customHeight="1">
      <c r="A18" s="2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54" t="s">
        <v>304</v>
      </c>
      <c r="AE18" s="254"/>
      <c r="AF18" s="254"/>
      <c r="AG18" s="254"/>
      <c r="AH18" s="254"/>
      <c r="AI18" s="254"/>
      <c r="AJ18" s="254"/>
      <c r="AK18" s="254"/>
      <c r="AL18" s="22"/>
    </row>
    <row r="19" spans="1:46" ht="26.25" customHeight="1">
      <c r="A19" s="21"/>
      <c r="B19" s="23"/>
      <c r="C19" s="23"/>
      <c r="D19" s="23"/>
      <c r="E19" s="255" t="s">
        <v>305</v>
      </c>
      <c r="F19" s="255"/>
      <c r="G19" s="255"/>
      <c r="H19" s="255"/>
      <c r="I19" s="255"/>
      <c r="J19" s="255"/>
      <c r="K19" s="255"/>
      <c r="L19" s="255"/>
      <c r="M19" s="255" t="s">
        <v>306</v>
      </c>
      <c r="N19" s="255"/>
      <c r="O19" s="255"/>
      <c r="P19" s="255"/>
      <c r="Q19" s="255"/>
      <c r="R19" s="255"/>
      <c r="S19" s="255"/>
      <c r="T19" s="255"/>
      <c r="U19" s="255"/>
      <c r="V19" s="255" t="s">
        <v>307</v>
      </c>
      <c r="W19" s="255"/>
      <c r="X19" s="255"/>
      <c r="Y19" s="255"/>
      <c r="Z19" s="255" t="s">
        <v>308</v>
      </c>
      <c r="AA19" s="255"/>
      <c r="AB19" s="255"/>
      <c r="AC19" s="255"/>
      <c r="AD19" s="255"/>
      <c r="AE19" s="255"/>
      <c r="AF19" s="255" t="s">
        <v>309</v>
      </c>
      <c r="AG19" s="255"/>
      <c r="AH19" s="255"/>
      <c r="AI19" s="255"/>
      <c r="AJ19" s="255"/>
      <c r="AK19" s="255"/>
      <c r="AL19" s="22"/>
    </row>
    <row r="20" spans="1:46" ht="26.25" customHeight="1">
      <c r="A20" s="21"/>
      <c r="B20" s="23"/>
      <c r="C20" s="23"/>
      <c r="D20" s="23"/>
      <c r="E20" s="252" t="s">
        <v>310</v>
      </c>
      <c r="F20" s="252"/>
      <c r="G20" s="252"/>
      <c r="H20" s="252"/>
      <c r="I20" s="252"/>
      <c r="J20" s="252"/>
      <c r="K20" s="252"/>
      <c r="L20" s="252"/>
      <c r="M20" s="252" t="s">
        <v>311</v>
      </c>
      <c r="N20" s="252"/>
      <c r="O20" s="252"/>
      <c r="P20" s="252"/>
      <c r="Q20" s="252"/>
      <c r="R20" s="252"/>
      <c r="S20" s="252"/>
      <c r="T20" s="252"/>
      <c r="U20" s="252"/>
      <c r="V20" s="268" t="s">
        <v>312</v>
      </c>
      <c r="W20" s="268"/>
      <c r="X20" s="268"/>
      <c r="Y20" s="268"/>
      <c r="Z20" s="411">
        <v>300</v>
      </c>
      <c r="AA20" s="411"/>
      <c r="AB20" s="411"/>
      <c r="AC20" s="411"/>
      <c r="AD20" s="411"/>
      <c r="AE20" s="411"/>
      <c r="AF20" s="411">
        <v>300</v>
      </c>
      <c r="AG20" s="411"/>
      <c r="AH20" s="411"/>
      <c r="AI20" s="411"/>
      <c r="AJ20" s="411"/>
      <c r="AK20" s="411"/>
      <c r="AL20" s="22"/>
    </row>
    <row r="21" spans="1:46" ht="26.25" hidden="1" customHeight="1">
      <c r="A21" s="21"/>
      <c r="B21" s="23"/>
      <c r="C21" s="23"/>
      <c r="D21" s="23"/>
      <c r="E21" s="252"/>
      <c r="F21" s="252"/>
      <c r="G21" s="252"/>
      <c r="H21" s="252"/>
      <c r="I21" s="252"/>
      <c r="J21" s="252"/>
      <c r="K21" s="252"/>
      <c r="L21" s="252"/>
      <c r="M21" s="252"/>
      <c r="N21" s="252"/>
      <c r="O21" s="252"/>
      <c r="P21" s="252"/>
      <c r="Q21" s="252"/>
      <c r="R21" s="252"/>
      <c r="S21" s="252"/>
      <c r="T21" s="252"/>
      <c r="U21" s="252"/>
      <c r="V21" s="268"/>
      <c r="W21" s="268"/>
      <c r="X21" s="268"/>
      <c r="Y21" s="268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22"/>
    </row>
    <row r="22" spans="1:46" ht="26.25" hidden="1" customHeight="1">
      <c r="A22" s="21"/>
      <c r="B22" s="23"/>
      <c r="C22" s="23"/>
      <c r="D22" s="23"/>
      <c r="E22" s="252"/>
      <c r="F22" s="252"/>
      <c r="G22" s="252"/>
      <c r="H22" s="252"/>
      <c r="I22" s="252"/>
      <c r="J22" s="252"/>
      <c r="K22" s="252"/>
      <c r="L22" s="252"/>
      <c r="M22" s="252"/>
      <c r="N22" s="252"/>
      <c r="O22" s="252"/>
      <c r="P22" s="252"/>
      <c r="Q22" s="252"/>
      <c r="R22" s="252"/>
      <c r="S22" s="252"/>
      <c r="T22" s="252"/>
      <c r="U22" s="252"/>
      <c r="V22" s="268"/>
      <c r="W22" s="268"/>
      <c r="X22" s="268"/>
      <c r="Y22" s="268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22"/>
    </row>
    <row r="23" spans="1:46" ht="26.25" hidden="1" customHeight="1">
      <c r="A23" s="21"/>
      <c r="B23" s="23"/>
      <c r="C23" s="23"/>
      <c r="D23" s="23"/>
      <c r="E23" s="252"/>
      <c r="F23" s="252"/>
      <c r="G23" s="252"/>
      <c r="H23" s="252"/>
      <c r="I23" s="252"/>
      <c r="J23" s="252"/>
      <c r="K23" s="252"/>
      <c r="L23" s="252"/>
      <c r="M23" s="252"/>
      <c r="N23" s="252"/>
      <c r="O23" s="252"/>
      <c r="P23" s="252"/>
      <c r="Q23" s="252"/>
      <c r="R23" s="252"/>
      <c r="S23" s="252"/>
      <c r="T23" s="252"/>
      <c r="U23" s="252"/>
      <c r="V23" s="268"/>
      <c r="W23" s="268"/>
      <c r="X23" s="268"/>
      <c r="Y23" s="268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22"/>
    </row>
    <row r="24" spans="1:46" ht="26.25" hidden="1" customHeight="1">
      <c r="A24" s="21"/>
      <c r="B24" s="23"/>
      <c r="C24" s="23"/>
      <c r="D24" s="23"/>
      <c r="E24" s="252"/>
      <c r="F24" s="252"/>
      <c r="G24" s="252"/>
      <c r="H24" s="252"/>
      <c r="I24" s="252"/>
      <c r="J24" s="252"/>
      <c r="K24" s="252"/>
      <c r="L24" s="252"/>
      <c r="M24" s="252"/>
      <c r="N24" s="252"/>
      <c r="O24" s="252"/>
      <c r="P24" s="252"/>
      <c r="Q24" s="252"/>
      <c r="R24" s="252"/>
      <c r="S24" s="252"/>
      <c r="T24" s="252"/>
      <c r="U24" s="252"/>
      <c r="V24" s="268"/>
      <c r="W24" s="268"/>
      <c r="X24" s="268"/>
      <c r="Y24" s="268"/>
      <c r="Z24" s="411"/>
      <c r="AA24" s="411"/>
      <c r="AB24" s="411"/>
      <c r="AC24" s="411"/>
      <c r="AD24" s="411"/>
      <c r="AE24" s="411"/>
      <c r="AF24" s="411"/>
      <c r="AG24" s="411"/>
      <c r="AH24" s="411"/>
      <c r="AI24" s="411"/>
      <c r="AJ24" s="411"/>
      <c r="AK24" s="411"/>
      <c r="AL24" s="22"/>
    </row>
    <row r="25" spans="1:46" ht="7.5" customHeight="1">
      <c r="A25" s="31"/>
      <c r="B25" s="31"/>
      <c r="C25" s="32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4"/>
      <c r="AJ25" s="38"/>
      <c r="AK25" s="38"/>
      <c r="AL25" s="38"/>
      <c r="AM25" s="38"/>
      <c r="AN25" s="38"/>
    </row>
    <row r="26" spans="1:46" ht="26.25" customHeight="1">
      <c r="A26" s="31"/>
      <c r="B26" s="31"/>
      <c r="C26" s="32"/>
      <c r="D26" s="32"/>
      <c r="E26" s="238" t="s">
        <v>313</v>
      </c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8"/>
      <c r="T26" s="238"/>
      <c r="U26" s="238"/>
      <c r="V26" s="238"/>
      <c r="W26" s="238"/>
      <c r="X26" s="238"/>
      <c r="Y26" s="238"/>
      <c r="Z26" s="238"/>
      <c r="AA26" s="238"/>
      <c r="AB26" s="238"/>
      <c r="AC26" s="238"/>
      <c r="AD26" s="238"/>
      <c r="AE26" s="238"/>
      <c r="AF26" s="238"/>
      <c r="AG26" s="238"/>
      <c r="AH26" s="238"/>
      <c r="AI26" s="238"/>
      <c r="AJ26" s="238"/>
      <c r="AK26" s="238"/>
      <c r="AL26" s="81" t="s">
        <v>261</v>
      </c>
      <c r="AM26" s="32"/>
      <c r="AN26" s="32"/>
      <c r="AO26" s="32"/>
      <c r="AP26" s="32"/>
      <c r="AQ26" s="32"/>
      <c r="AR26" s="32"/>
      <c r="AS26" s="32"/>
      <c r="AT26" s="35"/>
    </row>
    <row r="27" spans="1:46" ht="18.75" customHeight="1">
      <c r="A27" s="21"/>
      <c r="B27" s="23"/>
      <c r="C27" s="23"/>
      <c r="D27" s="23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22"/>
    </row>
    <row r="28" spans="1:46" ht="18.75" customHeight="1">
      <c r="A28" s="21"/>
      <c r="B28" s="218" t="s">
        <v>328</v>
      </c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8"/>
      <c r="AE28" s="21"/>
      <c r="AF28" s="21"/>
      <c r="AG28" s="21"/>
      <c r="AH28" s="21"/>
      <c r="AI28" s="21"/>
      <c r="AJ28" s="21"/>
      <c r="AK28" s="22"/>
      <c r="AL28" s="22"/>
    </row>
    <row r="29" spans="1:46" ht="19.5" customHeight="1">
      <c r="A29" s="2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2"/>
      <c r="AL29" s="22"/>
    </row>
    <row r="30" spans="1:46" ht="52.5" customHeight="1">
      <c r="A30" s="21"/>
      <c r="B30" s="23"/>
      <c r="C30" s="23"/>
      <c r="D30" s="23"/>
      <c r="E30" s="270" t="str">
        <f>IF(AL28="해당사항 없음","거래내역 없음"," ")</f>
        <v xml:space="preserve"> </v>
      </c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0"/>
      <c r="T30" s="270"/>
      <c r="U30" s="270"/>
      <c r="V30" s="270"/>
      <c r="W30" s="270"/>
      <c r="X30" s="270"/>
      <c r="Y30" s="270"/>
      <c r="Z30" s="270"/>
      <c r="AA30" s="270"/>
      <c r="AB30" s="270"/>
      <c r="AC30" s="270"/>
      <c r="AD30" s="270"/>
      <c r="AE30" s="270"/>
      <c r="AF30" s="270"/>
      <c r="AG30" s="270"/>
      <c r="AH30" s="270"/>
      <c r="AI30" s="270"/>
      <c r="AJ30" s="270"/>
      <c r="AK30" s="270"/>
      <c r="AL30" s="22"/>
    </row>
    <row r="31" spans="1:46" ht="18.75" customHeight="1">
      <c r="A31" s="21"/>
      <c r="B31" s="23"/>
      <c r="C31" s="23"/>
      <c r="D31" s="23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22"/>
    </row>
    <row r="32" spans="1:46" ht="19.5" customHeight="1">
      <c r="A32" s="21"/>
      <c r="B32" s="23"/>
      <c r="C32" s="23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22"/>
    </row>
    <row r="33" spans="1:37" ht="56.25" customHeight="1">
      <c r="A33" s="169" t="s">
        <v>329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0"/>
      <c r="AF33" s="170"/>
      <c r="AG33" s="170"/>
      <c r="AH33" s="170"/>
      <c r="AI33" s="170"/>
      <c r="AJ33" s="170"/>
      <c r="AK33" s="171"/>
    </row>
  </sheetData>
  <mergeCells count="65">
    <mergeCell ref="AB8:AE8"/>
    <mergeCell ref="Z20:AE20"/>
    <mergeCell ref="AF20:AK20"/>
    <mergeCell ref="AF6:AK6"/>
    <mergeCell ref="AF8:AK8"/>
    <mergeCell ref="AF19:AK19"/>
    <mergeCell ref="C8:E8"/>
    <mergeCell ref="F8:J8"/>
    <mergeCell ref="K8:R8"/>
    <mergeCell ref="S8:W8"/>
    <mergeCell ref="X8:AA8"/>
    <mergeCell ref="A2:AG2"/>
    <mergeCell ref="B4:Z4"/>
    <mergeCell ref="C7:E7"/>
    <mergeCell ref="F7:J7"/>
    <mergeCell ref="K7:R7"/>
    <mergeCell ref="S7:W7"/>
    <mergeCell ref="X7:AA7"/>
    <mergeCell ref="AB7:AE7"/>
    <mergeCell ref="AF7:AK7"/>
    <mergeCell ref="AA5:AK5"/>
    <mergeCell ref="C6:E6"/>
    <mergeCell ref="F6:J6"/>
    <mergeCell ref="K6:R6"/>
    <mergeCell ref="S6:W6"/>
    <mergeCell ref="X6:AA6"/>
    <mergeCell ref="AB6:AE6"/>
    <mergeCell ref="A33:AK33"/>
    <mergeCell ref="E24:L24"/>
    <mergeCell ref="M24:U24"/>
    <mergeCell ref="V24:Y24"/>
    <mergeCell ref="Z24:AE24"/>
    <mergeCell ref="AF24:AK24"/>
    <mergeCell ref="Z23:AE23"/>
    <mergeCell ref="AF23:AK23"/>
    <mergeCell ref="E10:AK10"/>
    <mergeCell ref="E9:AH9"/>
    <mergeCell ref="E13:AK13"/>
    <mergeCell ref="B17:Z17"/>
    <mergeCell ref="E19:L19"/>
    <mergeCell ref="M19:U19"/>
    <mergeCell ref="V19:Y19"/>
    <mergeCell ref="E15:AK15"/>
    <mergeCell ref="AD18:AK18"/>
    <mergeCell ref="B12:AD12"/>
    <mergeCell ref="E20:L20"/>
    <mergeCell ref="M20:U20"/>
    <mergeCell ref="V20:Y20"/>
    <mergeCell ref="Z19:AE19"/>
    <mergeCell ref="E21:L21"/>
    <mergeCell ref="M21:U21"/>
    <mergeCell ref="V21:Y21"/>
    <mergeCell ref="B28:AD28"/>
    <mergeCell ref="E30:AK30"/>
    <mergeCell ref="E26:AK26"/>
    <mergeCell ref="Z21:AE21"/>
    <mergeCell ref="AF21:AK21"/>
    <mergeCell ref="E22:L22"/>
    <mergeCell ref="M22:U22"/>
    <mergeCell ref="V22:Y22"/>
    <mergeCell ref="Z22:AE22"/>
    <mergeCell ref="AF22:AK22"/>
    <mergeCell ref="E23:L23"/>
    <mergeCell ref="M23:U23"/>
    <mergeCell ref="V23:Y23"/>
  </mergeCells>
  <phoneticPr fontId="235" type="noConversion"/>
  <dataValidations count="2">
    <dataValidation type="list" allowBlank="1" showInputMessage="1" showErrorMessage="1" sqref="AL12 AL28">
      <formula1>"해당사항 없음"</formula1>
    </dataValidation>
    <dataValidation type="list" allowBlank="1" showInputMessage="1" showErrorMessage="1" sqref="C7:E8">
      <formula1>"매입,매각"</formula1>
    </dataValidation>
  </dataValidations>
  <pageMargins left="0.47" right="0.47" top="0.75" bottom="0.75" header="0.31" footer="0.31"/>
  <pageSetup paperSize="9" scale="91" fitToWidth="0" fitToHeight="0" orientation="portrait" blackAndWhite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T23"/>
  <sheetViews>
    <sheetView workbookViewId="0">
      <selection activeCell="A2" sqref="A2:AK2"/>
    </sheetView>
  </sheetViews>
  <sheetFormatPr defaultRowHeight="16.5" customHeight="1"/>
  <cols>
    <col min="1" max="4" width="1.125" style="2" customWidth="1"/>
    <col min="5" max="6" width="2.375" style="2" customWidth="1"/>
    <col min="7" max="7" width="4" style="2" customWidth="1"/>
    <col min="8" max="13" width="2.375" style="2" customWidth="1"/>
    <col min="14" max="22" width="2.625" style="2" customWidth="1"/>
    <col min="23" max="30" width="1.75" style="2" customWidth="1"/>
    <col min="31" max="37" width="2.375" style="2" customWidth="1"/>
    <col min="38" max="41" width="9" style="2" customWidth="1"/>
  </cols>
  <sheetData>
    <row r="2" spans="1:37" ht="19.5" customHeight="1">
      <c r="A2" s="187" t="s">
        <v>330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</row>
    <row r="3" spans="1:37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</row>
    <row r="4" spans="1:37" ht="20.25" customHeight="1">
      <c r="A4" s="188" t="s">
        <v>331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</row>
    <row r="5" spans="1:37" ht="19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2"/>
    </row>
    <row r="6" spans="1:37" ht="30" customHeight="1">
      <c r="A6" s="49"/>
      <c r="B6" s="49"/>
      <c r="C6" s="183" t="s">
        <v>93</v>
      </c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427"/>
      <c r="O6" s="434" t="s">
        <v>332</v>
      </c>
      <c r="P6" s="435"/>
      <c r="Q6" s="435"/>
      <c r="R6" s="435"/>
      <c r="S6" s="435"/>
      <c r="T6" s="435"/>
      <c r="U6" s="435"/>
      <c r="V6" s="436"/>
      <c r="W6" s="434" t="s">
        <v>333</v>
      </c>
      <c r="X6" s="435"/>
      <c r="Y6" s="435"/>
      <c r="Z6" s="435"/>
      <c r="AA6" s="435"/>
      <c r="AB6" s="435"/>
      <c r="AC6" s="435"/>
      <c r="AD6" s="436"/>
      <c r="AE6" s="434" t="s">
        <v>67</v>
      </c>
      <c r="AF6" s="435"/>
      <c r="AG6" s="435"/>
      <c r="AH6" s="435"/>
      <c r="AI6" s="435"/>
      <c r="AJ6" s="435"/>
      <c r="AK6" s="436"/>
    </row>
    <row r="7" spans="1:37" ht="30" customHeight="1">
      <c r="A7" s="49"/>
      <c r="B7" s="49"/>
      <c r="C7" s="437" t="s">
        <v>250</v>
      </c>
      <c r="D7" s="438"/>
      <c r="E7" s="438"/>
      <c r="F7" s="438"/>
      <c r="G7" s="439"/>
      <c r="H7" s="183" t="s">
        <v>334</v>
      </c>
      <c r="I7" s="184"/>
      <c r="J7" s="184"/>
      <c r="K7" s="184"/>
      <c r="L7" s="184"/>
      <c r="M7" s="184"/>
      <c r="N7" s="427"/>
      <c r="O7" s="431">
        <f>SUM('3부.Ⅱ.1.1)'!O9:W24)</f>
        <v>0</v>
      </c>
      <c r="P7" s="432"/>
      <c r="Q7" s="432"/>
      <c r="R7" s="432"/>
      <c r="S7" s="432"/>
      <c r="T7" s="432"/>
      <c r="U7" s="432"/>
      <c r="V7" s="433"/>
      <c r="W7" s="421" t="str">
        <f t="shared" ref="W7:W15" si="0">IFERROR(O7/$O$16,"")</f>
        <v/>
      </c>
      <c r="X7" s="422"/>
      <c r="Y7" s="422"/>
      <c r="Z7" s="422"/>
      <c r="AA7" s="422"/>
      <c r="AB7" s="422"/>
      <c r="AC7" s="422"/>
      <c r="AD7" s="423"/>
      <c r="AE7" s="424"/>
      <c r="AF7" s="425"/>
      <c r="AG7" s="425"/>
      <c r="AH7" s="425"/>
      <c r="AI7" s="425"/>
      <c r="AJ7" s="425"/>
      <c r="AK7" s="426"/>
    </row>
    <row r="8" spans="1:37" ht="30" customHeight="1">
      <c r="A8" s="49"/>
      <c r="B8" s="49"/>
      <c r="C8" s="440"/>
      <c r="D8" s="441"/>
      <c r="E8" s="441"/>
      <c r="F8" s="441"/>
      <c r="G8" s="442"/>
      <c r="H8" s="183" t="s">
        <v>335</v>
      </c>
      <c r="I8" s="184"/>
      <c r="J8" s="184"/>
      <c r="K8" s="184"/>
      <c r="L8" s="184"/>
      <c r="M8" s="184"/>
      <c r="N8" s="427"/>
      <c r="O8" s="431">
        <v>0</v>
      </c>
      <c r="P8" s="432"/>
      <c r="Q8" s="432"/>
      <c r="R8" s="432"/>
      <c r="S8" s="432"/>
      <c r="T8" s="432"/>
      <c r="U8" s="432"/>
      <c r="V8" s="433"/>
      <c r="W8" s="421" t="str">
        <f t="shared" si="0"/>
        <v/>
      </c>
      <c r="X8" s="422"/>
      <c r="Y8" s="422"/>
      <c r="Z8" s="422"/>
      <c r="AA8" s="422"/>
      <c r="AB8" s="422"/>
      <c r="AC8" s="422"/>
      <c r="AD8" s="423"/>
      <c r="AE8" s="424"/>
      <c r="AF8" s="425"/>
      <c r="AG8" s="425"/>
      <c r="AH8" s="425"/>
      <c r="AI8" s="425"/>
      <c r="AJ8" s="425"/>
      <c r="AK8" s="426"/>
    </row>
    <row r="9" spans="1:37" ht="30" customHeight="1">
      <c r="A9" s="49"/>
      <c r="B9" s="49"/>
      <c r="C9" s="443"/>
      <c r="D9" s="444"/>
      <c r="E9" s="444"/>
      <c r="F9" s="444"/>
      <c r="G9" s="445"/>
      <c r="H9" s="183" t="s">
        <v>336</v>
      </c>
      <c r="I9" s="184"/>
      <c r="J9" s="184"/>
      <c r="K9" s="184"/>
      <c r="L9" s="184"/>
      <c r="M9" s="184"/>
      <c r="N9" s="427"/>
      <c r="O9" s="428">
        <v>0</v>
      </c>
      <c r="P9" s="429"/>
      <c r="Q9" s="429"/>
      <c r="R9" s="429"/>
      <c r="S9" s="429"/>
      <c r="T9" s="429"/>
      <c r="U9" s="429"/>
      <c r="V9" s="430"/>
      <c r="W9" s="421" t="str">
        <f t="shared" si="0"/>
        <v/>
      </c>
      <c r="X9" s="422"/>
      <c r="Y9" s="422"/>
      <c r="Z9" s="422"/>
      <c r="AA9" s="422"/>
      <c r="AB9" s="422"/>
      <c r="AC9" s="422"/>
      <c r="AD9" s="423"/>
      <c r="AE9" s="424"/>
      <c r="AF9" s="425"/>
      <c r="AG9" s="425"/>
      <c r="AH9" s="425"/>
      <c r="AI9" s="425"/>
      <c r="AJ9" s="425"/>
      <c r="AK9" s="426"/>
    </row>
    <row r="10" spans="1:37" ht="30" customHeight="1">
      <c r="A10" s="49"/>
      <c r="B10" s="49"/>
      <c r="C10" s="437" t="s">
        <v>252</v>
      </c>
      <c r="D10" s="438"/>
      <c r="E10" s="438"/>
      <c r="F10" s="438"/>
      <c r="G10" s="439"/>
      <c r="H10" s="183" t="s">
        <v>337</v>
      </c>
      <c r="I10" s="184"/>
      <c r="J10" s="184"/>
      <c r="K10" s="184"/>
      <c r="L10" s="184"/>
      <c r="M10" s="184"/>
      <c r="N10" s="427"/>
      <c r="O10" s="431">
        <f>SUM('3부.Ⅱ.2'!Q6:U10)</f>
        <v>0</v>
      </c>
      <c r="P10" s="432"/>
      <c r="Q10" s="432"/>
      <c r="R10" s="432"/>
      <c r="S10" s="432"/>
      <c r="T10" s="432"/>
      <c r="U10" s="432"/>
      <c r="V10" s="433"/>
      <c r="W10" s="421" t="str">
        <f t="shared" si="0"/>
        <v/>
      </c>
      <c r="X10" s="422"/>
      <c r="Y10" s="422"/>
      <c r="Z10" s="422"/>
      <c r="AA10" s="422"/>
      <c r="AB10" s="422"/>
      <c r="AC10" s="422"/>
      <c r="AD10" s="423"/>
      <c r="AE10" s="424"/>
      <c r="AF10" s="425"/>
      <c r="AG10" s="425"/>
      <c r="AH10" s="425"/>
      <c r="AI10" s="425"/>
      <c r="AJ10" s="425"/>
      <c r="AK10" s="426"/>
    </row>
    <row r="11" spans="1:37" ht="30" customHeight="1">
      <c r="A11" s="49"/>
      <c r="B11" s="49"/>
      <c r="C11" s="440"/>
      <c r="D11" s="441"/>
      <c r="E11" s="441"/>
      <c r="F11" s="441"/>
      <c r="G11" s="442"/>
      <c r="H11" s="183" t="s">
        <v>338</v>
      </c>
      <c r="I11" s="184"/>
      <c r="J11" s="184"/>
      <c r="K11" s="184"/>
      <c r="L11" s="184"/>
      <c r="M11" s="184"/>
      <c r="N11" s="427"/>
      <c r="O11" s="431">
        <f>SUM('3부.Ⅱ.2'!K6:P10)</f>
        <v>0</v>
      </c>
      <c r="P11" s="432"/>
      <c r="Q11" s="432"/>
      <c r="R11" s="432"/>
      <c r="S11" s="432"/>
      <c r="T11" s="432"/>
      <c r="U11" s="432"/>
      <c r="V11" s="433"/>
      <c r="W11" s="421" t="str">
        <f t="shared" si="0"/>
        <v/>
      </c>
      <c r="X11" s="422"/>
      <c r="Y11" s="422"/>
      <c r="Z11" s="422"/>
      <c r="AA11" s="422"/>
      <c r="AB11" s="422"/>
      <c r="AC11" s="422"/>
      <c r="AD11" s="423"/>
      <c r="AE11" s="424"/>
      <c r="AF11" s="425"/>
      <c r="AG11" s="425"/>
      <c r="AH11" s="425"/>
      <c r="AI11" s="425"/>
      <c r="AJ11" s="425"/>
      <c r="AK11" s="426"/>
    </row>
    <row r="12" spans="1:37" ht="30" customHeight="1">
      <c r="A12" s="49"/>
      <c r="B12" s="49"/>
      <c r="C12" s="443"/>
      <c r="D12" s="444"/>
      <c r="E12" s="444"/>
      <c r="F12" s="444"/>
      <c r="G12" s="445"/>
      <c r="H12" s="183" t="s">
        <v>339</v>
      </c>
      <c r="I12" s="184"/>
      <c r="J12" s="184"/>
      <c r="K12" s="184"/>
      <c r="L12" s="184"/>
      <c r="M12" s="184"/>
      <c r="N12" s="427"/>
      <c r="O12" s="431">
        <f>SUM('3부.Ⅱ.2'!V6:AA10)</f>
        <v>0</v>
      </c>
      <c r="P12" s="432"/>
      <c r="Q12" s="432"/>
      <c r="R12" s="432"/>
      <c r="S12" s="432"/>
      <c r="T12" s="432"/>
      <c r="U12" s="432"/>
      <c r="V12" s="433"/>
      <c r="W12" s="421" t="str">
        <f t="shared" si="0"/>
        <v/>
      </c>
      <c r="X12" s="422"/>
      <c r="Y12" s="422"/>
      <c r="Z12" s="422"/>
      <c r="AA12" s="422"/>
      <c r="AB12" s="422"/>
      <c r="AC12" s="422"/>
      <c r="AD12" s="423"/>
      <c r="AE12" s="424"/>
      <c r="AF12" s="425"/>
      <c r="AG12" s="425"/>
      <c r="AH12" s="425"/>
      <c r="AI12" s="425"/>
      <c r="AJ12" s="425"/>
      <c r="AK12" s="426"/>
    </row>
    <row r="13" spans="1:37" ht="30" customHeight="1">
      <c r="A13" s="49"/>
      <c r="B13" s="49"/>
      <c r="C13" s="183" t="s">
        <v>253</v>
      </c>
      <c r="D13" s="184"/>
      <c r="E13" s="184"/>
      <c r="F13" s="184"/>
      <c r="G13" s="427"/>
      <c r="H13" s="183" t="s">
        <v>340</v>
      </c>
      <c r="I13" s="184"/>
      <c r="J13" s="184"/>
      <c r="K13" s="184"/>
      <c r="L13" s="184"/>
      <c r="M13" s="184"/>
      <c r="N13" s="427"/>
      <c r="O13" s="431">
        <f>SUM('3부.Ⅱ.3'!AF6:AK10)</f>
        <v>0</v>
      </c>
      <c r="P13" s="432"/>
      <c r="Q13" s="432"/>
      <c r="R13" s="432"/>
      <c r="S13" s="432"/>
      <c r="T13" s="432"/>
      <c r="U13" s="432"/>
      <c r="V13" s="433"/>
      <c r="W13" s="421" t="str">
        <f t="shared" si="0"/>
        <v/>
      </c>
      <c r="X13" s="422"/>
      <c r="Y13" s="422"/>
      <c r="Z13" s="422"/>
      <c r="AA13" s="422"/>
      <c r="AB13" s="422"/>
      <c r="AC13" s="422"/>
      <c r="AD13" s="423"/>
      <c r="AE13" s="424"/>
      <c r="AF13" s="425"/>
      <c r="AG13" s="425"/>
      <c r="AH13" s="425"/>
      <c r="AI13" s="425"/>
      <c r="AJ13" s="425"/>
      <c r="AK13" s="426"/>
    </row>
    <row r="14" spans="1:37" ht="30" customHeight="1">
      <c r="A14" s="49"/>
      <c r="B14" s="49"/>
      <c r="C14" s="183" t="s">
        <v>341</v>
      </c>
      <c r="D14" s="184"/>
      <c r="E14" s="184"/>
      <c r="F14" s="184"/>
      <c r="G14" s="427"/>
      <c r="H14" s="183" t="s">
        <v>342</v>
      </c>
      <c r="I14" s="184"/>
      <c r="J14" s="184"/>
      <c r="K14" s="184"/>
      <c r="L14" s="184"/>
      <c r="M14" s="184"/>
      <c r="N14" s="427"/>
      <c r="O14" s="431">
        <f>SUM('3부.Ⅱ.4'!O5:W9)</f>
        <v>0</v>
      </c>
      <c r="P14" s="432"/>
      <c r="Q14" s="432"/>
      <c r="R14" s="432"/>
      <c r="S14" s="432"/>
      <c r="T14" s="432"/>
      <c r="U14" s="432"/>
      <c r="V14" s="433"/>
      <c r="W14" s="421" t="str">
        <f t="shared" si="0"/>
        <v/>
      </c>
      <c r="X14" s="422"/>
      <c r="Y14" s="422"/>
      <c r="Z14" s="422"/>
      <c r="AA14" s="422"/>
      <c r="AB14" s="422"/>
      <c r="AC14" s="422"/>
      <c r="AD14" s="423"/>
      <c r="AE14" s="424"/>
      <c r="AF14" s="425"/>
      <c r="AG14" s="425"/>
      <c r="AH14" s="425"/>
      <c r="AI14" s="425"/>
      <c r="AJ14" s="425"/>
      <c r="AK14" s="426"/>
    </row>
    <row r="15" spans="1:37" ht="30" customHeight="1">
      <c r="A15" s="49"/>
      <c r="B15" s="49"/>
      <c r="C15" s="233" t="s">
        <v>343</v>
      </c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428">
        <v>0</v>
      </c>
      <c r="P15" s="429"/>
      <c r="Q15" s="429"/>
      <c r="R15" s="429"/>
      <c r="S15" s="429"/>
      <c r="T15" s="429"/>
      <c r="U15" s="429"/>
      <c r="V15" s="430"/>
      <c r="W15" s="421" t="str">
        <f t="shared" si="0"/>
        <v/>
      </c>
      <c r="X15" s="422"/>
      <c r="Y15" s="422"/>
      <c r="Z15" s="422"/>
      <c r="AA15" s="422"/>
      <c r="AB15" s="422"/>
      <c r="AC15" s="422"/>
      <c r="AD15" s="423"/>
      <c r="AE15" s="424"/>
      <c r="AF15" s="425"/>
      <c r="AG15" s="425"/>
      <c r="AH15" s="425"/>
      <c r="AI15" s="425"/>
      <c r="AJ15" s="425"/>
      <c r="AK15" s="426"/>
    </row>
    <row r="16" spans="1:37" ht="30" customHeight="1">
      <c r="A16" s="49"/>
      <c r="B16" s="49"/>
      <c r="C16" s="233" t="s">
        <v>344</v>
      </c>
      <c r="D16" s="233"/>
      <c r="E16" s="233"/>
      <c r="F16" s="233"/>
      <c r="G16" s="233"/>
      <c r="H16" s="233"/>
      <c r="I16" s="233"/>
      <c r="J16" s="233"/>
      <c r="K16" s="233"/>
      <c r="L16" s="233"/>
      <c r="M16" s="233"/>
      <c r="N16" s="233"/>
      <c r="O16" s="431">
        <f>SUM(O7:V15)</f>
        <v>0</v>
      </c>
      <c r="P16" s="432"/>
      <c r="Q16" s="432"/>
      <c r="R16" s="432"/>
      <c r="S16" s="432"/>
      <c r="T16" s="432"/>
      <c r="U16" s="432"/>
      <c r="V16" s="433"/>
      <c r="W16" s="421">
        <f>SUM(W7:AD15)</f>
        <v>0</v>
      </c>
      <c r="X16" s="422"/>
      <c r="Y16" s="422"/>
      <c r="Z16" s="422"/>
      <c r="AA16" s="422"/>
      <c r="AB16" s="422"/>
      <c r="AC16" s="422"/>
      <c r="AD16" s="423"/>
      <c r="AE16" s="434"/>
      <c r="AF16" s="435"/>
      <c r="AG16" s="435"/>
      <c r="AH16" s="435"/>
      <c r="AI16" s="435"/>
      <c r="AJ16" s="435"/>
      <c r="AK16" s="436"/>
    </row>
    <row r="17" spans="1:46" ht="18.75" customHeight="1">
      <c r="C17" s="32" t="s">
        <v>220</v>
      </c>
      <c r="D17" s="97"/>
      <c r="E17" s="375" t="s">
        <v>345</v>
      </c>
      <c r="F17" s="375"/>
      <c r="G17" s="375"/>
      <c r="H17" s="375"/>
      <c r="I17" s="375"/>
      <c r="J17" s="375"/>
      <c r="K17" s="375"/>
      <c r="L17" s="375"/>
      <c r="M17" s="375"/>
      <c r="N17" s="375"/>
      <c r="O17" s="375"/>
      <c r="P17" s="375"/>
      <c r="Q17" s="375"/>
      <c r="R17" s="375"/>
      <c r="S17" s="375"/>
      <c r="T17" s="375"/>
      <c r="U17" s="375"/>
      <c r="V17" s="375"/>
      <c r="W17" s="375"/>
      <c r="X17" s="375"/>
      <c r="Y17" s="375"/>
      <c r="Z17" s="375"/>
      <c r="AA17" s="375"/>
      <c r="AB17" s="375"/>
      <c r="AC17" s="375"/>
      <c r="AD17" s="375"/>
      <c r="AE17" s="375"/>
      <c r="AF17" s="375"/>
      <c r="AG17" s="375"/>
      <c r="AH17" s="375"/>
      <c r="AI17" s="375"/>
      <c r="AJ17" s="32"/>
      <c r="AK17" s="32"/>
    </row>
    <row r="18" spans="1:46" ht="18.75" customHeight="1">
      <c r="A18" s="21"/>
      <c r="B18" s="23"/>
      <c r="C18" s="23"/>
      <c r="D18" s="20"/>
      <c r="E18" s="162" t="s">
        <v>346</v>
      </c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32"/>
      <c r="AJ18" s="32"/>
      <c r="AK18" s="32"/>
      <c r="AL18" s="22"/>
      <c r="AO18" s="38"/>
    </row>
    <row r="19" spans="1:46" ht="26.25" customHeight="1">
      <c r="A19" s="31"/>
      <c r="B19" s="31"/>
      <c r="C19" s="32"/>
      <c r="D19" s="32"/>
      <c r="E19" s="215"/>
      <c r="F19" s="215"/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5"/>
      <c r="R19" s="215"/>
      <c r="S19" s="215"/>
      <c r="T19" s="215"/>
      <c r="U19" s="215"/>
      <c r="V19" s="215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81" t="s">
        <v>261</v>
      </c>
      <c r="AP19" s="20"/>
      <c r="AQ19" s="20"/>
      <c r="AR19" s="20"/>
      <c r="AS19" s="20"/>
      <c r="AT19" s="20"/>
    </row>
    <row r="23" spans="1:46" ht="126.75" customHeight="1">
      <c r="A23" s="169" t="s">
        <v>347</v>
      </c>
      <c r="B23" s="377"/>
      <c r="C23" s="377"/>
      <c r="D23" s="377"/>
      <c r="E23" s="377"/>
      <c r="F23" s="377"/>
      <c r="G23" s="377"/>
      <c r="H23" s="377"/>
      <c r="I23" s="377"/>
      <c r="J23" s="377"/>
      <c r="K23" s="377"/>
      <c r="L23" s="377"/>
      <c r="M23" s="377"/>
      <c r="N23" s="377"/>
      <c r="O23" s="377"/>
      <c r="P23" s="377"/>
      <c r="Q23" s="377"/>
      <c r="R23" s="377"/>
      <c r="S23" s="377"/>
      <c r="T23" s="377"/>
      <c r="U23" s="377"/>
      <c r="V23" s="377"/>
      <c r="W23" s="377"/>
      <c r="X23" s="377"/>
      <c r="Y23" s="377"/>
      <c r="Z23" s="377"/>
      <c r="AA23" s="377"/>
      <c r="AB23" s="377"/>
      <c r="AC23" s="377"/>
      <c r="AD23" s="377"/>
      <c r="AE23" s="377"/>
      <c r="AF23" s="377"/>
      <c r="AG23" s="377"/>
      <c r="AH23" s="377"/>
      <c r="AI23" s="377"/>
      <c r="AJ23" s="377"/>
      <c r="AK23" s="378"/>
    </row>
  </sheetData>
  <sheetProtection objects="1" formatCells="0" formatRows="0"/>
  <mergeCells count="54">
    <mergeCell ref="A2:AK2"/>
    <mergeCell ref="A4:AK4"/>
    <mergeCell ref="A23:AK23"/>
    <mergeCell ref="C6:N6"/>
    <mergeCell ref="O6:V6"/>
    <mergeCell ref="W6:AD6"/>
    <mergeCell ref="AE6:AK6"/>
    <mergeCell ref="C7:G9"/>
    <mergeCell ref="H7:N7"/>
    <mergeCell ref="O7:V7"/>
    <mergeCell ref="W7:AD7"/>
    <mergeCell ref="AE7:AK7"/>
    <mergeCell ref="H8:N8"/>
    <mergeCell ref="AE11:AK11"/>
    <mergeCell ref="H12:N12"/>
    <mergeCell ref="O8:V8"/>
    <mergeCell ref="W8:AD8"/>
    <mergeCell ref="AE8:AK8"/>
    <mergeCell ref="H9:N9"/>
    <mergeCell ref="O9:V9"/>
    <mergeCell ref="W9:AD9"/>
    <mergeCell ref="AE9:AK9"/>
    <mergeCell ref="O13:V13"/>
    <mergeCell ref="W13:AD13"/>
    <mergeCell ref="AE13:AK13"/>
    <mergeCell ref="C13:G13"/>
    <mergeCell ref="O12:V12"/>
    <mergeCell ref="W12:AD12"/>
    <mergeCell ref="AE12:AK12"/>
    <mergeCell ref="H13:N13"/>
    <mergeCell ref="C10:G12"/>
    <mergeCell ref="H10:N10"/>
    <mergeCell ref="O10:V10"/>
    <mergeCell ref="W10:AD10"/>
    <mergeCell ref="AE10:AK10"/>
    <mergeCell ref="H11:N11"/>
    <mergeCell ref="O11:V11"/>
    <mergeCell ref="W11:AD11"/>
    <mergeCell ref="E19:AK19"/>
    <mergeCell ref="E17:AI17"/>
    <mergeCell ref="C16:N16"/>
    <mergeCell ref="O16:V16"/>
    <mergeCell ref="W16:AD16"/>
    <mergeCell ref="AE16:AK16"/>
    <mergeCell ref="W14:AD14"/>
    <mergeCell ref="AE14:AK14"/>
    <mergeCell ref="C14:G14"/>
    <mergeCell ref="H14:N14"/>
    <mergeCell ref="E18:AH18"/>
    <mergeCell ref="C15:N15"/>
    <mergeCell ref="O15:V15"/>
    <mergeCell ref="W15:AD15"/>
    <mergeCell ref="AE15:AK15"/>
    <mergeCell ref="O14:V14"/>
  </mergeCells>
  <phoneticPr fontId="235" type="noConversion"/>
  <pageMargins left="0.59" right="0.47" top="0.75" bottom="0.75" header="0.31" footer="0.31"/>
  <pageSetup paperSize="9" scale="99" fitToWidth="0" fitToHeight="0" orientation="portrait" blackAndWhite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U42"/>
  <sheetViews>
    <sheetView workbookViewId="0">
      <selection activeCell="AM37" sqref="AM37"/>
    </sheetView>
  </sheetViews>
  <sheetFormatPr defaultRowHeight="16.5" customHeight="1"/>
  <cols>
    <col min="1" max="2" width="1.125" style="2" customWidth="1"/>
    <col min="3" max="3" width="2.625" style="2" customWidth="1"/>
    <col min="4" max="4" width="1.125" style="2" customWidth="1"/>
    <col min="5" max="22" width="2.375" style="2" customWidth="1"/>
    <col min="23" max="23" width="3.25" style="2" customWidth="1"/>
    <col min="24" max="34" width="2.375" style="2" customWidth="1"/>
    <col min="35" max="35" width="3.375" style="2" customWidth="1"/>
    <col min="36" max="41" width="9" style="2" customWidth="1"/>
  </cols>
  <sheetData>
    <row r="2" spans="1:47" ht="20.25" customHeight="1">
      <c r="A2" s="188" t="s">
        <v>348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</row>
    <row r="3" spans="1:47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2"/>
    </row>
    <row r="4" spans="1:47" ht="18.75" customHeight="1">
      <c r="A4" s="21"/>
      <c r="B4" s="188" t="s">
        <v>263</v>
      </c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22"/>
    </row>
    <row r="5" spans="1:47" ht="18.75" customHeight="1">
      <c r="A5" s="21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2"/>
    </row>
    <row r="6" spans="1:47" ht="17.25" customHeight="1">
      <c r="C6" s="218" t="s">
        <v>349</v>
      </c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P6" s="20"/>
      <c r="AQ6" s="20"/>
      <c r="AR6" s="20"/>
      <c r="AS6" s="20"/>
      <c r="AT6" s="20"/>
      <c r="AU6" s="20"/>
    </row>
    <row r="7" spans="1:47" ht="18.75" customHeight="1">
      <c r="A7" s="21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2"/>
    </row>
    <row r="8" spans="1:47" ht="30" customHeight="1">
      <c r="A8" s="49"/>
      <c r="B8" s="49"/>
      <c r="C8" s="233" t="s">
        <v>265</v>
      </c>
      <c r="D8" s="233"/>
      <c r="E8" s="233"/>
      <c r="F8" s="233"/>
      <c r="G8" s="233"/>
      <c r="H8" s="233"/>
      <c r="I8" s="233"/>
      <c r="J8" s="233"/>
      <c r="K8" s="233"/>
      <c r="L8" s="233"/>
      <c r="M8" s="233"/>
      <c r="N8" s="233"/>
      <c r="O8" s="263" t="s">
        <v>350</v>
      </c>
      <c r="P8" s="263"/>
      <c r="Q8" s="263"/>
      <c r="R8" s="263"/>
      <c r="S8" s="263"/>
      <c r="T8" s="263"/>
      <c r="U8" s="263"/>
      <c r="V8" s="263"/>
      <c r="W8" s="263"/>
      <c r="X8" s="263" t="s">
        <v>333</v>
      </c>
      <c r="Y8" s="263"/>
      <c r="Z8" s="263"/>
      <c r="AA8" s="263"/>
      <c r="AB8" s="263"/>
      <c r="AC8" s="263" t="s">
        <v>67</v>
      </c>
      <c r="AD8" s="263"/>
      <c r="AE8" s="263"/>
      <c r="AF8" s="263"/>
      <c r="AG8" s="263"/>
      <c r="AH8" s="263"/>
      <c r="AI8" s="263"/>
    </row>
    <row r="9" spans="1:47" ht="30" customHeight="1">
      <c r="A9" s="49"/>
      <c r="B9" s="49"/>
      <c r="C9" s="58">
        <v>1</v>
      </c>
      <c r="D9" s="300">
        <f>'2부.Ⅰ.1.1)'!D7</f>
        <v>0</v>
      </c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449"/>
      <c r="P9" s="449"/>
      <c r="Q9" s="449"/>
      <c r="R9" s="449"/>
      <c r="S9" s="449"/>
      <c r="T9" s="449"/>
      <c r="U9" s="449"/>
      <c r="V9" s="449"/>
      <c r="W9" s="449"/>
      <c r="X9" s="450" t="str">
        <f>IFERROR(O9/SUM(O9:W24),"")</f>
        <v/>
      </c>
      <c r="Y9" s="450"/>
      <c r="Z9" s="450"/>
      <c r="AA9" s="450"/>
      <c r="AB9" s="450"/>
      <c r="AC9" s="397"/>
      <c r="AD9" s="397"/>
      <c r="AE9" s="397"/>
      <c r="AF9" s="397"/>
      <c r="AG9" s="397"/>
      <c r="AH9" s="397"/>
      <c r="AI9" s="397"/>
    </row>
    <row r="10" spans="1:47" ht="30" hidden="1" customHeight="1">
      <c r="A10" s="49"/>
      <c r="B10" s="49"/>
      <c r="C10" s="58">
        <v>2</v>
      </c>
      <c r="D10" s="300">
        <f>'2부.Ⅰ.1.1)'!D8</f>
        <v>0</v>
      </c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449"/>
      <c r="P10" s="449"/>
      <c r="Q10" s="449"/>
      <c r="R10" s="449"/>
      <c r="S10" s="449"/>
      <c r="T10" s="449"/>
      <c r="U10" s="449"/>
      <c r="V10" s="449"/>
      <c r="W10" s="449"/>
      <c r="X10" s="450" t="str">
        <f>IFERROR(O10/SUM(O9:W24),"")</f>
        <v/>
      </c>
      <c r="Y10" s="450"/>
      <c r="Z10" s="450"/>
      <c r="AA10" s="450"/>
      <c r="AB10" s="450"/>
      <c r="AC10" s="397"/>
      <c r="AD10" s="397"/>
      <c r="AE10" s="397"/>
      <c r="AF10" s="397"/>
      <c r="AG10" s="397"/>
      <c r="AH10" s="397"/>
      <c r="AI10" s="397"/>
    </row>
    <row r="11" spans="1:47" ht="30" hidden="1" customHeight="1">
      <c r="A11" s="49"/>
      <c r="B11" s="49"/>
      <c r="C11" s="58">
        <v>3</v>
      </c>
      <c r="D11" s="300">
        <f>'2부.Ⅰ.1.1)'!D9</f>
        <v>0</v>
      </c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449"/>
      <c r="P11" s="449"/>
      <c r="Q11" s="449"/>
      <c r="R11" s="449"/>
      <c r="S11" s="449"/>
      <c r="T11" s="449"/>
      <c r="U11" s="449"/>
      <c r="V11" s="449"/>
      <c r="W11" s="449"/>
      <c r="X11" s="450" t="str">
        <f>IFERROR(O11/SUM(O9:W24),"")</f>
        <v/>
      </c>
      <c r="Y11" s="450"/>
      <c r="Z11" s="450"/>
      <c r="AA11" s="450"/>
      <c r="AB11" s="450"/>
      <c r="AC11" s="397"/>
      <c r="AD11" s="397"/>
      <c r="AE11" s="397"/>
      <c r="AF11" s="397"/>
      <c r="AG11" s="397"/>
      <c r="AH11" s="397"/>
      <c r="AI11" s="397"/>
    </row>
    <row r="12" spans="1:47" ht="30" hidden="1" customHeight="1">
      <c r="A12" s="49"/>
      <c r="B12" s="49"/>
      <c r="C12" s="58">
        <v>4</v>
      </c>
      <c r="D12" s="300">
        <f>'2부.Ⅰ.1.1)'!D10</f>
        <v>0</v>
      </c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449"/>
      <c r="P12" s="449"/>
      <c r="Q12" s="449"/>
      <c r="R12" s="449"/>
      <c r="S12" s="449"/>
      <c r="T12" s="449"/>
      <c r="U12" s="449"/>
      <c r="V12" s="449"/>
      <c r="W12" s="449"/>
      <c r="X12" s="450" t="str">
        <f>IFERROR(O12/SUM(O9:W24),"")</f>
        <v/>
      </c>
      <c r="Y12" s="450"/>
      <c r="Z12" s="450"/>
      <c r="AA12" s="450"/>
      <c r="AB12" s="450"/>
      <c r="AC12" s="397"/>
      <c r="AD12" s="397"/>
      <c r="AE12" s="397"/>
      <c r="AF12" s="397"/>
      <c r="AG12" s="397"/>
      <c r="AH12" s="397"/>
      <c r="AI12" s="397"/>
    </row>
    <row r="13" spans="1:47" ht="30" hidden="1" customHeight="1">
      <c r="A13" s="49"/>
      <c r="B13" s="49"/>
      <c r="C13" s="58">
        <v>5</v>
      </c>
      <c r="D13" s="300">
        <f>'2부.Ⅰ.1.1)'!D11</f>
        <v>0</v>
      </c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449"/>
      <c r="P13" s="449"/>
      <c r="Q13" s="449"/>
      <c r="R13" s="449"/>
      <c r="S13" s="449"/>
      <c r="T13" s="449"/>
      <c r="U13" s="449"/>
      <c r="V13" s="449"/>
      <c r="W13" s="449"/>
      <c r="X13" s="450" t="str">
        <f>IFERROR(O13/SUM(O9:W24),"")</f>
        <v/>
      </c>
      <c r="Y13" s="450"/>
      <c r="Z13" s="450"/>
      <c r="AA13" s="450"/>
      <c r="AB13" s="450"/>
      <c r="AC13" s="397"/>
      <c r="AD13" s="397"/>
      <c r="AE13" s="397"/>
      <c r="AF13" s="397"/>
      <c r="AG13" s="397"/>
      <c r="AH13" s="397"/>
      <c r="AI13" s="397"/>
    </row>
    <row r="14" spans="1:47" ht="30" hidden="1" customHeight="1">
      <c r="A14" s="49"/>
      <c r="B14" s="49"/>
      <c r="C14" s="58">
        <v>6</v>
      </c>
      <c r="D14" s="300">
        <f>'2부.Ⅰ.1.1)'!D12</f>
        <v>0</v>
      </c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449"/>
      <c r="P14" s="449"/>
      <c r="Q14" s="449"/>
      <c r="R14" s="449"/>
      <c r="S14" s="449"/>
      <c r="T14" s="449"/>
      <c r="U14" s="449"/>
      <c r="V14" s="449"/>
      <c r="W14" s="449"/>
      <c r="X14" s="450" t="str">
        <f>IFERROR(O14/SUM(O9:W24),"")</f>
        <v/>
      </c>
      <c r="Y14" s="450"/>
      <c r="Z14" s="450"/>
      <c r="AA14" s="450"/>
      <c r="AB14" s="450"/>
      <c r="AC14" s="397"/>
      <c r="AD14" s="397"/>
      <c r="AE14" s="397"/>
      <c r="AF14" s="397"/>
      <c r="AG14" s="397"/>
      <c r="AH14" s="397"/>
      <c r="AI14" s="397"/>
    </row>
    <row r="15" spans="1:47" ht="30" hidden="1" customHeight="1">
      <c r="A15" s="49"/>
      <c r="B15" s="49"/>
      <c r="C15" s="58">
        <v>7</v>
      </c>
      <c r="D15" s="300">
        <f>'2부.Ⅰ.1.1)'!D13</f>
        <v>0</v>
      </c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449"/>
      <c r="P15" s="449"/>
      <c r="Q15" s="449"/>
      <c r="R15" s="449"/>
      <c r="S15" s="449"/>
      <c r="T15" s="449"/>
      <c r="U15" s="449"/>
      <c r="V15" s="449"/>
      <c r="W15" s="449"/>
      <c r="X15" s="450" t="str">
        <f>IFERROR(O15/SUM(O9:W24),"")</f>
        <v/>
      </c>
      <c r="Y15" s="450"/>
      <c r="Z15" s="450"/>
      <c r="AA15" s="450"/>
      <c r="AB15" s="450"/>
      <c r="AC15" s="397"/>
      <c r="AD15" s="397"/>
      <c r="AE15" s="397"/>
      <c r="AF15" s="397"/>
      <c r="AG15" s="397"/>
      <c r="AH15" s="397"/>
      <c r="AI15" s="397"/>
    </row>
    <row r="16" spans="1:47" ht="30" hidden="1" customHeight="1">
      <c r="A16" s="49"/>
      <c r="B16" s="49"/>
      <c r="C16" s="58">
        <v>8</v>
      </c>
      <c r="D16" s="300">
        <f>'2부.Ⅰ.1.1)'!D14</f>
        <v>0</v>
      </c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449"/>
      <c r="P16" s="449"/>
      <c r="Q16" s="449"/>
      <c r="R16" s="449"/>
      <c r="S16" s="449"/>
      <c r="T16" s="449"/>
      <c r="U16" s="449"/>
      <c r="V16" s="449"/>
      <c r="W16" s="449"/>
      <c r="X16" s="450" t="str">
        <f>IFERROR(O16/SUM(O9:W24),"")</f>
        <v/>
      </c>
      <c r="Y16" s="450"/>
      <c r="Z16" s="450"/>
      <c r="AA16" s="450"/>
      <c r="AB16" s="450"/>
      <c r="AC16" s="397"/>
      <c r="AD16" s="397"/>
      <c r="AE16" s="397"/>
      <c r="AF16" s="397"/>
      <c r="AG16" s="397"/>
      <c r="AH16" s="397"/>
      <c r="AI16" s="397"/>
    </row>
    <row r="17" spans="1:47" ht="30" hidden="1" customHeight="1">
      <c r="A17" s="49"/>
      <c r="B17" s="49"/>
      <c r="C17" s="58">
        <v>9</v>
      </c>
      <c r="D17" s="300">
        <f>'2부.Ⅰ.1.1)'!D15</f>
        <v>0</v>
      </c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449"/>
      <c r="P17" s="449"/>
      <c r="Q17" s="449"/>
      <c r="R17" s="449"/>
      <c r="S17" s="449"/>
      <c r="T17" s="449"/>
      <c r="U17" s="449"/>
      <c r="V17" s="449"/>
      <c r="W17" s="449"/>
      <c r="X17" s="450" t="str">
        <f>IFERROR(O17/SUM(O9:W24),"")</f>
        <v/>
      </c>
      <c r="Y17" s="450"/>
      <c r="Z17" s="450"/>
      <c r="AA17" s="450"/>
      <c r="AB17" s="450"/>
      <c r="AC17" s="397"/>
      <c r="AD17" s="397"/>
      <c r="AE17" s="397"/>
      <c r="AF17" s="397"/>
      <c r="AG17" s="397"/>
      <c r="AH17" s="397"/>
      <c r="AI17" s="397"/>
    </row>
    <row r="18" spans="1:47" ht="30" hidden="1" customHeight="1">
      <c r="A18" s="49"/>
      <c r="B18" s="49"/>
      <c r="C18" s="58">
        <v>10</v>
      </c>
      <c r="D18" s="300">
        <f>'2부.Ⅰ.1.1)'!D16</f>
        <v>0</v>
      </c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449"/>
      <c r="P18" s="449"/>
      <c r="Q18" s="449"/>
      <c r="R18" s="449"/>
      <c r="S18" s="449"/>
      <c r="T18" s="449"/>
      <c r="U18" s="449"/>
      <c r="V18" s="449"/>
      <c r="W18" s="449"/>
      <c r="X18" s="450" t="str">
        <f>IFERROR(O18/SUM(O9:W24),"")</f>
        <v/>
      </c>
      <c r="Y18" s="450"/>
      <c r="Z18" s="450"/>
      <c r="AA18" s="450"/>
      <c r="AB18" s="450"/>
      <c r="AC18" s="397"/>
      <c r="AD18" s="397"/>
      <c r="AE18" s="397"/>
      <c r="AF18" s="397"/>
      <c r="AG18" s="397"/>
      <c r="AH18" s="397"/>
      <c r="AI18" s="397"/>
    </row>
    <row r="19" spans="1:47" ht="30" hidden="1" customHeight="1">
      <c r="A19" s="49"/>
      <c r="B19" s="49"/>
      <c r="C19" s="58">
        <v>11</v>
      </c>
      <c r="D19" s="300">
        <f>'2부.Ⅰ.1.1)'!D17</f>
        <v>0</v>
      </c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449"/>
      <c r="P19" s="449"/>
      <c r="Q19" s="449"/>
      <c r="R19" s="449"/>
      <c r="S19" s="449"/>
      <c r="T19" s="449"/>
      <c r="U19" s="449"/>
      <c r="V19" s="449"/>
      <c r="W19" s="449"/>
      <c r="X19" s="450" t="str">
        <f>IFERROR(O19/SUM(O9:W24),"")</f>
        <v/>
      </c>
      <c r="Y19" s="450"/>
      <c r="Z19" s="450"/>
      <c r="AA19" s="450"/>
      <c r="AB19" s="450"/>
      <c r="AC19" s="397"/>
      <c r="AD19" s="397"/>
      <c r="AE19" s="397"/>
      <c r="AF19" s="397"/>
      <c r="AG19" s="397"/>
      <c r="AH19" s="397"/>
      <c r="AI19" s="397"/>
    </row>
    <row r="20" spans="1:47" ht="30" hidden="1" customHeight="1">
      <c r="A20" s="49"/>
      <c r="B20" s="49"/>
      <c r="C20" s="58">
        <v>12</v>
      </c>
      <c r="D20" s="300">
        <f>'2부.Ⅰ.1.1)'!D18</f>
        <v>0</v>
      </c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449"/>
      <c r="P20" s="449"/>
      <c r="Q20" s="449"/>
      <c r="R20" s="449"/>
      <c r="S20" s="449"/>
      <c r="T20" s="449"/>
      <c r="U20" s="449"/>
      <c r="V20" s="449"/>
      <c r="W20" s="449"/>
      <c r="X20" s="450" t="str">
        <f>IFERROR(O20/SUM(O9:W24),"")</f>
        <v/>
      </c>
      <c r="Y20" s="450"/>
      <c r="Z20" s="450"/>
      <c r="AA20" s="450"/>
      <c r="AB20" s="450"/>
      <c r="AC20" s="397"/>
      <c r="AD20" s="397"/>
      <c r="AE20" s="397"/>
      <c r="AF20" s="397"/>
      <c r="AG20" s="397"/>
      <c r="AH20" s="397"/>
      <c r="AI20" s="397"/>
    </row>
    <row r="21" spans="1:47" ht="30" hidden="1" customHeight="1">
      <c r="A21" s="49"/>
      <c r="B21" s="49"/>
      <c r="C21" s="58">
        <v>13</v>
      </c>
      <c r="D21" s="300">
        <f>'2부.Ⅰ.1.1)'!D19</f>
        <v>0</v>
      </c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449"/>
      <c r="P21" s="449"/>
      <c r="Q21" s="449"/>
      <c r="R21" s="449"/>
      <c r="S21" s="449"/>
      <c r="T21" s="449"/>
      <c r="U21" s="449"/>
      <c r="V21" s="449"/>
      <c r="W21" s="449"/>
      <c r="X21" s="450" t="str">
        <f>IFERROR(O21/SUM(O9:W24),"")</f>
        <v/>
      </c>
      <c r="Y21" s="450"/>
      <c r="Z21" s="450"/>
      <c r="AA21" s="450"/>
      <c r="AB21" s="450"/>
      <c r="AC21" s="397"/>
      <c r="AD21" s="397"/>
      <c r="AE21" s="397"/>
      <c r="AF21" s="397"/>
      <c r="AG21" s="397"/>
      <c r="AH21" s="397"/>
      <c r="AI21" s="397"/>
    </row>
    <row r="22" spans="1:47" ht="30" hidden="1" customHeight="1">
      <c r="A22" s="49"/>
      <c r="B22" s="49"/>
      <c r="C22" s="58">
        <v>14</v>
      </c>
      <c r="D22" s="300">
        <f>'2부.Ⅰ.1.1)'!D20</f>
        <v>0</v>
      </c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449"/>
      <c r="P22" s="449"/>
      <c r="Q22" s="449"/>
      <c r="R22" s="449"/>
      <c r="S22" s="449"/>
      <c r="T22" s="449"/>
      <c r="U22" s="449"/>
      <c r="V22" s="449"/>
      <c r="W22" s="449"/>
      <c r="X22" s="450" t="str">
        <f>IFERROR(O22/SUM(O9:W24),"")</f>
        <v/>
      </c>
      <c r="Y22" s="450"/>
      <c r="Z22" s="450"/>
      <c r="AA22" s="450"/>
      <c r="AB22" s="450"/>
      <c r="AC22" s="397"/>
      <c r="AD22" s="397"/>
      <c r="AE22" s="397"/>
      <c r="AF22" s="397"/>
      <c r="AG22" s="397"/>
      <c r="AH22" s="397"/>
      <c r="AI22" s="397"/>
    </row>
    <row r="23" spans="1:47" ht="30" hidden="1" customHeight="1">
      <c r="A23" s="49"/>
      <c r="B23" s="49"/>
      <c r="C23" s="58">
        <v>15</v>
      </c>
      <c r="D23" s="300">
        <f>'2부.Ⅰ.1.1)'!D21</f>
        <v>0</v>
      </c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449"/>
      <c r="P23" s="449"/>
      <c r="Q23" s="449"/>
      <c r="R23" s="449"/>
      <c r="S23" s="449"/>
      <c r="T23" s="449"/>
      <c r="U23" s="449"/>
      <c r="V23" s="449"/>
      <c r="W23" s="449"/>
      <c r="X23" s="450" t="str">
        <f t="shared" ref="X23:X24" si="0">IFERROR(O23/SUM(O8:W23),"")</f>
        <v/>
      </c>
      <c r="Y23" s="450"/>
      <c r="Z23" s="450"/>
      <c r="AA23" s="450"/>
      <c r="AB23" s="450"/>
      <c r="AC23" s="397"/>
      <c r="AD23" s="397"/>
      <c r="AE23" s="397"/>
      <c r="AF23" s="397"/>
      <c r="AG23" s="397"/>
      <c r="AH23" s="397"/>
      <c r="AI23" s="397"/>
    </row>
    <row r="24" spans="1:47" ht="30" hidden="1" customHeight="1">
      <c r="A24" s="49"/>
      <c r="B24" s="49"/>
      <c r="C24" s="58">
        <v>15</v>
      </c>
      <c r="D24" s="300">
        <f>'2부.Ⅰ.1.1)'!D22</f>
        <v>0</v>
      </c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449"/>
      <c r="P24" s="449"/>
      <c r="Q24" s="449"/>
      <c r="R24" s="449"/>
      <c r="S24" s="449"/>
      <c r="T24" s="449"/>
      <c r="U24" s="449"/>
      <c r="V24" s="449"/>
      <c r="W24" s="449"/>
      <c r="X24" s="450" t="str">
        <f t="shared" si="0"/>
        <v/>
      </c>
      <c r="Y24" s="450"/>
      <c r="Z24" s="450"/>
      <c r="AA24" s="450"/>
      <c r="AB24" s="450"/>
      <c r="AC24" s="397"/>
      <c r="AD24" s="397"/>
      <c r="AE24" s="397"/>
      <c r="AF24" s="397"/>
      <c r="AG24" s="397"/>
      <c r="AH24" s="397"/>
      <c r="AI24" s="397"/>
    </row>
    <row r="25" spans="1:47" ht="7.5" customHeight="1">
      <c r="A25" s="31"/>
      <c r="B25" s="31"/>
      <c r="C25" s="32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4"/>
      <c r="AJ25" s="38"/>
      <c r="AK25" s="38"/>
      <c r="AL25" s="38"/>
      <c r="AM25" s="38"/>
      <c r="AN25" s="38"/>
      <c r="AO25" s="38"/>
    </row>
    <row r="26" spans="1:47" ht="26.25" customHeight="1">
      <c r="A26" s="31"/>
      <c r="B26" s="31"/>
      <c r="C26" s="32"/>
      <c r="D26" s="32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8"/>
      <c r="T26" s="238"/>
      <c r="U26" s="238"/>
      <c r="V26" s="238"/>
      <c r="W26" s="238"/>
      <c r="X26" s="238"/>
      <c r="Y26" s="238"/>
      <c r="Z26" s="238"/>
      <c r="AA26" s="238"/>
      <c r="AB26" s="238"/>
      <c r="AC26" s="238"/>
      <c r="AD26" s="238"/>
      <c r="AE26" s="238"/>
      <c r="AF26" s="238"/>
      <c r="AG26" s="238"/>
      <c r="AH26" s="238"/>
      <c r="AI26" s="238"/>
      <c r="AJ26" s="81" t="s">
        <v>261</v>
      </c>
      <c r="AK26" s="32"/>
      <c r="AL26" s="81"/>
      <c r="AM26" s="32"/>
      <c r="AN26" s="32"/>
      <c r="AO26" s="32"/>
      <c r="AP26" s="32"/>
      <c r="AQ26" s="32"/>
      <c r="AR26" s="32"/>
      <c r="AS26" s="32"/>
      <c r="AT26" s="35"/>
    </row>
    <row r="28" spans="1:47" ht="30" customHeight="1">
      <c r="C28" s="218" t="s">
        <v>351</v>
      </c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8"/>
      <c r="AE28" s="218"/>
      <c r="AF28" s="69"/>
      <c r="AG28" s="69"/>
      <c r="AH28" s="69"/>
      <c r="AI28" s="69"/>
      <c r="AP28" s="20"/>
      <c r="AQ28" s="20"/>
      <c r="AR28" s="20"/>
      <c r="AS28" s="20"/>
      <c r="AT28" s="20"/>
      <c r="AU28" s="20"/>
    </row>
    <row r="29" spans="1:47" ht="30" customHeight="1">
      <c r="A29" s="31"/>
      <c r="B29" s="31"/>
      <c r="C29" s="183" t="s">
        <v>352</v>
      </c>
      <c r="D29" s="184"/>
      <c r="E29" s="184"/>
      <c r="F29" s="184"/>
      <c r="G29" s="184"/>
      <c r="H29" s="427"/>
      <c r="I29" s="233" t="s">
        <v>353</v>
      </c>
      <c r="J29" s="233"/>
      <c r="K29" s="233"/>
      <c r="L29" s="233" t="s">
        <v>354</v>
      </c>
      <c r="M29" s="233"/>
      <c r="N29" s="233"/>
      <c r="O29" s="233"/>
      <c r="P29" s="233" t="s">
        <v>355</v>
      </c>
      <c r="Q29" s="233"/>
      <c r="R29" s="233"/>
      <c r="S29" s="233"/>
      <c r="T29" s="233"/>
      <c r="U29" s="233" t="s">
        <v>356</v>
      </c>
      <c r="V29" s="233"/>
      <c r="W29" s="233"/>
      <c r="X29" s="233"/>
      <c r="Y29" s="233"/>
      <c r="Z29" s="233"/>
      <c r="AA29" s="233" t="s">
        <v>357</v>
      </c>
      <c r="AB29" s="233"/>
      <c r="AC29" s="233"/>
      <c r="AD29" s="233"/>
      <c r="AE29" s="233"/>
      <c r="AF29" s="233"/>
      <c r="AG29" s="233" t="s">
        <v>161</v>
      </c>
      <c r="AH29" s="233"/>
      <c r="AI29" s="233"/>
      <c r="AJ29" s="81"/>
      <c r="AK29" s="32"/>
      <c r="AL29" s="81"/>
      <c r="AM29" s="32"/>
      <c r="AN29" s="32"/>
      <c r="AO29" s="32"/>
      <c r="AP29" s="32"/>
      <c r="AQ29" s="32"/>
      <c r="AR29" s="32"/>
      <c r="AS29" s="32"/>
      <c r="AT29" s="35"/>
    </row>
    <row r="30" spans="1:47" ht="30" customHeight="1">
      <c r="A30" s="31"/>
      <c r="B30" s="31"/>
      <c r="C30" s="98">
        <v>1</v>
      </c>
      <c r="D30" s="447"/>
      <c r="E30" s="447"/>
      <c r="F30" s="447"/>
      <c r="G30" s="447"/>
      <c r="H30" s="448"/>
      <c r="I30" s="446"/>
      <c r="J30" s="447"/>
      <c r="K30" s="448"/>
      <c r="L30" s="446"/>
      <c r="M30" s="447"/>
      <c r="N30" s="447"/>
      <c r="O30" s="448"/>
      <c r="P30" s="446"/>
      <c r="Q30" s="447"/>
      <c r="R30" s="447"/>
      <c r="S30" s="447"/>
      <c r="T30" s="448"/>
      <c r="U30" s="446"/>
      <c r="V30" s="447"/>
      <c r="W30" s="447"/>
      <c r="X30" s="447"/>
      <c r="Y30" s="447"/>
      <c r="Z30" s="448"/>
      <c r="AA30" s="446"/>
      <c r="AB30" s="447"/>
      <c r="AC30" s="447"/>
      <c r="AD30" s="447"/>
      <c r="AE30" s="447"/>
      <c r="AF30" s="448"/>
      <c r="AG30" s="270"/>
      <c r="AH30" s="270"/>
      <c r="AI30" s="270"/>
      <c r="AJ30" s="81"/>
      <c r="AK30" s="32"/>
      <c r="AL30" s="81"/>
      <c r="AM30" s="32"/>
      <c r="AN30" s="32"/>
      <c r="AO30" s="32"/>
      <c r="AP30" s="32"/>
      <c r="AQ30" s="32"/>
      <c r="AR30" s="32"/>
      <c r="AS30" s="32"/>
      <c r="AT30" s="35"/>
    </row>
    <row r="31" spans="1:47" ht="30" hidden="1" customHeight="1">
      <c r="A31" s="31"/>
      <c r="B31" s="31"/>
      <c r="C31" s="98">
        <v>2</v>
      </c>
      <c r="D31" s="447"/>
      <c r="E31" s="447"/>
      <c r="F31" s="447"/>
      <c r="G31" s="447"/>
      <c r="H31" s="448"/>
      <c r="I31" s="446"/>
      <c r="J31" s="447"/>
      <c r="K31" s="448"/>
      <c r="L31" s="446"/>
      <c r="M31" s="447"/>
      <c r="N31" s="447"/>
      <c r="O31" s="448"/>
      <c r="P31" s="446"/>
      <c r="Q31" s="447"/>
      <c r="R31" s="447"/>
      <c r="S31" s="447"/>
      <c r="T31" s="448"/>
      <c r="U31" s="446"/>
      <c r="V31" s="447"/>
      <c r="W31" s="447"/>
      <c r="X31" s="447"/>
      <c r="Y31" s="447"/>
      <c r="Z31" s="448"/>
      <c r="AA31" s="446"/>
      <c r="AB31" s="447"/>
      <c r="AC31" s="447"/>
      <c r="AD31" s="447"/>
      <c r="AE31" s="447"/>
      <c r="AF31" s="448"/>
      <c r="AG31" s="270"/>
      <c r="AH31" s="270"/>
      <c r="AI31" s="270"/>
      <c r="AJ31" s="81"/>
      <c r="AK31" s="32"/>
      <c r="AL31" s="81"/>
      <c r="AM31" s="32"/>
      <c r="AN31" s="32"/>
      <c r="AO31" s="32"/>
      <c r="AP31" s="32"/>
      <c r="AQ31" s="32"/>
      <c r="AR31" s="32"/>
      <c r="AS31" s="32"/>
      <c r="AT31" s="35"/>
    </row>
    <row r="32" spans="1:47" ht="30" hidden="1" customHeight="1">
      <c r="A32" s="31"/>
      <c r="B32" s="31"/>
      <c r="C32" s="98">
        <v>3</v>
      </c>
      <c r="D32" s="447"/>
      <c r="E32" s="447"/>
      <c r="F32" s="447"/>
      <c r="G32" s="447"/>
      <c r="H32" s="448"/>
      <c r="I32" s="446"/>
      <c r="J32" s="447"/>
      <c r="K32" s="448"/>
      <c r="L32" s="446"/>
      <c r="M32" s="447"/>
      <c r="N32" s="447"/>
      <c r="O32" s="448"/>
      <c r="P32" s="446"/>
      <c r="Q32" s="447"/>
      <c r="R32" s="447"/>
      <c r="S32" s="447"/>
      <c r="T32" s="448"/>
      <c r="U32" s="446"/>
      <c r="V32" s="447"/>
      <c r="W32" s="447"/>
      <c r="X32" s="447"/>
      <c r="Y32" s="447"/>
      <c r="Z32" s="448"/>
      <c r="AA32" s="446"/>
      <c r="AB32" s="447"/>
      <c r="AC32" s="447"/>
      <c r="AD32" s="447"/>
      <c r="AE32" s="447"/>
      <c r="AF32" s="448"/>
      <c r="AG32" s="270"/>
      <c r="AH32" s="270"/>
      <c r="AI32" s="270"/>
      <c r="AJ32" s="81"/>
      <c r="AK32" s="32"/>
      <c r="AL32" s="81"/>
      <c r="AM32" s="32"/>
      <c r="AN32" s="32"/>
      <c r="AO32" s="32"/>
      <c r="AP32" s="32"/>
      <c r="AQ32" s="32"/>
      <c r="AR32" s="32"/>
      <c r="AS32" s="32"/>
      <c r="AT32" s="35"/>
    </row>
    <row r="33" spans="1:46" ht="30" hidden="1" customHeight="1">
      <c r="A33" s="31"/>
      <c r="B33" s="31"/>
      <c r="C33" s="98">
        <v>4</v>
      </c>
      <c r="D33" s="447"/>
      <c r="E33" s="447"/>
      <c r="F33" s="447"/>
      <c r="G33" s="447"/>
      <c r="H33" s="448"/>
      <c r="I33" s="446"/>
      <c r="J33" s="447"/>
      <c r="K33" s="448"/>
      <c r="L33" s="446"/>
      <c r="M33" s="447"/>
      <c r="N33" s="447"/>
      <c r="O33" s="448"/>
      <c r="P33" s="446"/>
      <c r="Q33" s="447"/>
      <c r="R33" s="447"/>
      <c r="S33" s="447"/>
      <c r="T33" s="448"/>
      <c r="U33" s="446"/>
      <c r="V33" s="447"/>
      <c r="W33" s="447"/>
      <c r="X33" s="447"/>
      <c r="Y33" s="447"/>
      <c r="Z33" s="448"/>
      <c r="AA33" s="446"/>
      <c r="AB33" s="447"/>
      <c r="AC33" s="447"/>
      <c r="AD33" s="447"/>
      <c r="AE33" s="447"/>
      <c r="AF33" s="448"/>
      <c r="AG33" s="270"/>
      <c r="AH33" s="270"/>
      <c r="AI33" s="270"/>
      <c r="AJ33" s="81"/>
      <c r="AK33" s="32"/>
      <c r="AL33" s="81"/>
      <c r="AM33" s="32"/>
      <c r="AN33" s="32"/>
      <c r="AO33" s="32"/>
      <c r="AP33" s="32"/>
      <c r="AQ33" s="32"/>
      <c r="AR33" s="32"/>
      <c r="AS33" s="32"/>
      <c r="AT33" s="35"/>
    </row>
    <row r="34" spans="1:46" ht="30" hidden="1" customHeight="1">
      <c r="A34" s="31"/>
      <c r="B34" s="31"/>
      <c r="C34" s="98">
        <v>5</v>
      </c>
      <c r="D34" s="447"/>
      <c r="E34" s="447"/>
      <c r="F34" s="447"/>
      <c r="G34" s="447"/>
      <c r="H34" s="448"/>
      <c r="I34" s="446"/>
      <c r="J34" s="447"/>
      <c r="K34" s="448"/>
      <c r="L34" s="446"/>
      <c r="M34" s="447"/>
      <c r="N34" s="447"/>
      <c r="O34" s="448"/>
      <c r="P34" s="446"/>
      <c r="Q34" s="447"/>
      <c r="R34" s="447"/>
      <c r="S34" s="447"/>
      <c r="T34" s="448"/>
      <c r="U34" s="446"/>
      <c r="V34" s="447"/>
      <c r="W34" s="447"/>
      <c r="X34" s="447"/>
      <c r="Y34" s="447"/>
      <c r="Z34" s="448"/>
      <c r="AA34" s="446"/>
      <c r="AB34" s="447"/>
      <c r="AC34" s="447"/>
      <c r="AD34" s="447"/>
      <c r="AE34" s="447"/>
      <c r="AF34" s="448"/>
      <c r="AG34" s="270"/>
      <c r="AH34" s="270"/>
      <c r="AI34" s="270"/>
      <c r="AJ34" s="81"/>
      <c r="AK34" s="32"/>
      <c r="AL34" s="81"/>
      <c r="AM34" s="32"/>
      <c r="AN34" s="32"/>
      <c r="AO34" s="32"/>
      <c r="AP34" s="32"/>
      <c r="AQ34" s="32"/>
      <c r="AR34" s="32"/>
      <c r="AS34" s="32"/>
      <c r="AT34" s="35"/>
    </row>
    <row r="35" spans="1:46" ht="30" hidden="1" customHeight="1">
      <c r="A35" s="31"/>
      <c r="B35" s="31"/>
      <c r="C35" s="98">
        <v>6</v>
      </c>
      <c r="D35" s="447"/>
      <c r="E35" s="447"/>
      <c r="F35" s="447"/>
      <c r="G35" s="447"/>
      <c r="H35" s="448"/>
      <c r="I35" s="446"/>
      <c r="J35" s="447"/>
      <c r="K35" s="448"/>
      <c r="L35" s="446"/>
      <c r="M35" s="447"/>
      <c r="N35" s="447"/>
      <c r="O35" s="448"/>
      <c r="P35" s="446"/>
      <c r="Q35" s="447"/>
      <c r="R35" s="447"/>
      <c r="S35" s="447"/>
      <c r="T35" s="448"/>
      <c r="U35" s="446"/>
      <c r="V35" s="447"/>
      <c r="W35" s="447"/>
      <c r="X35" s="447"/>
      <c r="Y35" s="447"/>
      <c r="Z35" s="448"/>
      <c r="AA35" s="446"/>
      <c r="AB35" s="447"/>
      <c r="AC35" s="447"/>
      <c r="AD35" s="447"/>
      <c r="AE35" s="447"/>
      <c r="AF35" s="448"/>
      <c r="AG35" s="270"/>
      <c r="AH35" s="270"/>
      <c r="AI35" s="270"/>
      <c r="AJ35" s="81"/>
      <c r="AK35" s="32"/>
      <c r="AL35" s="81"/>
      <c r="AM35" s="32"/>
      <c r="AN35" s="32"/>
      <c r="AO35" s="32"/>
      <c r="AP35" s="32"/>
      <c r="AQ35" s="32"/>
      <c r="AR35" s="32"/>
      <c r="AS35" s="32"/>
      <c r="AT35" s="35"/>
    </row>
    <row r="36" spans="1:46" ht="30" hidden="1" customHeight="1">
      <c r="A36" s="31"/>
      <c r="B36" s="31"/>
      <c r="C36" s="98">
        <v>7</v>
      </c>
      <c r="D36" s="447"/>
      <c r="E36" s="447"/>
      <c r="F36" s="447"/>
      <c r="G36" s="447"/>
      <c r="H36" s="448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0"/>
      <c r="AE36" s="270"/>
      <c r="AF36" s="270"/>
      <c r="AG36" s="270"/>
      <c r="AH36" s="270"/>
      <c r="AI36" s="270"/>
      <c r="AJ36" s="81"/>
      <c r="AK36" s="32"/>
      <c r="AL36" s="81"/>
      <c r="AM36" s="32"/>
      <c r="AN36" s="32"/>
      <c r="AO36" s="32"/>
      <c r="AP36" s="32"/>
      <c r="AQ36" s="32"/>
      <c r="AR36" s="32"/>
      <c r="AS36" s="32"/>
      <c r="AT36" s="35"/>
    </row>
    <row r="37" spans="1:46" ht="18.75" customHeight="1">
      <c r="A37" s="21"/>
      <c r="B37" s="23"/>
      <c r="C37" s="23"/>
      <c r="D37" s="69"/>
      <c r="E37" s="320" t="s">
        <v>358</v>
      </c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0"/>
      <c r="AE37" s="320"/>
      <c r="AF37" s="320"/>
      <c r="AG37" s="320"/>
      <c r="AH37" s="320"/>
      <c r="AI37" s="32"/>
      <c r="AJ37" s="32"/>
      <c r="AK37" s="32"/>
      <c r="AL37" s="22"/>
      <c r="AO37" s="38"/>
    </row>
    <row r="38" spans="1:46" ht="18.75" customHeight="1">
      <c r="A38" s="21"/>
      <c r="B38" s="23"/>
      <c r="C38" s="23"/>
      <c r="D38" s="69"/>
      <c r="E38" s="320" t="s">
        <v>359</v>
      </c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0"/>
      <c r="AE38" s="320"/>
      <c r="AF38" s="320"/>
      <c r="AG38" s="320"/>
      <c r="AH38" s="320"/>
      <c r="AI38" s="32"/>
      <c r="AJ38" s="32"/>
      <c r="AK38" s="32"/>
      <c r="AL38" s="22"/>
      <c r="AO38" s="38"/>
    </row>
    <row r="39" spans="1:46" ht="18.75" customHeight="1">
      <c r="A39" s="21"/>
      <c r="B39" s="23"/>
      <c r="C39" s="23"/>
      <c r="D39" s="69"/>
      <c r="E39" s="320" t="s">
        <v>360</v>
      </c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0"/>
      <c r="AE39" s="320"/>
      <c r="AF39" s="320"/>
      <c r="AG39" s="320"/>
      <c r="AH39" s="320"/>
      <c r="AI39" s="32"/>
      <c r="AJ39" s="32"/>
      <c r="AK39" s="32"/>
      <c r="AL39" s="22"/>
      <c r="AO39" s="38"/>
    </row>
    <row r="40" spans="1:46" ht="26.25" customHeight="1">
      <c r="A40" s="31"/>
      <c r="B40" s="31"/>
      <c r="C40" s="32"/>
      <c r="D40" s="32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  <c r="V40" s="238"/>
      <c r="W40" s="238"/>
      <c r="X40" s="238"/>
      <c r="Y40" s="238"/>
      <c r="Z40" s="238"/>
      <c r="AA40" s="238"/>
      <c r="AB40" s="238"/>
      <c r="AC40" s="238"/>
      <c r="AD40" s="238"/>
      <c r="AE40" s="238"/>
      <c r="AF40" s="238"/>
      <c r="AG40" s="238"/>
      <c r="AH40" s="238"/>
      <c r="AI40" s="238"/>
      <c r="AJ40" s="81" t="s">
        <v>261</v>
      </c>
      <c r="AK40" s="32"/>
      <c r="AL40" s="81"/>
      <c r="AM40" s="32"/>
      <c r="AN40" s="32"/>
      <c r="AO40" s="32"/>
      <c r="AP40" s="32"/>
      <c r="AQ40" s="32"/>
      <c r="AR40" s="32"/>
      <c r="AS40" s="32"/>
      <c r="AT40" s="35"/>
    </row>
    <row r="42" spans="1:46" ht="215.25" customHeight="1">
      <c r="A42" s="451" t="s">
        <v>361</v>
      </c>
      <c r="B42" s="452"/>
      <c r="C42" s="452"/>
      <c r="D42" s="452"/>
      <c r="E42" s="452"/>
      <c r="F42" s="452"/>
      <c r="G42" s="452"/>
      <c r="H42" s="452"/>
      <c r="I42" s="452"/>
      <c r="J42" s="452"/>
      <c r="K42" s="452"/>
      <c r="L42" s="452"/>
      <c r="M42" s="452"/>
      <c r="N42" s="452"/>
      <c r="O42" s="452"/>
      <c r="P42" s="452"/>
      <c r="Q42" s="452"/>
      <c r="R42" s="452"/>
      <c r="S42" s="452"/>
      <c r="T42" s="452"/>
      <c r="U42" s="452"/>
      <c r="V42" s="452"/>
      <c r="W42" s="452"/>
      <c r="X42" s="452"/>
      <c r="Y42" s="452"/>
      <c r="Z42" s="452"/>
      <c r="AA42" s="452"/>
      <c r="AB42" s="452"/>
      <c r="AC42" s="452"/>
      <c r="AD42" s="452"/>
      <c r="AE42" s="452"/>
      <c r="AF42" s="452"/>
      <c r="AG42" s="452"/>
      <c r="AH42" s="452"/>
      <c r="AI42" s="453"/>
    </row>
  </sheetData>
  <mergeCells count="134">
    <mergeCell ref="A2:AI2"/>
    <mergeCell ref="B4:AI4"/>
    <mergeCell ref="X8:AB8"/>
    <mergeCell ref="AC8:AI8"/>
    <mergeCell ref="D10:N10"/>
    <mergeCell ref="O10:W10"/>
    <mergeCell ref="X10:AB10"/>
    <mergeCell ref="AC10:AI10"/>
    <mergeCell ref="D11:N11"/>
    <mergeCell ref="O11:W11"/>
    <mergeCell ref="X11:AB11"/>
    <mergeCell ref="AC11:AI11"/>
    <mergeCell ref="A42:AI42"/>
    <mergeCell ref="C6:AE6"/>
    <mergeCell ref="O8:W8"/>
    <mergeCell ref="C8:N8"/>
    <mergeCell ref="D9:N9"/>
    <mergeCell ref="O9:W9"/>
    <mergeCell ref="X9:AB9"/>
    <mergeCell ref="AC9:AI9"/>
    <mergeCell ref="D22:N22"/>
    <mergeCell ref="O22:W22"/>
    <mergeCell ref="X22:AB22"/>
    <mergeCell ref="AC22:AI22"/>
    <mergeCell ref="D18:N18"/>
    <mergeCell ref="O18:W18"/>
    <mergeCell ref="X18:AB18"/>
    <mergeCell ref="AC18:AI18"/>
    <mergeCell ref="X12:AB12"/>
    <mergeCell ref="D12:N12"/>
    <mergeCell ref="O12:W12"/>
    <mergeCell ref="AC12:AI12"/>
    <mergeCell ref="D13:N13"/>
    <mergeCell ref="O13:W13"/>
    <mergeCell ref="X13:AB13"/>
    <mergeCell ref="AC13:AI13"/>
    <mergeCell ref="D14:N14"/>
    <mergeCell ref="O14:W14"/>
    <mergeCell ref="X14:AB14"/>
    <mergeCell ref="AC14:AI14"/>
    <mergeCell ref="D24:N24"/>
    <mergeCell ref="O24:W24"/>
    <mergeCell ref="X24:AB24"/>
    <mergeCell ref="AC24:AI24"/>
    <mergeCell ref="AC21:AI21"/>
    <mergeCell ref="D23:N23"/>
    <mergeCell ref="O23:W23"/>
    <mergeCell ref="X23:AB23"/>
    <mergeCell ref="AC23:AI23"/>
    <mergeCell ref="D21:N21"/>
    <mergeCell ref="O21:W21"/>
    <mergeCell ref="X21:AB21"/>
    <mergeCell ref="D15:N15"/>
    <mergeCell ref="O15:W15"/>
    <mergeCell ref="X15:AB15"/>
    <mergeCell ref="AC15:AI15"/>
    <mergeCell ref="AC20:AI20"/>
    <mergeCell ref="E26:AI26"/>
    <mergeCell ref="D16:N16"/>
    <mergeCell ref="O16:W16"/>
    <mergeCell ref="X16:AB16"/>
    <mergeCell ref="AC16:AI16"/>
    <mergeCell ref="D17:N17"/>
    <mergeCell ref="O17:W17"/>
    <mergeCell ref="X17:AB17"/>
    <mergeCell ref="AC17:AI17"/>
    <mergeCell ref="D20:N20"/>
    <mergeCell ref="O20:W20"/>
    <mergeCell ref="X20:AB20"/>
    <mergeCell ref="D19:N19"/>
    <mergeCell ref="O19:W19"/>
    <mergeCell ref="X19:AB19"/>
    <mergeCell ref="AC19:AI19"/>
    <mergeCell ref="AG29:AI29"/>
    <mergeCell ref="D30:H30"/>
    <mergeCell ref="I30:K30"/>
    <mergeCell ref="L30:O30"/>
    <mergeCell ref="P30:T30"/>
    <mergeCell ref="U30:Z30"/>
    <mergeCell ref="AA30:AF30"/>
    <mergeCell ref="AG30:AI30"/>
    <mergeCell ref="C28:AE28"/>
    <mergeCell ref="C29:H29"/>
    <mergeCell ref="I29:K29"/>
    <mergeCell ref="L29:O29"/>
    <mergeCell ref="P29:T29"/>
    <mergeCell ref="U29:Z29"/>
    <mergeCell ref="AA29:AF29"/>
    <mergeCell ref="AA31:AF31"/>
    <mergeCell ref="AG31:AI31"/>
    <mergeCell ref="D32:H32"/>
    <mergeCell ref="I32:K32"/>
    <mergeCell ref="L32:O32"/>
    <mergeCell ref="P32:T32"/>
    <mergeCell ref="U32:Z32"/>
    <mergeCell ref="AA32:AF32"/>
    <mergeCell ref="AG32:AI32"/>
    <mergeCell ref="D31:H31"/>
    <mergeCell ref="I31:K31"/>
    <mergeCell ref="L31:O31"/>
    <mergeCell ref="P31:T31"/>
    <mergeCell ref="U31:Z31"/>
    <mergeCell ref="AA33:AF33"/>
    <mergeCell ref="AG33:AI33"/>
    <mergeCell ref="D34:H34"/>
    <mergeCell ref="I34:K34"/>
    <mergeCell ref="L34:O34"/>
    <mergeCell ref="P34:T34"/>
    <mergeCell ref="U34:Z34"/>
    <mergeCell ref="AA34:AF34"/>
    <mergeCell ref="AG34:AI34"/>
    <mergeCell ref="D33:H33"/>
    <mergeCell ref="I33:K33"/>
    <mergeCell ref="L33:O33"/>
    <mergeCell ref="P33:T33"/>
    <mergeCell ref="U33:Z33"/>
    <mergeCell ref="E37:AH37"/>
    <mergeCell ref="E38:AH38"/>
    <mergeCell ref="E39:AH39"/>
    <mergeCell ref="E40:AI40"/>
    <mergeCell ref="AA35:AF35"/>
    <mergeCell ref="AG35:AI35"/>
    <mergeCell ref="D36:H36"/>
    <mergeCell ref="I36:K36"/>
    <mergeCell ref="L36:O36"/>
    <mergeCell ref="P36:T36"/>
    <mergeCell ref="U36:Z36"/>
    <mergeCell ref="AA36:AF36"/>
    <mergeCell ref="AG36:AI36"/>
    <mergeCell ref="D35:H35"/>
    <mergeCell ref="I35:K35"/>
    <mergeCell ref="L35:O35"/>
    <mergeCell ref="P35:T35"/>
    <mergeCell ref="U35:Z35"/>
  </mergeCells>
  <phoneticPr fontId="235" type="noConversion"/>
  <pageMargins left="0.59" right="0.47" top="0.75" bottom="0.75" header="0.31" footer="0.31"/>
  <pageSetup paperSize="9" fitToWidth="0" fitToHeight="0" orientation="portrait" blackAndWhite="1"/>
  <rowBreaks count="1" manualBreakCount="1">
    <brk id="2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U15"/>
  <sheetViews>
    <sheetView workbookViewId="0">
      <selection activeCell="B2" sqref="B2:AE2"/>
    </sheetView>
  </sheetViews>
  <sheetFormatPr defaultRowHeight="16.5" customHeight="1"/>
  <cols>
    <col min="1" max="2" width="1.125" style="2" customWidth="1"/>
    <col min="3" max="3" width="2.375" style="2" customWidth="1"/>
    <col min="4" max="4" width="1.125" style="2" customWidth="1"/>
    <col min="5" max="8" width="2.375" style="2" customWidth="1"/>
    <col min="9" max="30" width="2.875" style="2" customWidth="1"/>
    <col min="31" max="31" width="3.125" style="2" customWidth="1"/>
    <col min="32" max="37" width="2.375" style="2" customWidth="1"/>
    <col min="38" max="38" width="16.25" style="2" customWidth="1"/>
    <col min="39" max="39" width="11.375" style="2" customWidth="1"/>
    <col min="40" max="40" width="29" style="2" customWidth="1"/>
  </cols>
  <sheetData>
    <row r="2" spans="1:47" ht="17.25" customHeight="1">
      <c r="C2" s="218" t="s">
        <v>362</v>
      </c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O2" s="20"/>
      <c r="AP2" s="20"/>
      <c r="AQ2" s="20"/>
      <c r="AR2" s="20"/>
      <c r="AS2" s="20"/>
      <c r="AT2" s="20"/>
      <c r="AU2" s="20"/>
    </row>
    <row r="3" spans="1:47" ht="18.75" customHeight="1">
      <c r="A3" s="2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99"/>
      <c r="AC3" s="99"/>
      <c r="AD3" s="410" t="s">
        <v>216</v>
      </c>
      <c r="AE3" s="410"/>
      <c r="AF3" s="410"/>
      <c r="AG3" s="410"/>
      <c r="AH3" s="410"/>
      <c r="AI3" s="410"/>
      <c r="AJ3" s="410"/>
      <c r="AK3" s="410"/>
      <c r="AL3" s="22"/>
    </row>
    <row r="4" spans="1:47" ht="30" customHeight="1">
      <c r="A4" s="49"/>
      <c r="B4" s="49"/>
      <c r="C4" s="456" t="s">
        <v>265</v>
      </c>
      <c r="D4" s="456"/>
      <c r="E4" s="456"/>
      <c r="F4" s="456"/>
      <c r="G4" s="456"/>
      <c r="H4" s="456"/>
      <c r="I4" s="456" t="s">
        <v>363</v>
      </c>
      <c r="J4" s="456"/>
      <c r="K4" s="456"/>
      <c r="L4" s="456"/>
      <c r="M4" s="456" t="s">
        <v>364</v>
      </c>
      <c r="N4" s="456"/>
      <c r="O4" s="456"/>
      <c r="P4" s="456" t="s">
        <v>365</v>
      </c>
      <c r="Q4" s="456"/>
      <c r="R4" s="456"/>
      <c r="S4" s="456"/>
      <c r="T4" s="456" t="s">
        <v>366</v>
      </c>
      <c r="U4" s="457"/>
      <c r="V4" s="457"/>
      <c r="W4" s="457"/>
      <c r="X4" s="456" t="s">
        <v>367</v>
      </c>
      <c r="Y4" s="456"/>
      <c r="Z4" s="456"/>
      <c r="AA4" s="456"/>
      <c r="AB4" s="456" t="s">
        <v>368</v>
      </c>
      <c r="AC4" s="456"/>
      <c r="AD4" s="456"/>
      <c r="AE4" s="456"/>
      <c r="AF4" s="458" t="s">
        <v>369</v>
      </c>
      <c r="AG4" s="458"/>
      <c r="AH4" s="458"/>
      <c r="AI4" s="458" t="s">
        <v>161</v>
      </c>
      <c r="AJ4" s="458"/>
      <c r="AK4" s="458"/>
      <c r="AL4" s="22"/>
      <c r="AM4" s="20"/>
    </row>
    <row r="5" spans="1:47" ht="30" customHeight="1">
      <c r="A5" s="49"/>
      <c r="B5" s="49"/>
      <c r="C5" s="100">
        <v>1</v>
      </c>
      <c r="D5" s="380"/>
      <c r="E5" s="417"/>
      <c r="F5" s="417"/>
      <c r="G5" s="417"/>
      <c r="H5" s="417"/>
      <c r="I5" s="454"/>
      <c r="J5" s="454"/>
      <c r="K5" s="454"/>
      <c r="L5" s="454"/>
      <c r="M5" s="454"/>
      <c r="N5" s="454"/>
      <c r="O5" s="454"/>
      <c r="P5" s="454"/>
      <c r="Q5" s="454"/>
      <c r="R5" s="454"/>
      <c r="S5" s="454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402" t="str">
        <f>IFERROR(AB5/SUM(AB5:AE9),"")</f>
        <v/>
      </c>
      <c r="AG5" s="402"/>
      <c r="AH5" s="402"/>
      <c r="AI5" s="455"/>
      <c r="AJ5" s="455"/>
      <c r="AK5" s="455"/>
    </row>
    <row r="6" spans="1:47" ht="30" customHeight="1">
      <c r="A6" s="49"/>
      <c r="B6" s="49"/>
      <c r="C6" s="100">
        <v>2</v>
      </c>
      <c r="D6" s="380"/>
      <c r="E6" s="417"/>
      <c r="F6" s="417"/>
      <c r="G6" s="417"/>
      <c r="H6" s="417"/>
      <c r="I6" s="454"/>
      <c r="J6" s="454"/>
      <c r="K6" s="454"/>
      <c r="L6" s="454"/>
      <c r="M6" s="454"/>
      <c r="N6" s="454"/>
      <c r="O6" s="454"/>
      <c r="P6" s="454"/>
      <c r="Q6" s="454"/>
      <c r="R6" s="454"/>
      <c r="S6" s="454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402" t="str">
        <f>IFERROR(AB6/SUM(AB5:AE9),"")</f>
        <v/>
      </c>
      <c r="AG6" s="402"/>
      <c r="AH6" s="402"/>
      <c r="AI6" s="455"/>
      <c r="AJ6" s="455"/>
      <c r="AK6" s="455"/>
    </row>
    <row r="7" spans="1:47" ht="30" customHeight="1">
      <c r="A7" s="49"/>
      <c r="B7" s="49"/>
      <c r="C7" s="100">
        <v>3</v>
      </c>
      <c r="D7" s="380"/>
      <c r="E7" s="417"/>
      <c r="F7" s="417"/>
      <c r="G7" s="417"/>
      <c r="H7" s="417"/>
      <c r="I7" s="454"/>
      <c r="J7" s="454"/>
      <c r="K7" s="454"/>
      <c r="L7" s="454"/>
      <c r="M7" s="454"/>
      <c r="N7" s="454"/>
      <c r="O7" s="454"/>
      <c r="P7" s="454"/>
      <c r="Q7" s="454"/>
      <c r="R7" s="454"/>
      <c r="S7" s="454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402" t="str">
        <f>IFERROR(AB7/SUM(AB5:AE9),"")</f>
        <v/>
      </c>
      <c r="AG7" s="402"/>
      <c r="AH7" s="402"/>
      <c r="AI7" s="455"/>
      <c r="AJ7" s="455"/>
      <c r="AK7" s="455"/>
    </row>
    <row r="8" spans="1:47" ht="30" customHeight="1">
      <c r="A8" s="49"/>
      <c r="B8" s="49"/>
      <c r="C8" s="100">
        <v>4</v>
      </c>
      <c r="D8" s="380"/>
      <c r="E8" s="417"/>
      <c r="F8" s="417"/>
      <c r="G8" s="417"/>
      <c r="H8" s="417"/>
      <c r="I8" s="454"/>
      <c r="J8" s="454"/>
      <c r="K8" s="454"/>
      <c r="L8" s="454"/>
      <c r="M8" s="454"/>
      <c r="N8" s="454"/>
      <c r="O8" s="454"/>
      <c r="P8" s="454"/>
      <c r="Q8" s="454"/>
      <c r="R8" s="454"/>
      <c r="S8" s="454"/>
      <c r="T8" s="248"/>
      <c r="U8" s="248"/>
      <c r="V8" s="248"/>
      <c r="W8" s="248"/>
      <c r="X8" s="248"/>
      <c r="Y8" s="248"/>
      <c r="Z8" s="248"/>
      <c r="AA8" s="248"/>
      <c r="AB8" s="248"/>
      <c r="AC8" s="248"/>
      <c r="AD8" s="248"/>
      <c r="AE8" s="248"/>
      <c r="AF8" s="402" t="str">
        <f>IFERROR(AB8/SUM(AB5:AE9),"")</f>
        <v/>
      </c>
      <c r="AG8" s="402"/>
      <c r="AH8" s="402"/>
      <c r="AI8" s="455"/>
      <c r="AJ8" s="455"/>
      <c r="AK8" s="455"/>
    </row>
    <row r="9" spans="1:47" ht="30" customHeight="1">
      <c r="A9" s="49"/>
      <c r="B9" s="49"/>
      <c r="C9" s="100">
        <v>5</v>
      </c>
      <c r="D9" s="380"/>
      <c r="E9" s="417"/>
      <c r="F9" s="417"/>
      <c r="G9" s="417"/>
      <c r="H9" s="417"/>
      <c r="I9" s="454"/>
      <c r="J9" s="454"/>
      <c r="K9" s="454"/>
      <c r="L9" s="454"/>
      <c r="M9" s="454"/>
      <c r="N9" s="454"/>
      <c r="O9" s="454"/>
      <c r="P9" s="454"/>
      <c r="Q9" s="454"/>
      <c r="R9" s="454"/>
      <c r="S9" s="454"/>
      <c r="T9" s="248"/>
      <c r="U9" s="248"/>
      <c r="V9" s="248"/>
      <c r="W9" s="248"/>
      <c r="X9" s="248"/>
      <c r="Y9" s="248"/>
      <c r="Z9" s="248"/>
      <c r="AA9" s="248"/>
      <c r="AB9" s="248"/>
      <c r="AC9" s="248"/>
      <c r="AD9" s="248"/>
      <c r="AE9" s="248"/>
      <c r="AF9" s="402" t="str">
        <f>IFERROR(AB9/SUM(AB5:AE9),"")</f>
        <v/>
      </c>
      <c r="AG9" s="402"/>
      <c r="AH9" s="402"/>
      <c r="AI9" s="455"/>
      <c r="AJ9" s="455"/>
      <c r="AK9" s="455"/>
    </row>
    <row r="10" spans="1:47" ht="18.75" customHeight="1">
      <c r="A10" s="21"/>
      <c r="B10" s="23"/>
      <c r="C10" s="23"/>
      <c r="D10" s="20"/>
      <c r="E10" s="162" t="s">
        <v>370</v>
      </c>
      <c r="F10" s="162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32"/>
      <c r="AJ10" s="32"/>
      <c r="AK10" s="32"/>
      <c r="AL10" s="22"/>
    </row>
    <row r="11" spans="1:47" ht="26.25" customHeight="1">
      <c r="A11" s="31"/>
      <c r="B11" s="31"/>
      <c r="C11" s="32"/>
      <c r="D11" s="32"/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81" t="s">
        <v>261</v>
      </c>
      <c r="AO11" s="20"/>
      <c r="AP11" s="20"/>
      <c r="AQ11" s="20"/>
      <c r="AR11" s="20"/>
      <c r="AS11" s="20"/>
      <c r="AT11" s="20"/>
    </row>
    <row r="13" spans="1:47" ht="16.5" customHeight="1">
      <c r="AL13" s="20"/>
    </row>
    <row r="15" spans="1:47" ht="72" customHeight="1">
      <c r="A15" s="169" t="s">
        <v>302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1"/>
    </row>
  </sheetData>
  <mergeCells count="59">
    <mergeCell ref="AI7:AK7"/>
    <mergeCell ref="E10:AH10"/>
    <mergeCell ref="E11:AK11"/>
    <mergeCell ref="P7:S7"/>
    <mergeCell ref="T7:W7"/>
    <mergeCell ref="X7:AA7"/>
    <mergeCell ref="AB7:AE7"/>
    <mergeCell ref="AF7:AH7"/>
    <mergeCell ref="T8:W8"/>
    <mergeCell ref="X8:AA8"/>
    <mergeCell ref="AB8:AE8"/>
    <mergeCell ref="AF8:AH8"/>
    <mergeCell ref="AI8:AK8"/>
    <mergeCell ref="D9:H9"/>
    <mergeCell ref="I9:L9"/>
    <mergeCell ref="M9:O9"/>
    <mergeCell ref="T6:W6"/>
    <mergeCell ref="X6:AA6"/>
    <mergeCell ref="AB6:AE6"/>
    <mergeCell ref="AF6:AH6"/>
    <mergeCell ref="AI6:AK6"/>
    <mergeCell ref="D8:H8"/>
    <mergeCell ref="I8:L8"/>
    <mergeCell ref="M8:O8"/>
    <mergeCell ref="P8:S8"/>
    <mergeCell ref="D6:H6"/>
    <mergeCell ref="I6:L6"/>
    <mergeCell ref="M6:O6"/>
    <mergeCell ref="P6:S6"/>
    <mergeCell ref="D7:H7"/>
    <mergeCell ref="I7:L7"/>
    <mergeCell ref="M7:O7"/>
    <mergeCell ref="AF4:AH4"/>
    <mergeCell ref="AI4:AK4"/>
    <mergeCell ref="D5:H5"/>
    <mergeCell ref="I5:L5"/>
    <mergeCell ref="M5:O5"/>
    <mergeCell ref="P5:S5"/>
    <mergeCell ref="T5:W5"/>
    <mergeCell ref="X5:AA5"/>
    <mergeCell ref="AB5:AE5"/>
    <mergeCell ref="AF5:AH5"/>
    <mergeCell ref="AI5:AK5"/>
    <mergeCell ref="P9:S9"/>
    <mergeCell ref="T9:W9"/>
    <mergeCell ref="X9:AA9"/>
    <mergeCell ref="A15:AK15"/>
    <mergeCell ref="C2:AE2"/>
    <mergeCell ref="AB9:AE9"/>
    <mergeCell ref="AF9:AH9"/>
    <mergeCell ref="AI9:AK9"/>
    <mergeCell ref="AD3:AK3"/>
    <mergeCell ref="C4:H4"/>
    <mergeCell ref="I4:L4"/>
    <mergeCell ref="M4:O4"/>
    <mergeCell ref="P4:S4"/>
    <mergeCell ref="T4:W4"/>
    <mergeCell ref="X4:AA4"/>
    <mergeCell ref="AB4:AE4"/>
  </mergeCells>
  <phoneticPr fontId="235" type="noConversion"/>
  <pageMargins left="0.59" right="0.47" top="0.75" bottom="0.75" header="0.31" footer="0.31"/>
  <pageSetup paperSize="9" scale="88" fitToWidth="0" fitToHeight="0" orientation="portrait" blackAndWhite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C15"/>
  <sheetViews>
    <sheetView workbookViewId="0">
      <selection activeCell="B2" sqref="B2:AA2"/>
    </sheetView>
  </sheetViews>
  <sheetFormatPr defaultRowHeight="16.5" customHeight="1"/>
  <cols>
    <col min="1" max="2" width="1.125" style="2" customWidth="1"/>
    <col min="3" max="3" width="2.375" style="2" customWidth="1"/>
    <col min="4" max="4" width="1.125" style="2" customWidth="1"/>
    <col min="5" max="10" width="2.375" style="2" customWidth="1"/>
    <col min="11" max="27" width="2.75" style="2" customWidth="1"/>
    <col min="28" max="32" width="1.75" style="2" customWidth="1"/>
    <col min="33" max="37" width="2.375" style="2" customWidth="1"/>
    <col min="38" max="40" width="9" style="2" customWidth="1"/>
  </cols>
  <sheetData>
    <row r="2" spans="1:55" ht="19.5" customHeight="1">
      <c r="A2" s="21"/>
      <c r="B2" s="188" t="s">
        <v>371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2"/>
      <c r="AZ2" s="20"/>
      <c r="BA2" s="20"/>
      <c r="BB2" s="20"/>
      <c r="BC2" s="20"/>
    </row>
    <row r="4" spans="1:55" ht="18.75" customHeight="1">
      <c r="A4" s="21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96"/>
      <c r="Z4" s="96"/>
      <c r="AA4" s="96"/>
      <c r="AB4" s="96"/>
      <c r="AC4" s="96"/>
      <c r="AD4" s="96"/>
      <c r="AE4" s="96"/>
      <c r="AF4" s="410" t="s">
        <v>216</v>
      </c>
      <c r="AG4" s="410"/>
      <c r="AH4" s="410"/>
      <c r="AI4" s="410"/>
      <c r="AJ4" s="410"/>
      <c r="AK4" s="410"/>
      <c r="AL4" s="22"/>
    </row>
    <row r="5" spans="1:55" ht="30" customHeight="1">
      <c r="A5" s="49"/>
      <c r="B5" s="49"/>
      <c r="C5" s="255" t="s">
        <v>93</v>
      </c>
      <c r="D5" s="255"/>
      <c r="E5" s="255"/>
      <c r="F5" s="255"/>
      <c r="G5" s="255"/>
      <c r="H5" s="255"/>
      <c r="I5" s="255"/>
      <c r="J5" s="255"/>
      <c r="K5" s="255" t="s">
        <v>372</v>
      </c>
      <c r="L5" s="255"/>
      <c r="M5" s="255"/>
      <c r="N5" s="255"/>
      <c r="O5" s="255"/>
      <c r="P5" s="255"/>
      <c r="Q5" s="255" t="s">
        <v>281</v>
      </c>
      <c r="R5" s="255"/>
      <c r="S5" s="255"/>
      <c r="T5" s="255"/>
      <c r="U5" s="255"/>
      <c r="V5" s="397" t="s">
        <v>373</v>
      </c>
      <c r="W5" s="397"/>
      <c r="X5" s="397"/>
      <c r="Y5" s="397"/>
      <c r="Z5" s="397"/>
      <c r="AA5" s="397"/>
      <c r="AB5" s="397" t="s">
        <v>369</v>
      </c>
      <c r="AC5" s="397"/>
      <c r="AD5" s="397"/>
      <c r="AE5" s="397"/>
      <c r="AF5" s="397"/>
      <c r="AG5" s="397" t="s">
        <v>67</v>
      </c>
      <c r="AH5" s="397"/>
      <c r="AI5" s="397"/>
      <c r="AJ5" s="397"/>
      <c r="AK5" s="397"/>
    </row>
    <row r="6" spans="1:55" ht="30" customHeight="1">
      <c r="A6" s="49"/>
      <c r="B6" s="49"/>
      <c r="C6" s="65">
        <v>1</v>
      </c>
      <c r="D6" s="460"/>
      <c r="E6" s="232"/>
      <c r="F6" s="232"/>
      <c r="G6" s="232"/>
      <c r="H6" s="232"/>
      <c r="I6" s="232"/>
      <c r="J6" s="232"/>
      <c r="K6" s="459"/>
      <c r="L6" s="459"/>
      <c r="M6" s="459"/>
      <c r="N6" s="459"/>
      <c r="O6" s="459"/>
      <c r="P6" s="459"/>
      <c r="Q6" s="459"/>
      <c r="R6" s="459"/>
      <c r="S6" s="459"/>
      <c r="T6" s="459"/>
      <c r="U6" s="459"/>
      <c r="V6" s="411"/>
      <c r="W6" s="411"/>
      <c r="X6" s="411"/>
      <c r="Y6" s="411"/>
      <c r="Z6" s="411"/>
      <c r="AA6" s="411"/>
      <c r="AB6" s="450" t="str">
        <f>IFERROR(SUM(K6:AA6)/SUM(K6:AA10),"")</f>
        <v/>
      </c>
      <c r="AC6" s="450"/>
      <c r="AD6" s="450"/>
      <c r="AE6" s="450"/>
      <c r="AF6" s="450"/>
      <c r="AG6" s="461"/>
      <c r="AH6" s="461"/>
      <c r="AI6" s="461"/>
      <c r="AJ6" s="461"/>
      <c r="AK6" s="461"/>
    </row>
    <row r="7" spans="1:55" ht="30" customHeight="1">
      <c r="A7" s="49"/>
      <c r="B7" s="49"/>
      <c r="C7" s="65">
        <v>2</v>
      </c>
      <c r="D7" s="460"/>
      <c r="E7" s="232"/>
      <c r="F7" s="232"/>
      <c r="G7" s="232"/>
      <c r="H7" s="232"/>
      <c r="I7" s="232"/>
      <c r="J7" s="232"/>
      <c r="K7" s="459"/>
      <c r="L7" s="459"/>
      <c r="M7" s="459"/>
      <c r="N7" s="459"/>
      <c r="O7" s="459"/>
      <c r="P7" s="459"/>
      <c r="Q7" s="459"/>
      <c r="R7" s="459"/>
      <c r="S7" s="459"/>
      <c r="T7" s="459"/>
      <c r="U7" s="459"/>
      <c r="V7" s="411"/>
      <c r="W7" s="411"/>
      <c r="X7" s="411"/>
      <c r="Y7" s="411"/>
      <c r="Z7" s="411"/>
      <c r="AA7" s="411"/>
      <c r="AB7" s="450" t="str">
        <f>IFERROR(SUM(K7:AA7)/SUM(K6:AA10),"")</f>
        <v/>
      </c>
      <c r="AC7" s="450"/>
      <c r="AD7" s="450"/>
      <c r="AE7" s="450"/>
      <c r="AF7" s="450"/>
      <c r="AG7" s="461"/>
      <c r="AH7" s="461"/>
      <c r="AI7" s="461"/>
      <c r="AJ7" s="461"/>
      <c r="AK7" s="461"/>
    </row>
    <row r="8" spans="1:55" ht="30" customHeight="1">
      <c r="A8" s="49"/>
      <c r="B8" s="49"/>
      <c r="C8" s="65">
        <v>3</v>
      </c>
      <c r="D8" s="460"/>
      <c r="E8" s="232"/>
      <c r="F8" s="232"/>
      <c r="G8" s="232"/>
      <c r="H8" s="232"/>
      <c r="I8" s="232"/>
      <c r="J8" s="232"/>
      <c r="K8" s="459"/>
      <c r="L8" s="459"/>
      <c r="M8" s="459"/>
      <c r="N8" s="459"/>
      <c r="O8" s="459"/>
      <c r="P8" s="459"/>
      <c r="Q8" s="459"/>
      <c r="R8" s="459"/>
      <c r="S8" s="459"/>
      <c r="T8" s="459"/>
      <c r="U8" s="459"/>
      <c r="V8" s="411"/>
      <c r="W8" s="411"/>
      <c r="X8" s="411"/>
      <c r="Y8" s="411"/>
      <c r="Z8" s="411"/>
      <c r="AA8" s="411"/>
      <c r="AB8" s="450" t="str">
        <f>IFERROR(SUM(K8:AA8)/SUM(K6:AA10),"")</f>
        <v/>
      </c>
      <c r="AC8" s="450"/>
      <c r="AD8" s="450"/>
      <c r="AE8" s="450"/>
      <c r="AF8" s="450"/>
      <c r="AG8" s="461"/>
      <c r="AH8" s="461"/>
      <c r="AI8" s="461"/>
      <c r="AJ8" s="461"/>
      <c r="AK8" s="461"/>
    </row>
    <row r="9" spans="1:55" ht="30" customHeight="1">
      <c r="A9" s="49"/>
      <c r="B9" s="49"/>
      <c r="C9" s="65">
        <v>4</v>
      </c>
      <c r="D9" s="460"/>
      <c r="E9" s="232"/>
      <c r="F9" s="232"/>
      <c r="G9" s="232"/>
      <c r="H9" s="232"/>
      <c r="I9" s="232"/>
      <c r="J9" s="232"/>
      <c r="K9" s="459"/>
      <c r="L9" s="459"/>
      <c r="M9" s="459"/>
      <c r="N9" s="459"/>
      <c r="O9" s="459"/>
      <c r="P9" s="459"/>
      <c r="Q9" s="459"/>
      <c r="R9" s="459"/>
      <c r="S9" s="459"/>
      <c r="T9" s="459"/>
      <c r="U9" s="459"/>
      <c r="V9" s="411"/>
      <c r="W9" s="411"/>
      <c r="X9" s="411"/>
      <c r="Y9" s="411"/>
      <c r="Z9" s="411"/>
      <c r="AA9" s="411"/>
      <c r="AB9" s="450" t="str">
        <f>IFERROR(SUM(K9:AA9)/SUM(K6:AA10),"")</f>
        <v/>
      </c>
      <c r="AC9" s="450"/>
      <c r="AD9" s="450"/>
      <c r="AE9" s="450"/>
      <c r="AF9" s="450"/>
      <c r="AG9" s="461"/>
      <c r="AH9" s="461"/>
      <c r="AI9" s="461"/>
      <c r="AJ9" s="461"/>
      <c r="AK9" s="461"/>
    </row>
    <row r="10" spans="1:55" ht="30" customHeight="1">
      <c r="A10" s="49"/>
      <c r="B10" s="49"/>
      <c r="C10" s="65">
        <v>5</v>
      </c>
      <c r="D10" s="460"/>
      <c r="E10" s="232"/>
      <c r="F10" s="232"/>
      <c r="G10" s="232"/>
      <c r="H10" s="232"/>
      <c r="I10" s="232"/>
      <c r="J10" s="232"/>
      <c r="K10" s="459"/>
      <c r="L10" s="459"/>
      <c r="M10" s="459"/>
      <c r="N10" s="459"/>
      <c r="O10" s="459"/>
      <c r="P10" s="459"/>
      <c r="Q10" s="459"/>
      <c r="R10" s="459"/>
      <c r="S10" s="459"/>
      <c r="T10" s="459"/>
      <c r="U10" s="459"/>
      <c r="V10" s="411"/>
      <c r="W10" s="411"/>
      <c r="X10" s="411"/>
      <c r="Y10" s="411"/>
      <c r="Z10" s="411"/>
      <c r="AA10" s="411"/>
      <c r="AB10" s="450" t="str">
        <f>IFERROR(SUM(K10:AA10)/SUM(K6:AA10),"")</f>
        <v/>
      </c>
      <c r="AC10" s="450"/>
      <c r="AD10" s="450"/>
      <c r="AE10" s="450"/>
      <c r="AF10" s="450"/>
      <c r="AG10" s="461"/>
      <c r="AH10" s="461"/>
      <c r="AI10" s="461"/>
      <c r="AJ10" s="461"/>
      <c r="AK10" s="461"/>
    </row>
    <row r="11" spans="1:55" ht="7.5" customHeight="1">
      <c r="A11" s="31"/>
      <c r="B11" s="31"/>
      <c r="C11" s="32"/>
      <c r="D11" s="32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4"/>
    </row>
    <row r="12" spans="1:55" ht="26.25" customHeight="1">
      <c r="A12" s="31"/>
      <c r="B12" s="31"/>
      <c r="C12" s="32"/>
      <c r="D12" s="32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47"/>
      <c r="AH12" s="47"/>
      <c r="AI12" s="47"/>
      <c r="AJ12" s="47"/>
      <c r="AK12" s="47"/>
      <c r="AL12" s="81" t="s">
        <v>261</v>
      </c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5"/>
    </row>
    <row r="15" spans="1:55" ht="62.25" customHeight="1">
      <c r="A15" s="169" t="s">
        <v>302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1"/>
      <c r="AG15" s="94"/>
      <c r="AH15" s="94"/>
      <c r="AI15" s="94"/>
      <c r="AJ15" s="94"/>
      <c r="AK15" s="94"/>
    </row>
  </sheetData>
  <sheetProtection objects="1" formatCells="0" formatRows="0"/>
  <mergeCells count="40">
    <mergeCell ref="AB10:AF10"/>
    <mergeCell ref="AG10:AK10"/>
    <mergeCell ref="D6:J6"/>
    <mergeCell ref="D7:J7"/>
    <mergeCell ref="AG6:AK6"/>
    <mergeCell ref="AG7:AK7"/>
    <mergeCell ref="AG8:AK8"/>
    <mergeCell ref="K7:P7"/>
    <mergeCell ref="Q7:U7"/>
    <mergeCell ref="V7:AA7"/>
    <mergeCell ref="AB7:AF7"/>
    <mergeCell ref="AG9:AK9"/>
    <mergeCell ref="A15:AF15"/>
    <mergeCell ref="Q8:U8"/>
    <mergeCell ref="V8:AA8"/>
    <mergeCell ref="AB8:AF8"/>
    <mergeCell ref="K9:P9"/>
    <mergeCell ref="Q9:U9"/>
    <mergeCell ref="V9:AA9"/>
    <mergeCell ref="AB9:AF9"/>
    <mergeCell ref="K8:P8"/>
    <mergeCell ref="D8:J8"/>
    <mergeCell ref="D9:J9"/>
    <mergeCell ref="D10:J10"/>
    <mergeCell ref="E12:AF12"/>
    <mergeCell ref="K10:P10"/>
    <mergeCell ref="Q10:U10"/>
    <mergeCell ref="V10:AA10"/>
    <mergeCell ref="B2:AA2"/>
    <mergeCell ref="K6:P6"/>
    <mergeCell ref="Q6:U6"/>
    <mergeCell ref="V6:AA6"/>
    <mergeCell ref="AB6:AF6"/>
    <mergeCell ref="AF4:AK4"/>
    <mergeCell ref="AG5:AK5"/>
    <mergeCell ref="C5:J5"/>
    <mergeCell ref="K5:P5"/>
    <mergeCell ref="Q5:U5"/>
    <mergeCell ref="V5:AA5"/>
    <mergeCell ref="AB5:AF5"/>
  </mergeCells>
  <phoneticPr fontId="235" type="noConversion"/>
  <pageMargins left="0.59" right="0.47" top="0.75" bottom="0.75" header="0.31" footer="0.31"/>
  <pageSetup paperSize="9" scale="92" fitToWidth="0" fitToHeight="0" orientation="portrait" blackAndWhite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C15"/>
  <sheetViews>
    <sheetView workbookViewId="0">
      <selection activeCell="AV20" sqref="AV20:AV21"/>
    </sheetView>
  </sheetViews>
  <sheetFormatPr defaultRowHeight="16.5" customHeight="1"/>
  <cols>
    <col min="1" max="4" width="1.125" style="2" customWidth="1"/>
    <col min="5" max="41" width="2.375" style="2" customWidth="1"/>
    <col min="42" max="50" width="9" style="2" customWidth="1"/>
  </cols>
  <sheetData>
    <row r="2" spans="1:55" ht="19.5" customHeight="1">
      <c r="A2" s="21"/>
      <c r="B2" s="188" t="s">
        <v>374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2"/>
    </row>
    <row r="3" spans="1:55" ht="19.5" customHeight="1">
      <c r="A3" s="21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2"/>
    </row>
    <row r="4" spans="1:55" ht="18.75" customHeight="1">
      <c r="A4" s="21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54" t="s">
        <v>375</v>
      </c>
      <c r="AE4" s="254"/>
      <c r="AF4" s="254"/>
      <c r="AG4" s="254"/>
      <c r="AH4" s="254"/>
      <c r="AI4" s="254"/>
      <c r="AJ4" s="254"/>
      <c r="AK4" s="254"/>
      <c r="AL4" s="254"/>
      <c r="AM4" s="254"/>
      <c r="AN4" s="254"/>
      <c r="AO4" s="254"/>
      <c r="AP4" s="22"/>
    </row>
    <row r="5" spans="1:55" ht="30.75" customHeight="1">
      <c r="A5" s="21"/>
      <c r="B5" s="23"/>
      <c r="C5" s="23"/>
      <c r="D5" s="23"/>
      <c r="E5" s="255" t="s">
        <v>305</v>
      </c>
      <c r="F5" s="255"/>
      <c r="G5" s="255"/>
      <c r="H5" s="255"/>
      <c r="I5" s="255"/>
      <c r="J5" s="255"/>
      <c r="K5" s="255"/>
      <c r="L5" s="255"/>
      <c r="M5" s="255" t="s">
        <v>306</v>
      </c>
      <c r="N5" s="255"/>
      <c r="O5" s="255"/>
      <c r="P5" s="255"/>
      <c r="Q5" s="255"/>
      <c r="R5" s="255"/>
      <c r="S5" s="255"/>
      <c r="T5" s="255"/>
      <c r="U5" s="255"/>
      <c r="V5" s="255" t="s">
        <v>307</v>
      </c>
      <c r="W5" s="255"/>
      <c r="X5" s="255"/>
      <c r="Y5" s="255"/>
      <c r="Z5" s="255" t="s">
        <v>376</v>
      </c>
      <c r="AA5" s="255"/>
      <c r="AB5" s="255"/>
      <c r="AC5" s="255"/>
      <c r="AD5" s="255"/>
      <c r="AE5" s="255"/>
      <c r="AF5" s="255" t="s">
        <v>377</v>
      </c>
      <c r="AG5" s="255"/>
      <c r="AH5" s="255"/>
      <c r="AI5" s="255"/>
      <c r="AJ5" s="255"/>
      <c r="AK5" s="255"/>
      <c r="AL5" s="255" t="s">
        <v>161</v>
      </c>
      <c r="AM5" s="255"/>
      <c r="AN5" s="255"/>
      <c r="AO5" s="255"/>
      <c r="AP5" s="22"/>
    </row>
    <row r="6" spans="1:55" ht="26.25" customHeight="1">
      <c r="A6" s="21"/>
      <c r="B6" s="23"/>
      <c r="C6" s="23"/>
      <c r="D6" s="23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  <c r="V6" s="268"/>
      <c r="W6" s="268"/>
      <c r="X6" s="268"/>
      <c r="Y6" s="268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2"/>
      <c r="AM6" s="412"/>
      <c r="AN6" s="412"/>
      <c r="AO6" s="412"/>
      <c r="AP6" s="22"/>
    </row>
    <row r="7" spans="1:55" ht="26.25" hidden="1" customHeight="1">
      <c r="A7" s="21"/>
      <c r="B7" s="23"/>
      <c r="C7" s="23"/>
      <c r="D7" s="23"/>
      <c r="E7" s="252"/>
      <c r="F7" s="252"/>
      <c r="G7" s="252"/>
      <c r="H7" s="252"/>
      <c r="I7" s="252"/>
      <c r="J7" s="252"/>
      <c r="K7" s="252"/>
      <c r="L7" s="252"/>
      <c r="M7" s="252"/>
      <c r="N7" s="252"/>
      <c r="O7" s="252"/>
      <c r="P7" s="252"/>
      <c r="Q7" s="252"/>
      <c r="R7" s="252"/>
      <c r="S7" s="252"/>
      <c r="T7" s="252"/>
      <c r="U7" s="252"/>
      <c r="V7" s="268"/>
      <c r="W7" s="268"/>
      <c r="X7" s="268"/>
      <c r="Y7" s="268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2"/>
      <c r="AM7" s="412"/>
      <c r="AN7" s="412"/>
      <c r="AO7" s="412"/>
      <c r="AP7" s="22"/>
    </row>
    <row r="8" spans="1:55" ht="26.25" hidden="1" customHeight="1">
      <c r="A8" s="21"/>
      <c r="B8" s="23"/>
      <c r="C8" s="23"/>
      <c r="D8" s="23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252"/>
      <c r="P8" s="252"/>
      <c r="Q8" s="252"/>
      <c r="R8" s="252"/>
      <c r="S8" s="252"/>
      <c r="T8" s="252"/>
      <c r="U8" s="252"/>
      <c r="V8" s="268"/>
      <c r="W8" s="268"/>
      <c r="X8" s="268"/>
      <c r="Y8" s="268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2"/>
      <c r="AM8" s="412"/>
      <c r="AN8" s="412"/>
      <c r="AO8" s="412"/>
      <c r="AP8" s="22"/>
    </row>
    <row r="9" spans="1:55" ht="26.25" hidden="1" customHeight="1">
      <c r="A9" s="21"/>
      <c r="B9" s="23"/>
      <c r="C9" s="23"/>
      <c r="D9" s="23"/>
      <c r="E9" s="252"/>
      <c r="F9" s="252"/>
      <c r="G9" s="252"/>
      <c r="H9" s="252"/>
      <c r="I9" s="252"/>
      <c r="J9" s="252"/>
      <c r="K9" s="252"/>
      <c r="L9" s="252"/>
      <c r="M9" s="252"/>
      <c r="N9" s="252"/>
      <c r="O9" s="252"/>
      <c r="P9" s="252"/>
      <c r="Q9" s="252"/>
      <c r="R9" s="252"/>
      <c r="S9" s="252"/>
      <c r="T9" s="252"/>
      <c r="U9" s="252"/>
      <c r="V9" s="268"/>
      <c r="W9" s="268"/>
      <c r="X9" s="268"/>
      <c r="Y9" s="268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2"/>
      <c r="AM9" s="412"/>
      <c r="AN9" s="412"/>
      <c r="AO9" s="412"/>
      <c r="AP9" s="22"/>
    </row>
    <row r="10" spans="1:55" ht="26.25" hidden="1" customHeight="1">
      <c r="A10" s="21"/>
      <c r="B10" s="23"/>
      <c r="C10" s="23"/>
      <c r="D10" s="23"/>
      <c r="E10" s="252"/>
      <c r="F10" s="252"/>
      <c r="G10" s="252"/>
      <c r="H10" s="252"/>
      <c r="I10" s="252"/>
      <c r="J10" s="252"/>
      <c r="K10" s="252"/>
      <c r="L10" s="252"/>
      <c r="M10" s="252"/>
      <c r="N10" s="252"/>
      <c r="O10" s="252"/>
      <c r="P10" s="252"/>
      <c r="Q10" s="252"/>
      <c r="R10" s="252"/>
      <c r="S10" s="252"/>
      <c r="T10" s="252"/>
      <c r="U10" s="252"/>
      <c r="V10" s="268"/>
      <c r="W10" s="268"/>
      <c r="X10" s="268"/>
      <c r="Y10" s="268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2"/>
      <c r="AM10" s="412"/>
      <c r="AN10" s="412"/>
      <c r="AO10" s="412"/>
      <c r="AP10" s="22"/>
    </row>
    <row r="11" spans="1:55" ht="7.5" customHeight="1">
      <c r="A11" s="31"/>
      <c r="B11" s="31"/>
      <c r="C11" s="32"/>
      <c r="D11" s="32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31"/>
      <c r="AM11" s="31"/>
      <c r="AN11" s="31"/>
      <c r="AO11" s="31"/>
      <c r="AP11" s="34"/>
    </row>
    <row r="12" spans="1:55" ht="26.25" customHeight="1">
      <c r="A12" s="31"/>
      <c r="B12" s="31"/>
      <c r="C12" s="32"/>
      <c r="D12" s="32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  <c r="Q12" s="238"/>
      <c r="R12" s="238"/>
      <c r="S12" s="238"/>
      <c r="T12" s="238"/>
      <c r="U12" s="238"/>
      <c r="V12" s="238"/>
      <c r="W12" s="238"/>
      <c r="X12" s="238"/>
      <c r="Y12" s="238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8"/>
      <c r="AL12" s="47"/>
      <c r="AM12" s="47"/>
      <c r="AN12" s="47"/>
      <c r="AO12" s="47"/>
      <c r="AP12" s="81" t="s">
        <v>261</v>
      </c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5"/>
    </row>
    <row r="15" spans="1:55" ht="54" customHeight="1">
      <c r="A15" s="169" t="s">
        <v>314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1"/>
      <c r="AL15" s="94"/>
      <c r="AM15" s="94"/>
      <c r="AN15" s="94"/>
      <c r="AO15" s="94"/>
    </row>
  </sheetData>
  <sheetProtection objects="1" formatCells="0" formatRows="0"/>
  <mergeCells count="40">
    <mergeCell ref="E12:AK12"/>
    <mergeCell ref="A15:AK15"/>
    <mergeCell ref="E10:L10"/>
    <mergeCell ref="M10:U10"/>
    <mergeCell ref="V10:Y10"/>
    <mergeCell ref="Z10:AE10"/>
    <mergeCell ref="AF10:AK10"/>
    <mergeCell ref="AL10:AO10"/>
    <mergeCell ref="E9:L9"/>
    <mergeCell ref="M9:U9"/>
    <mergeCell ref="V9:Y9"/>
    <mergeCell ref="Z9:AE9"/>
    <mergeCell ref="AF9:AK9"/>
    <mergeCell ref="AL9:AO9"/>
    <mergeCell ref="AL8:AO8"/>
    <mergeCell ref="E7:L7"/>
    <mergeCell ref="M7:U7"/>
    <mergeCell ref="V7:Y7"/>
    <mergeCell ref="Z7:AE7"/>
    <mergeCell ref="AF7:AK7"/>
    <mergeCell ref="AL7:AO7"/>
    <mergeCell ref="E8:L8"/>
    <mergeCell ref="M8:U8"/>
    <mergeCell ref="V8:Y8"/>
    <mergeCell ref="Z8:AE8"/>
    <mergeCell ref="AF8:AK8"/>
    <mergeCell ref="AL6:AO6"/>
    <mergeCell ref="E6:L6"/>
    <mergeCell ref="M6:U6"/>
    <mergeCell ref="V6:Y6"/>
    <mergeCell ref="Z6:AE6"/>
    <mergeCell ref="AF6:AK6"/>
    <mergeCell ref="B2:U2"/>
    <mergeCell ref="AD4:AO4"/>
    <mergeCell ref="E5:L5"/>
    <mergeCell ref="M5:U5"/>
    <mergeCell ref="V5:Y5"/>
    <mergeCell ref="Z5:AE5"/>
    <mergeCell ref="AF5:AK5"/>
    <mergeCell ref="AL5:AO5"/>
  </mergeCells>
  <phoneticPr fontId="235" type="noConversion"/>
  <pageMargins left="0.59" right="0.47" top="0.75" bottom="0.75" header="0.31" footer="0.31"/>
  <pageSetup paperSize="9" scale="91" fitToWidth="0" fitToHeight="0" orientation="portrait" blackAndWhite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4"/>
  <sheetViews>
    <sheetView workbookViewId="0">
      <selection activeCell="AS14" sqref="AS14"/>
    </sheetView>
  </sheetViews>
  <sheetFormatPr defaultRowHeight="16.5" customHeight="1"/>
  <cols>
    <col min="1" max="2" width="1.125" style="2" customWidth="1"/>
    <col min="3" max="3" width="2.625" style="2" customWidth="1"/>
    <col min="4" max="4" width="1.125" style="2" customWidth="1"/>
    <col min="5" max="35" width="2.375" style="2" customWidth="1"/>
    <col min="36" max="41" width="9" style="2" customWidth="1"/>
  </cols>
  <sheetData>
    <row r="1" spans="1:46" ht="19.5" customHeigh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2"/>
    </row>
    <row r="2" spans="1:46" ht="18.75" customHeight="1">
      <c r="A2" s="21"/>
      <c r="B2" s="188" t="s">
        <v>378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22"/>
    </row>
    <row r="3" spans="1:46" ht="18.75" customHeight="1">
      <c r="A3" s="2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2"/>
    </row>
    <row r="4" spans="1:46" ht="30" customHeight="1">
      <c r="A4" s="49"/>
      <c r="B4" s="49"/>
      <c r="C4" s="233" t="s">
        <v>93</v>
      </c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63" t="s">
        <v>379</v>
      </c>
      <c r="P4" s="263"/>
      <c r="Q4" s="263"/>
      <c r="R4" s="263"/>
      <c r="S4" s="263"/>
      <c r="T4" s="263"/>
      <c r="U4" s="263"/>
      <c r="V4" s="263"/>
      <c r="W4" s="263"/>
      <c r="X4" s="263" t="s">
        <v>333</v>
      </c>
      <c r="Y4" s="263"/>
      <c r="Z4" s="263"/>
      <c r="AA4" s="263"/>
      <c r="AB4" s="263"/>
      <c r="AC4" s="263" t="s">
        <v>67</v>
      </c>
      <c r="AD4" s="263"/>
      <c r="AE4" s="263"/>
      <c r="AF4" s="263"/>
      <c r="AG4" s="263"/>
      <c r="AH4" s="263"/>
      <c r="AI4" s="263"/>
    </row>
    <row r="5" spans="1:46" ht="30" customHeight="1">
      <c r="A5" s="49"/>
      <c r="B5" s="49"/>
      <c r="C5" s="58">
        <v>1</v>
      </c>
      <c r="D5" s="46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449"/>
      <c r="P5" s="449"/>
      <c r="Q5" s="449"/>
      <c r="R5" s="449"/>
      <c r="S5" s="449"/>
      <c r="T5" s="449"/>
      <c r="U5" s="449"/>
      <c r="V5" s="449"/>
      <c r="W5" s="449"/>
      <c r="X5" s="450" t="str">
        <f>IFERROR(O5/SUM(O5:W9),"")</f>
        <v/>
      </c>
      <c r="Y5" s="450"/>
      <c r="Z5" s="450"/>
      <c r="AA5" s="450"/>
      <c r="AB5" s="450"/>
      <c r="AC5" s="397"/>
      <c r="AD5" s="397"/>
      <c r="AE5" s="397"/>
      <c r="AF5" s="397"/>
      <c r="AG5" s="397"/>
      <c r="AH5" s="397"/>
      <c r="AI5" s="397"/>
    </row>
    <row r="6" spans="1:46" ht="30" customHeight="1">
      <c r="A6" s="49"/>
      <c r="B6" s="49"/>
      <c r="C6" s="58">
        <v>2</v>
      </c>
      <c r="D6" s="46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449"/>
      <c r="P6" s="449"/>
      <c r="Q6" s="449"/>
      <c r="R6" s="449"/>
      <c r="S6" s="449"/>
      <c r="T6" s="449"/>
      <c r="U6" s="449"/>
      <c r="V6" s="449"/>
      <c r="W6" s="449"/>
      <c r="X6" s="450" t="str">
        <f>IFERROR(O6/SUM(O5:W9),"")</f>
        <v/>
      </c>
      <c r="Y6" s="450"/>
      <c r="Z6" s="450"/>
      <c r="AA6" s="450"/>
      <c r="AB6" s="450"/>
      <c r="AC6" s="397"/>
      <c r="AD6" s="397"/>
      <c r="AE6" s="397"/>
      <c r="AF6" s="397"/>
      <c r="AG6" s="397"/>
      <c r="AH6" s="397"/>
      <c r="AI6" s="397"/>
    </row>
    <row r="7" spans="1:46" ht="30" customHeight="1">
      <c r="A7" s="49"/>
      <c r="B7" s="49"/>
      <c r="C7" s="58">
        <v>3</v>
      </c>
      <c r="D7" s="462"/>
      <c r="E7" s="252"/>
      <c r="F7" s="252"/>
      <c r="G7" s="252"/>
      <c r="H7" s="252"/>
      <c r="I7" s="252"/>
      <c r="J7" s="252"/>
      <c r="K7" s="252"/>
      <c r="L7" s="252"/>
      <c r="M7" s="252"/>
      <c r="N7" s="252"/>
      <c r="O7" s="449"/>
      <c r="P7" s="449"/>
      <c r="Q7" s="449"/>
      <c r="R7" s="449"/>
      <c r="S7" s="449"/>
      <c r="T7" s="449"/>
      <c r="U7" s="449"/>
      <c r="V7" s="449"/>
      <c r="W7" s="449"/>
      <c r="X7" s="450" t="str">
        <f>IFERROR(O7/SUM(O5:W9),"")</f>
        <v/>
      </c>
      <c r="Y7" s="450"/>
      <c r="Z7" s="450"/>
      <c r="AA7" s="450"/>
      <c r="AB7" s="450"/>
      <c r="AC7" s="397"/>
      <c r="AD7" s="397"/>
      <c r="AE7" s="397"/>
      <c r="AF7" s="397"/>
      <c r="AG7" s="397"/>
      <c r="AH7" s="397"/>
      <c r="AI7" s="397"/>
    </row>
    <row r="8" spans="1:46" ht="30" customHeight="1">
      <c r="A8" s="49"/>
      <c r="B8" s="49"/>
      <c r="C8" s="58">
        <v>4</v>
      </c>
      <c r="D8" s="462"/>
      <c r="E8" s="252"/>
      <c r="F8" s="252"/>
      <c r="G8" s="252"/>
      <c r="H8" s="252"/>
      <c r="I8" s="252"/>
      <c r="J8" s="252"/>
      <c r="K8" s="252"/>
      <c r="L8" s="252"/>
      <c r="M8" s="252"/>
      <c r="N8" s="252"/>
      <c r="O8" s="449"/>
      <c r="P8" s="449"/>
      <c r="Q8" s="449"/>
      <c r="R8" s="449"/>
      <c r="S8" s="449"/>
      <c r="T8" s="449"/>
      <c r="U8" s="449"/>
      <c r="V8" s="449"/>
      <c r="W8" s="449"/>
      <c r="X8" s="450" t="str">
        <f>IFERROR(O8/SUM(O5:W9),"")</f>
        <v/>
      </c>
      <c r="Y8" s="450"/>
      <c r="Z8" s="450"/>
      <c r="AA8" s="450"/>
      <c r="AB8" s="450"/>
      <c r="AC8" s="397"/>
      <c r="AD8" s="397"/>
      <c r="AE8" s="397"/>
      <c r="AF8" s="397"/>
      <c r="AG8" s="397"/>
      <c r="AH8" s="397"/>
      <c r="AI8" s="397"/>
    </row>
    <row r="9" spans="1:46" ht="30" customHeight="1">
      <c r="A9" s="49"/>
      <c r="B9" s="49"/>
      <c r="C9" s="58">
        <v>5</v>
      </c>
      <c r="D9" s="462"/>
      <c r="E9" s="252"/>
      <c r="F9" s="252"/>
      <c r="G9" s="252"/>
      <c r="H9" s="252"/>
      <c r="I9" s="252"/>
      <c r="J9" s="252"/>
      <c r="K9" s="252"/>
      <c r="L9" s="252"/>
      <c r="M9" s="252"/>
      <c r="N9" s="252"/>
      <c r="O9" s="449"/>
      <c r="P9" s="449"/>
      <c r="Q9" s="449"/>
      <c r="R9" s="449"/>
      <c r="S9" s="449"/>
      <c r="T9" s="449"/>
      <c r="U9" s="449"/>
      <c r="V9" s="449"/>
      <c r="W9" s="449"/>
      <c r="X9" s="450" t="str">
        <f>IFERROR(O9/SUM(O5:W9),"")</f>
        <v/>
      </c>
      <c r="Y9" s="450"/>
      <c r="Z9" s="450"/>
      <c r="AA9" s="450"/>
      <c r="AB9" s="450"/>
      <c r="AC9" s="397"/>
      <c r="AD9" s="397"/>
      <c r="AE9" s="397"/>
      <c r="AF9" s="397"/>
      <c r="AG9" s="397"/>
      <c r="AH9" s="397"/>
      <c r="AI9" s="397"/>
    </row>
    <row r="10" spans="1:46" ht="7.5" customHeight="1">
      <c r="A10" s="31"/>
      <c r="B10" s="31"/>
      <c r="C10" s="32"/>
      <c r="D10" s="32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4"/>
      <c r="AJ10" s="38"/>
      <c r="AK10" s="38"/>
      <c r="AL10" s="38"/>
      <c r="AM10" s="38"/>
      <c r="AN10" s="38"/>
      <c r="AO10" s="38"/>
    </row>
    <row r="11" spans="1:46" ht="26.25" customHeight="1">
      <c r="A11" s="31"/>
      <c r="B11" s="31"/>
      <c r="C11" s="32"/>
      <c r="D11" s="32"/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38"/>
      <c r="P11" s="238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/>
      <c r="AJ11" s="81" t="s">
        <v>261</v>
      </c>
      <c r="AK11" s="32"/>
      <c r="AL11" s="81"/>
      <c r="AM11" s="32"/>
      <c r="AN11" s="32"/>
      <c r="AO11" s="32"/>
      <c r="AP11" s="32"/>
      <c r="AQ11" s="32"/>
      <c r="AR11" s="32"/>
      <c r="AS11" s="32"/>
      <c r="AT11" s="35"/>
    </row>
    <row r="14" spans="1:46" ht="67.5" customHeight="1">
      <c r="A14" s="169" t="s">
        <v>329</v>
      </c>
      <c r="B14" s="170"/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0"/>
      <c r="AI14" s="171"/>
    </row>
  </sheetData>
  <mergeCells count="27">
    <mergeCell ref="A14:AI14"/>
    <mergeCell ref="D8:N8"/>
    <mergeCell ref="O8:W8"/>
    <mergeCell ref="X8:AB8"/>
    <mergeCell ref="AC8:AI8"/>
    <mergeCell ref="D9:N9"/>
    <mergeCell ref="O9:W9"/>
    <mergeCell ref="X9:AB9"/>
    <mergeCell ref="AC9:AI9"/>
    <mergeCell ref="E11:AI11"/>
    <mergeCell ref="D6:N6"/>
    <mergeCell ref="O6:W6"/>
    <mergeCell ref="X6:AB6"/>
    <mergeCell ref="AC6:AI6"/>
    <mergeCell ref="D7:N7"/>
    <mergeCell ref="O7:W7"/>
    <mergeCell ref="X7:AB7"/>
    <mergeCell ref="AC7:AI7"/>
    <mergeCell ref="D5:N5"/>
    <mergeCell ref="O5:W5"/>
    <mergeCell ref="X5:AB5"/>
    <mergeCell ref="AC5:AI5"/>
    <mergeCell ref="B2:AI2"/>
    <mergeCell ref="C4:N4"/>
    <mergeCell ref="O4:W4"/>
    <mergeCell ref="X4:AB4"/>
    <mergeCell ref="AC4:AI4"/>
  </mergeCells>
  <phoneticPr fontId="235" type="noConversion"/>
  <pageMargins left="0.59" right="0.47" top="0.75" bottom="0.75" header="0.31" footer="0.31"/>
  <pageSetup paperSize="9" fitToWidth="0" fitToHeight="0" orientation="portrait" blackAndWhite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T17"/>
  <sheetViews>
    <sheetView workbookViewId="0">
      <selection activeCell="A2" sqref="A2:AK2"/>
    </sheetView>
  </sheetViews>
  <sheetFormatPr defaultRowHeight="16.5" customHeight="1"/>
  <cols>
    <col min="1" max="4" width="1.125" style="2" customWidth="1"/>
    <col min="5" max="6" width="2.375" style="2" customWidth="1"/>
    <col min="7" max="7" width="4" style="2" customWidth="1"/>
    <col min="8" max="13" width="2.375" style="2" customWidth="1"/>
    <col min="14" max="22" width="2.625" style="2" customWidth="1"/>
    <col min="23" max="30" width="1.75" style="2" customWidth="1"/>
    <col min="31" max="37" width="2.375" style="2" customWidth="1"/>
    <col min="38" max="41" width="9" style="2" customWidth="1"/>
  </cols>
  <sheetData>
    <row r="2" spans="1:46" s="2" customFormat="1" ht="20.25" customHeight="1">
      <c r="A2" s="188" t="s">
        <v>380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P2" s="38"/>
      <c r="AQ2" s="38"/>
      <c r="AR2" s="38"/>
      <c r="AS2" s="38"/>
      <c r="AT2" s="38"/>
    </row>
    <row r="3" spans="1:46" s="2" customFormat="1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  <c r="AP3" s="38"/>
      <c r="AQ3" s="38"/>
      <c r="AR3" s="38"/>
      <c r="AS3" s="38"/>
      <c r="AT3" s="38"/>
    </row>
    <row r="4" spans="1:46" s="2" customFormat="1" ht="30" customHeight="1">
      <c r="A4" s="49"/>
      <c r="B4" s="49"/>
      <c r="C4" s="183" t="s">
        <v>93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427"/>
      <c r="O4" s="434" t="s">
        <v>332</v>
      </c>
      <c r="P4" s="435"/>
      <c r="Q4" s="435"/>
      <c r="R4" s="435"/>
      <c r="S4" s="435"/>
      <c r="T4" s="435"/>
      <c r="U4" s="435"/>
      <c r="V4" s="436"/>
      <c r="W4" s="434" t="s">
        <v>333</v>
      </c>
      <c r="X4" s="435"/>
      <c r="Y4" s="435"/>
      <c r="Z4" s="435"/>
      <c r="AA4" s="435"/>
      <c r="AB4" s="435"/>
      <c r="AC4" s="435"/>
      <c r="AD4" s="436"/>
      <c r="AE4" s="434" t="s">
        <v>67</v>
      </c>
      <c r="AF4" s="435"/>
      <c r="AG4" s="435"/>
      <c r="AH4" s="435"/>
      <c r="AI4" s="435"/>
      <c r="AJ4" s="435"/>
      <c r="AK4" s="436"/>
      <c r="AP4" s="38"/>
      <c r="AQ4" s="38"/>
      <c r="AR4" s="38"/>
      <c r="AS4" s="38"/>
      <c r="AT4" s="38"/>
    </row>
    <row r="5" spans="1:46" s="2" customFormat="1" ht="30" customHeight="1">
      <c r="A5" s="49"/>
      <c r="B5" s="49"/>
      <c r="C5" s="437" t="s">
        <v>250</v>
      </c>
      <c r="D5" s="438"/>
      <c r="E5" s="438"/>
      <c r="F5" s="438"/>
      <c r="G5" s="439"/>
      <c r="H5" s="183" t="s">
        <v>381</v>
      </c>
      <c r="I5" s="184"/>
      <c r="J5" s="184"/>
      <c r="K5" s="184"/>
      <c r="L5" s="184"/>
      <c r="M5" s="184"/>
      <c r="N5" s="427"/>
      <c r="O5" s="428"/>
      <c r="P5" s="429"/>
      <c r="Q5" s="429"/>
      <c r="R5" s="429"/>
      <c r="S5" s="429"/>
      <c r="T5" s="429"/>
      <c r="U5" s="429"/>
      <c r="V5" s="430"/>
      <c r="W5" s="421" t="str">
        <f t="shared" ref="W5:W13" si="0">IFERROR(O5/$O$14,"")</f>
        <v/>
      </c>
      <c r="X5" s="422"/>
      <c r="Y5" s="422"/>
      <c r="Z5" s="422"/>
      <c r="AA5" s="422"/>
      <c r="AB5" s="422"/>
      <c r="AC5" s="422"/>
      <c r="AD5" s="423"/>
      <c r="AE5" s="424"/>
      <c r="AF5" s="425"/>
      <c r="AG5" s="425"/>
      <c r="AH5" s="425"/>
      <c r="AI5" s="425"/>
      <c r="AJ5" s="425"/>
      <c r="AK5" s="426"/>
      <c r="AP5" s="38"/>
      <c r="AQ5" s="38"/>
      <c r="AR5" s="38"/>
      <c r="AS5" s="38"/>
      <c r="AT5" s="38"/>
    </row>
    <row r="6" spans="1:46" s="2" customFormat="1" ht="30" customHeight="1">
      <c r="A6" s="49"/>
      <c r="B6" s="49"/>
      <c r="C6" s="440"/>
      <c r="D6" s="441"/>
      <c r="E6" s="441"/>
      <c r="F6" s="441"/>
      <c r="G6" s="442"/>
      <c r="H6" s="183" t="s">
        <v>382</v>
      </c>
      <c r="I6" s="184"/>
      <c r="J6" s="184"/>
      <c r="K6" s="184"/>
      <c r="L6" s="184"/>
      <c r="M6" s="184"/>
      <c r="N6" s="427"/>
      <c r="O6" s="428">
        <v>0</v>
      </c>
      <c r="P6" s="429"/>
      <c r="Q6" s="429"/>
      <c r="R6" s="429"/>
      <c r="S6" s="429"/>
      <c r="T6" s="429"/>
      <c r="U6" s="429"/>
      <c r="V6" s="430"/>
      <c r="W6" s="421" t="str">
        <f t="shared" si="0"/>
        <v/>
      </c>
      <c r="X6" s="422"/>
      <c r="Y6" s="422"/>
      <c r="Z6" s="422"/>
      <c r="AA6" s="422"/>
      <c r="AB6" s="422"/>
      <c r="AC6" s="422"/>
      <c r="AD6" s="423"/>
      <c r="AE6" s="424"/>
      <c r="AF6" s="425"/>
      <c r="AG6" s="425"/>
      <c r="AH6" s="425"/>
      <c r="AI6" s="425"/>
      <c r="AJ6" s="425"/>
      <c r="AK6" s="426"/>
      <c r="AP6" s="38"/>
      <c r="AQ6" s="38"/>
      <c r="AR6" s="38"/>
      <c r="AS6" s="38"/>
      <c r="AT6" s="38"/>
    </row>
    <row r="7" spans="1:46" s="2" customFormat="1" ht="30" customHeight="1">
      <c r="A7" s="49"/>
      <c r="B7" s="49"/>
      <c r="C7" s="443"/>
      <c r="D7" s="444"/>
      <c r="E7" s="444"/>
      <c r="F7" s="444"/>
      <c r="G7" s="445"/>
      <c r="H7" s="183" t="s">
        <v>383</v>
      </c>
      <c r="I7" s="184"/>
      <c r="J7" s="184"/>
      <c r="K7" s="184"/>
      <c r="L7" s="184"/>
      <c r="M7" s="184"/>
      <c r="N7" s="427"/>
      <c r="O7" s="428">
        <v>0</v>
      </c>
      <c r="P7" s="429"/>
      <c r="Q7" s="429"/>
      <c r="R7" s="429"/>
      <c r="S7" s="429"/>
      <c r="T7" s="429"/>
      <c r="U7" s="429"/>
      <c r="V7" s="430"/>
      <c r="W7" s="421" t="str">
        <f t="shared" si="0"/>
        <v/>
      </c>
      <c r="X7" s="422"/>
      <c r="Y7" s="422"/>
      <c r="Z7" s="422"/>
      <c r="AA7" s="422"/>
      <c r="AB7" s="422"/>
      <c r="AC7" s="422"/>
      <c r="AD7" s="423"/>
      <c r="AE7" s="424"/>
      <c r="AF7" s="425"/>
      <c r="AG7" s="425"/>
      <c r="AH7" s="425"/>
      <c r="AI7" s="425"/>
      <c r="AJ7" s="425"/>
      <c r="AK7" s="426"/>
      <c r="AP7" s="38"/>
      <c r="AQ7" s="38"/>
      <c r="AR7" s="38"/>
      <c r="AS7" s="38"/>
      <c r="AT7" s="38"/>
    </row>
    <row r="8" spans="1:46" s="2" customFormat="1" ht="30" customHeight="1">
      <c r="A8" s="49"/>
      <c r="B8" s="49"/>
      <c r="C8" s="437" t="s">
        <v>252</v>
      </c>
      <c r="D8" s="438"/>
      <c r="E8" s="438"/>
      <c r="F8" s="438"/>
      <c r="G8" s="439"/>
      <c r="H8" s="183" t="s">
        <v>384</v>
      </c>
      <c r="I8" s="184"/>
      <c r="J8" s="184"/>
      <c r="K8" s="184"/>
      <c r="L8" s="184"/>
      <c r="M8" s="184"/>
      <c r="N8" s="427"/>
      <c r="O8" s="428"/>
      <c r="P8" s="429"/>
      <c r="Q8" s="429"/>
      <c r="R8" s="429"/>
      <c r="S8" s="429"/>
      <c r="T8" s="429"/>
      <c r="U8" s="429"/>
      <c r="V8" s="430"/>
      <c r="W8" s="421" t="str">
        <f t="shared" si="0"/>
        <v/>
      </c>
      <c r="X8" s="422"/>
      <c r="Y8" s="422"/>
      <c r="Z8" s="422"/>
      <c r="AA8" s="422"/>
      <c r="AB8" s="422"/>
      <c r="AC8" s="422"/>
      <c r="AD8" s="423"/>
      <c r="AE8" s="424"/>
      <c r="AF8" s="425"/>
      <c r="AG8" s="425"/>
      <c r="AH8" s="425"/>
      <c r="AI8" s="425"/>
      <c r="AJ8" s="425"/>
      <c r="AK8" s="426"/>
      <c r="AP8" s="38"/>
      <c r="AQ8" s="38"/>
      <c r="AR8" s="38"/>
      <c r="AS8" s="38"/>
      <c r="AT8" s="38"/>
    </row>
    <row r="9" spans="1:46" s="2" customFormat="1" ht="30" customHeight="1">
      <c r="A9" s="49"/>
      <c r="B9" s="49"/>
      <c r="C9" s="440"/>
      <c r="D9" s="441"/>
      <c r="E9" s="441"/>
      <c r="F9" s="441"/>
      <c r="G9" s="442"/>
      <c r="H9" s="183" t="s">
        <v>385</v>
      </c>
      <c r="I9" s="184"/>
      <c r="J9" s="184"/>
      <c r="K9" s="184"/>
      <c r="L9" s="184"/>
      <c r="M9" s="184"/>
      <c r="N9" s="427"/>
      <c r="O9" s="428"/>
      <c r="P9" s="429"/>
      <c r="Q9" s="429"/>
      <c r="R9" s="429"/>
      <c r="S9" s="429"/>
      <c r="T9" s="429"/>
      <c r="U9" s="429"/>
      <c r="V9" s="430"/>
      <c r="W9" s="421" t="str">
        <f t="shared" si="0"/>
        <v/>
      </c>
      <c r="X9" s="422"/>
      <c r="Y9" s="422"/>
      <c r="Z9" s="422"/>
      <c r="AA9" s="422"/>
      <c r="AB9" s="422"/>
      <c r="AC9" s="422"/>
      <c r="AD9" s="423"/>
      <c r="AE9" s="424"/>
      <c r="AF9" s="425"/>
      <c r="AG9" s="425"/>
      <c r="AH9" s="425"/>
      <c r="AI9" s="425"/>
      <c r="AJ9" s="425"/>
      <c r="AK9" s="426"/>
      <c r="AP9" s="38"/>
      <c r="AQ9" s="38"/>
      <c r="AR9" s="38"/>
      <c r="AS9" s="38"/>
      <c r="AT9" s="38"/>
    </row>
    <row r="10" spans="1:46" s="2" customFormat="1" ht="30" customHeight="1">
      <c r="A10" s="49"/>
      <c r="B10" s="49"/>
      <c r="C10" s="443"/>
      <c r="D10" s="444"/>
      <c r="E10" s="444"/>
      <c r="F10" s="444"/>
      <c r="G10" s="445"/>
      <c r="H10" s="183" t="s">
        <v>383</v>
      </c>
      <c r="I10" s="184"/>
      <c r="J10" s="184"/>
      <c r="K10" s="184"/>
      <c r="L10" s="184"/>
      <c r="M10" s="184"/>
      <c r="N10" s="427"/>
      <c r="O10" s="428"/>
      <c r="P10" s="429"/>
      <c r="Q10" s="429"/>
      <c r="R10" s="429"/>
      <c r="S10" s="429"/>
      <c r="T10" s="429"/>
      <c r="U10" s="429"/>
      <c r="V10" s="430"/>
      <c r="W10" s="421" t="str">
        <f t="shared" si="0"/>
        <v/>
      </c>
      <c r="X10" s="422"/>
      <c r="Y10" s="422"/>
      <c r="Z10" s="422"/>
      <c r="AA10" s="422"/>
      <c r="AB10" s="422"/>
      <c r="AC10" s="422"/>
      <c r="AD10" s="423"/>
      <c r="AE10" s="424"/>
      <c r="AF10" s="425"/>
      <c r="AG10" s="425"/>
      <c r="AH10" s="425"/>
      <c r="AI10" s="425"/>
      <c r="AJ10" s="425"/>
      <c r="AK10" s="426"/>
      <c r="AP10" s="38"/>
      <c r="AQ10" s="38"/>
      <c r="AR10" s="38"/>
      <c r="AS10" s="38"/>
      <c r="AT10" s="38"/>
    </row>
    <row r="11" spans="1:46" s="2" customFormat="1" ht="30" customHeight="1">
      <c r="A11" s="49"/>
      <c r="B11" s="49"/>
      <c r="C11" s="183" t="s">
        <v>253</v>
      </c>
      <c r="D11" s="184"/>
      <c r="E11" s="184"/>
      <c r="F11" s="184"/>
      <c r="G11" s="427"/>
      <c r="H11" s="183" t="s">
        <v>386</v>
      </c>
      <c r="I11" s="184"/>
      <c r="J11" s="184"/>
      <c r="K11" s="184"/>
      <c r="L11" s="184"/>
      <c r="M11" s="184"/>
      <c r="N11" s="427"/>
      <c r="O11" s="428"/>
      <c r="P11" s="429"/>
      <c r="Q11" s="429"/>
      <c r="R11" s="429"/>
      <c r="S11" s="429"/>
      <c r="T11" s="429"/>
      <c r="U11" s="429"/>
      <c r="V11" s="430"/>
      <c r="W11" s="421" t="str">
        <f t="shared" si="0"/>
        <v/>
      </c>
      <c r="X11" s="422"/>
      <c r="Y11" s="422"/>
      <c r="Z11" s="422"/>
      <c r="AA11" s="422"/>
      <c r="AB11" s="422"/>
      <c r="AC11" s="422"/>
      <c r="AD11" s="423"/>
      <c r="AE11" s="424"/>
      <c r="AF11" s="425"/>
      <c r="AG11" s="425"/>
      <c r="AH11" s="425"/>
      <c r="AI11" s="425"/>
      <c r="AJ11" s="425"/>
      <c r="AK11" s="426"/>
      <c r="AP11" s="38"/>
      <c r="AQ11" s="38"/>
      <c r="AR11" s="38"/>
      <c r="AS11" s="38"/>
      <c r="AT11" s="38"/>
    </row>
    <row r="12" spans="1:46" s="2" customFormat="1" ht="30" customHeight="1">
      <c r="A12" s="49"/>
      <c r="B12" s="49"/>
      <c r="C12" s="183" t="s">
        <v>341</v>
      </c>
      <c r="D12" s="184"/>
      <c r="E12" s="184"/>
      <c r="F12" s="184"/>
      <c r="G12" s="427"/>
      <c r="H12" s="183" t="s">
        <v>387</v>
      </c>
      <c r="I12" s="184"/>
      <c r="J12" s="184"/>
      <c r="K12" s="184"/>
      <c r="L12" s="184"/>
      <c r="M12" s="184"/>
      <c r="N12" s="427"/>
      <c r="O12" s="428"/>
      <c r="P12" s="429"/>
      <c r="Q12" s="429"/>
      <c r="R12" s="429"/>
      <c r="S12" s="429"/>
      <c r="T12" s="429"/>
      <c r="U12" s="429"/>
      <c r="V12" s="430"/>
      <c r="W12" s="421" t="str">
        <f t="shared" si="0"/>
        <v/>
      </c>
      <c r="X12" s="422"/>
      <c r="Y12" s="422"/>
      <c r="Z12" s="422"/>
      <c r="AA12" s="422"/>
      <c r="AB12" s="422"/>
      <c r="AC12" s="422"/>
      <c r="AD12" s="423"/>
      <c r="AE12" s="424"/>
      <c r="AF12" s="425"/>
      <c r="AG12" s="425"/>
      <c r="AH12" s="425"/>
      <c r="AI12" s="425"/>
      <c r="AJ12" s="425"/>
      <c r="AK12" s="426"/>
      <c r="AP12" s="38"/>
      <c r="AQ12" s="38"/>
      <c r="AR12" s="38"/>
      <c r="AS12" s="38"/>
      <c r="AT12" s="38"/>
    </row>
    <row r="13" spans="1:46" s="2" customFormat="1" ht="30" customHeight="1">
      <c r="A13" s="49"/>
      <c r="B13" s="49"/>
      <c r="C13" s="233" t="s">
        <v>343</v>
      </c>
      <c r="D13" s="233"/>
      <c r="E13" s="233"/>
      <c r="F13" s="233"/>
      <c r="G13" s="233"/>
      <c r="H13" s="233"/>
      <c r="I13" s="233"/>
      <c r="J13" s="233"/>
      <c r="K13" s="233"/>
      <c r="L13" s="233"/>
      <c r="M13" s="233"/>
      <c r="N13" s="233"/>
      <c r="O13" s="428">
        <v>0</v>
      </c>
      <c r="P13" s="429"/>
      <c r="Q13" s="429"/>
      <c r="R13" s="429"/>
      <c r="S13" s="429"/>
      <c r="T13" s="429"/>
      <c r="U13" s="429"/>
      <c r="V13" s="430"/>
      <c r="W13" s="421" t="str">
        <f t="shared" si="0"/>
        <v/>
      </c>
      <c r="X13" s="422"/>
      <c r="Y13" s="422"/>
      <c r="Z13" s="422"/>
      <c r="AA13" s="422"/>
      <c r="AB13" s="422"/>
      <c r="AC13" s="422"/>
      <c r="AD13" s="423"/>
      <c r="AE13" s="424"/>
      <c r="AF13" s="425"/>
      <c r="AG13" s="425"/>
      <c r="AH13" s="425"/>
      <c r="AI13" s="425"/>
      <c r="AJ13" s="425"/>
      <c r="AK13" s="426"/>
      <c r="AP13" s="38"/>
      <c r="AQ13" s="38"/>
      <c r="AR13" s="38"/>
      <c r="AS13" s="38"/>
      <c r="AT13" s="38"/>
    </row>
    <row r="14" spans="1:46" s="2" customFormat="1" ht="30" customHeight="1">
      <c r="A14" s="49"/>
      <c r="B14" s="49"/>
      <c r="C14" s="233" t="s">
        <v>388</v>
      </c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431">
        <f>SUM(O5:V13)</f>
        <v>0</v>
      </c>
      <c r="P14" s="432"/>
      <c r="Q14" s="432"/>
      <c r="R14" s="432"/>
      <c r="S14" s="432"/>
      <c r="T14" s="432"/>
      <c r="U14" s="432"/>
      <c r="V14" s="433"/>
      <c r="W14" s="421">
        <f>SUM(W5:AD13)</f>
        <v>0</v>
      </c>
      <c r="X14" s="422"/>
      <c r="Y14" s="422"/>
      <c r="Z14" s="422"/>
      <c r="AA14" s="422"/>
      <c r="AB14" s="422"/>
      <c r="AC14" s="422"/>
      <c r="AD14" s="423"/>
      <c r="AE14" s="434"/>
      <c r="AF14" s="435"/>
      <c r="AG14" s="435"/>
      <c r="AH14" s="435"/>
      <c r="AI14" s="435"/>
      <c r="AJ14" s="435"/>
      <c r="AK14" s="436"/>
      <c r="AP14" s="38"/>
      <c r="AQ14" s="38"/>
      <c r="AR14" s="38"/>
      <c r="AS14" s="38"/>
      <c r="AT14" s="38"/>
    </row>
    <row r="15" spans="1:46" ht="18.75" customHeight="1">
      <c r="C15" s="32" t="s">
        <v>220</v>
      </c>
      <c r="D15" s="97"/>
      <c r="E15" s="375" t="s">
        <v>389</v>
      </c>
      <c r="F15" s="375"/>
      <c r="G15" s="375"/>
      <c r="H15" s="375"/>
      <c r="I15" s="375"/>
      <c r="J15" s="375"/>
      <c r="K15" s="375"/>
      <c r="L15" s="375"/>
      <c r="M15" s="375"/>
      <c r="N15" s="375"/>
      <c r="O15" s="375"/>
      <c r="P15" s="375"/>
      <c r="Q15" s="375"/>
      <c r="R15" s="375"/>
      <c r="S15" s="375"/>
      <c r="T15" s="375"/>
      <c r="U15" s="375"/>
      <c r="V15" s="375"/>
      <c r="W15" s="375"/>
      <c r="X15" s="375"/>
      <c r="Y15" s="375"/>
      <c r="Z15" s="375"/>
      <c r="AA15" s="375"/>
      <c r="AB15" s="375"/>
      <c r="AC15" s="375"/>
      <c r="AD15" s="375"/>
      <c r="AE15" s="375"/>
      <c r="AF15" s="375"/>
      <c r="AG15" s="375"/>
      <c r="AH15" s="375"/>
      <c r="AI15" s="375"/>
      <c r="AJ15" s="32"/>
      <c r="AK15" s="32"/>
    </row>
    <row r="16" spans="1:46" ht="18.75" customHeight="1">
      <c r="A16" s="21"/>
      <c r="B16" s="23"/>
      <c r="C16" s="23"/>
      <c r="D16" s="20"/>
      <c r="E16" s="162" t="s">
        <v>390</v>
      </c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32"/>
      <c r="AJ16" s="32"/>
      <c r="AK16" s="32"/>
      <c r="AL16" s="22"/>
      <c r="AO16" s="38"/>
    </row>
    <row r="17" spans="1:46" ht="26.25" customHeight="1">
      <c r="A17" s="31"/>
      <c r="B17" s="31"/>
      <c r="C17" s="32"/>
      <c r="D17" s="32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5"/>
      <c r="T17" s="215"/>
      <c r="U17" s="215"/>
      <c r="V17" s="215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81" t="s">
        <v>261</v>
      </c>
      <c r="AP17" s="20"/>
      <c r="AQ17" s="20"/>
      <c r="AR17" s="20"/>
      <c r="AS17" s="20"/>
      <c r="AT17" s="20"/>
    </row>
  </sheetData>
  <sheetProtection objects="1" formatCells="0" formatRows="0"/>
  <mergeCells count="52">
    <mergeCell ref="A2:AK2"/>
    <mergeCell ref="C4:N4"/>
    <mergeCell ref="O4:V4"/>
    <mergeCell ref="W4:AD4"/>
    <mergeCell ref="AE4:AK4"/>
    <mergeCell ref="H10:N10"/>
    <mergeCell ref="O10:V10"/>
    <mergeCell ref="W10:AD10"/>
    <mergeCell ref="AE10:AK10"/>
    <mergeCell ref="C5:G7"/>
    <mergeCell ref="H5:N5"/>
    <mergeCell ref="O5:V5"/>
    <mergeCell ref="W5:AD5"/>
    <mergeCell ref="AE5:AK5"/>
    <mergeCell ref="H6:N6"/>
    <mergeCell ref="O6:V6"/>
    <mergeCell ref="W6:AD6"/>
    <mergeCell ref="AE6:AK6"/>
    <mergeCell ref="H7:N7"/>
    <mergeCell ref="O7:V7"/>
    <mergeCell ref="AE8:AK8"/>
    <mergeCell ref="O9:V9"/>
    <mergeCell ref="W9:AD9"/>
    <mergeCell ref="AE9:AK9"/>
    <mergeCell ref="W7:AD7"/>
    <mergeCell ref="AE7:AK7"/>
    <mergeCell ref="C8:G10"/>
    <mergeCell ref="H8:N8"/>
    <mergeCell ref="O8:V8"/>
    <mergeCell ref="W8:AD8"/>
    <mergeCell ref="E15:AI15"/>
    <mergeCell ref="C11:G11"/>
    <mergeCell ref="H11:N11"/>
    <mergeCell ref="O11:V11"/>
    <mergeCell ref="W11:AD11"/>
    <mergeCell ref="AE11:AK11"/>
    <mergeCell ref="C12:G12"/>
    <mergeCell ref="H12:N12"/>
    <mergeCell ref="O12:V12"/>
    <mergeCell ref="W12:AD12"/>
    <mergeCell ref="AE12:AK12"/>
    <mergeCell ref="H9:N9"/>
    <mergeCell ref="E16:AH16"/>
    <mergeCell ref="E17:AK17"/>
    <mergeCell ref="C13:N13"/>
    <mergeCell ref="O13:V13"/>
    <mergeCell ref="W13:AD13"/>
    <mergeCell ref="AE13:AK13"/>
    <mergeCell ref="C14:N14"/>
    <mergeCell ref="O14:V14"/>
    <mergeCell ref="W14:AD14"/>
    <mergeCell ref="AE14:AK14"/>
  </mergeCells>
  <phoneticPr fontId="235" type="noConversion"/>
  <pageMargins left="0.59" right="0.47" top="0.75" bottom="0.75" header="0.31" footer="0.31"/>
  <pageSetup paperSize="9" scale="99" fitToWidth="0" fitToHeight="0" orientation="portrait" blackAndWhite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1"/>
  <sheetViews>
    <sheetView workbookViewId="0">
      <selection activeCell="X11" sqref="X11"/>
    </sheetView>
  </sheetViews>
  <sheetFormatPr defaultRowHeight="16.5" customHeight="1"/>
  <cols>
    <col min="1" max="4" width="1.125" style="2" customWidth="1"/>
    <col min="5" max="10" width="2.625" style="2" customWidth="1"/>
    <col min="11" max="12" width="13.75" style="2" customWidth="1"/>
    <col min="13" max="14" width="13.75" style="2" hidden="1" customWidth="1"/>
    <col min="15" max="17" width="13.75" style="2" customWidth="1"/>
    <col min="18" max="24" width="9" style="2" customWidth="1"/>
  </cols>
  <sheetData>
    <row r="1" spans="1:25" ht="16.5" customHeight="1">
      <c r="T1" s="38"/>
      <c r="U1" s="38"/>
      <c r="V1" s="38"/>
      <c r="W1" s="38"/>
      <c r="X1" s="38"/>
    </row>
    <row r="2" spans="1:25" ht="20.25" customHeight="1">
      <c r="A2" s="188" t="s">
        <v>391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T2" s="38"/>
      <c r="U2" s="38"/>
      <c r="V2" s="38"/>
      <c r="W2" s="38"/>
      <c r="X2" s="38"/>
    </row>
    <row r="3" spans="1:25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T3" s="38"/>
      <c r="U3" s="38"/>
      <c r="V3" s="38"/>
      <c r="W3" s="38"/>
      <c r="X3" s="38"/>
    </row>
    <row r="4" spans="1:25" ht="18.75" customHeight="1">
      <c r="A4" s="21"/>
      <c r="B4" s="188" t="s">
        <v>392</v>
      </c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T4" s="38"/>
      <c r="U4" s="38"/>
      <c r="V4" s="38"/>
      <c r="W4" s="38"/>
      <c r="X4" s="38"/>
    </row>
    <row r="5" spans="1:25" s="2" customFormat="1" ht="19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Y5" s="38"/>
    </row>
    <row r="6" spans="1:25" s="2" customFormat="1" ht="18.75" customHeight="1">
      <c r="A6" s="21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Q6" s="39" t="s">
        <v>216</v>
      </c>
      <c r="Y6" s="38"/>
    </row>
    <row r="7" spans="1:25" s="2" customFormat="1" ht="30" customHeight="1">
      <c r="A7" s="49"/>
      <c r="B7" s="49"/>
      <c r="C7" s="255" t="s">
        <v>393</v>
      </c>
      <c r="D7" s="255"/>
      <c r="E7" s="255"/>
      <c r="F7" s="255"/>
      <c r="G7" s="255"/>
      <c r="H7" s="255"/>
      <c r="I7" s="255"/>
      <c r="J7" s="255"/>
      <c r="K7" s="50" t="s">
        <v>394</v>
      </c>
      <c r="L7" s="51" t="s">
        <v>395</v>
      </c>
      <c r="M7" s="51" t="s">
        <v>396</v>
      </c>
      <c r="N7" s="51" t="s">
        <v>397</v>
      </c>
      <c r="O7" s="50" t="s">
        <v>253</v>
      </c>
      <c r="P7" s="50" t="s">
        <v>341</v>
      </c>
      <c r="Q7" s="79" t="s">
        <v>343</v>
      </c>
      <c r="Y7" s="38"/>
    </row>
    <row r="8" spans="1:25" s="2" customFormat="1" ht="30" customHeight="1">
      <c r="A8" s="49"/>
      <c r="B8" s="49"/>
      <c r="C8" s="255" t="s">
        <v>381</v>
      </c>
      <c r="D8" s="255"/>
      <c r="E8" s="255"/>
      <c r="F8" s="255"/>
      <c r="G8" s="255"/>
      <c r="H8" s="255"/>
      <c r="I8" s="255"/>
      <c r="J8" s="255"/>
      <c r="K8" s="101">
        <f t="shared" ref="K8:K36" si="0">SUM(L8:Q8)</f>
        <v>0</v>
      </c>
      <c r="L8" s="102"/>
      <c r="M8" s="102"/>
      <c r="N8" s="102"/>
      <c r="O8" s="102"/>
      <c r="P8" s="102"/>
      <c r="Q8" s="84"/>
      <c r="Y8" s="38"/>
    </row>
    <row r="9" spans="1:25" s="2" customFormat="1" ht="30" customHeight="1">
      <c r="A9" s="49"/>
      <c r="B9" s="49"/>
      <c r="C9" s="255" t="s">
        <v>398</v>
      </c>
      <c r="D9" s="255"/>
      <c r="E9" s="255"/>
      <c r="F9" s="255"/>
      <c r="G9" s="255"/>
      <c r="H9" s="255"/>
      <c r="I9" s="255"/>
      <c r="J9" s="255"/>
      <c r="K9" s="101">
        <f t="shared" si="0"/>
        <v>0</v>
      </c>
      <c r="L9" s="102"/>
      <c r="M9" s="102"/>
      <c r="N9" s="102"/>
      <c r="O9" s="102"/>
      <c r="P9" s="102"/>
      <c r="Q9" s="84"/>
      <c r="Y9" s="38"/>
    </row>
    <row r="10" spans="1:25" s="2" customFormat="1" ht="30" customHeight="1">
      <c r="A10" s="49"/>
      <c r="B10" s="49"/>
      <c r="C10" s="255" t="s">
        <v>399</v>
      </c>
      <c r="D10" s="255"/>
      <c r="E10" s="255"/>
      <c r="F10" s="255"/>
      <c r="G10" s="255"/>
      <c r="H10" s="255"/>
      <c r="I10" s="255"/>
      <c r="J10" s="255"/>
      <c r="K10" s="101">
        <f t="shared" si="0"/>
        <v>0</v>
      </c>
      <c r="L10" s="102"/>
      <c r="M10" s="102"/>
      <c r="N10" s="102"/>
      <c r="O10" s="102"/>
      <c r="P10" s="102"/>
      <c r="Q10" s="84"/>
      <c r="Y10" s="38"/>
    </row>
    <row r="11" spans="1:25" s="2" customFormat="1" ht="30" customHeight="1">
      <c r="A11" s="49"/>
      <c r="B11" s="49"/>
      <c r="C11" s="255" t="s">
        <v>400</v>
      </c>
      <c r="D11" s="255"/>
      <c r="E11" s="255"/>
      <c r="F11" s="255"/>
      <c r="G11" s="255"/>
      <c r="H11" s="255"/>
      <c r="I11" s="255"/>
      <c r="J11" s="255"/>
      <c r="K11" s="101">
        <f t="shared" si="0"/>
        <v>0</v>
      </c>
      <c r="L11" s="102"/>
      <c r="M11" s="102"/>
      <c r="N11" s="102"/>
      <c r="O11" s="102"/>
      <c r="P11" s="102"/>
      <c r="Q11" s="84"/>
      <c r="Y11" s="38"/>
    </row>
    <row r="12" spans="1:25" s="2" customFormat="1" ht="30" customHeight="1">
      <c r="A12" s="49"/>
      <c r="B12" s="49"/>
      <c r="C12" s="255" t="s">
        <v>401</v>
      </c>
      <c r="D12" s="255"/>
      <c r="E12" s="255"/>
      <c r="F12" s="255"/>
      <c r="G12" s="255"/>
      <c r="H12" s="255"/>
      <c r="I12" s="255"/>
      <c r="J12" s="255"/>
      <c r="K12" s="101">
        <f t="shared" si="0"/>
        <v>0</v>
      </c>
      <c r="L12" s="102"/>
      <c r="M12" s="102"/>
      <c r="N12" s="102"/>
      <c r="O12" s="102"/>
      <c r="P12" s="102"/>
      <c r="Q12" s="84"/>
      <c r="Y12" s="38"/>
    </row>
    <row r="13" spans="1:25" s="2" customFormat="1" ht="30" customHeight="1">
      <c r="A13" s="49"/>
      <c r="B13" s="49"/>
      <c r="C13" s="255" t="s">
        <v>402</v>
      </c>
      <c r="D13" s="255"/>
      <c r="E13" s="255"/>
      <c r="F13" s="255"/>
      <c r="G13" s="255"/>
      <c r="H13" s="255"/>
      <c r="I13" s="255"/>
      <c r="J13" s="255"/>
      <c r="K13" s="101">
        <f t="shared" si="0"/>
        <v>0</v>
      </c>
      <c r="L13" s="102"/>
      <c r="M13" s="102"/>
      <c r="N13" s="102"/>
      <c r="O13" s="102"/>
      <c r="P13" s="102"/>
      <c r="Q13" s="84"/>
      <c r="Y13" s="38"/>
    </row>
    <row r="14" spans="1:25" ht="30" customHeight="1">
      <c r="A14" s="49"/>
      <c r="B14" s="49"/>
      <c r="C14" s="255" t="s">
        <v>403</v>
      </c>
      <c r="D14" s="255"/>
      <c r="E14" s="255"/>
      <c r="F14" s="255"/>
      <c r="G14" s="255"/>
      <c r="H14" s="255"/>
      <c r="I14" s="255"/>
      <c r="J14" s="255"/>
      <c r="K14" s="101">
        <f t="shared" si="0"/>
        <v>0</v>
      </c>
      <c r="L14" s="102"/>
      <c r="M14" s="102"/>
      <c r="N14" s="102"/>
      <c r="O14" s="102"/>
      <c r="P14" s="102"/>
      <c r="Q14" s="84"/>
    </row>
    <row r="15" spans="1:25" ht="30" customHeight="1">
      <c r="A15" s="49"/>
      <c r="B15" s="49"/>
      <c r="C15" s="255" t="s">
        <v>404</v>
      </c>
      <c r="D15" s="255"/>
      <c r="E15" s="255"/>
      <c r="F15" s="255"/>
      <c r="G15" s="255"/>
      <c r="H15" s="255"/>
      <c r="I15" s="255"/>
      <c r="J15" s="255"/>
      <c r="K15" s="101">
        <f t="shared" si="0"/>
        <v>0</v>
      </c>
      <c r="L15" s="102"/>
      <c r="M15" s="102"/>
      <c r="N15" s="102"/>
      <c r="O15" s="102"/>
      <c r="P15" s="102"/>
      <c r="Q15" s="103"/>
    </row>
    <row r="16" spans="1:25" ht="30" customHeight="1">
      <c r="A16" s="49"/>
      <c r="B16" s="49"/>
      <c r="C16" s="255" t="s">
        <v>405</v>
      </c>
      <c r="D16" s="255"/>
      <c r="E16" s="255"/>
      <c r="F16" s="255"/>
      <c r="G16" s="255"/>
      <c r="H16" s="255"/>
      <c r="I16" s="255"/>
      <c r="J16" s="255"/>
      <c r="K16" s="101">
        <f t="shared" si="0"/>
        <v>0</v>
      </c>
      <c r="L16" s="102"/>
      <c r="M16" s="102"/>
      <c r="N16" s="102">
        <v>0</v>
      </c>
      <c r="O16" s="102"/>
      <c r="P16" s="102"/>
      <c r="Q16" s="104"/>
      <c r="Y16" s="20"/>
    </row>
    <row r="17" spans="1:17" ht="30" customHeight="1">
      <c r="A17" s="49"/>
      <c r="B17" s="49"/>
      <c r="C17" s="255" t="s">
        <v>406</v>
      </c>
      <c r="D17" s="255"/>
      <c r="E17" s="255"/>
      <c r="F17" s="255"/>
      <c r="G17" s="255"/>
      <c r="H17" s="255"/>
      <c r="I17" s="255"/>
      <c r="J17" s="255"/>
      <c r="K17" s="101">
        <f t="shared" si="0"/>
        <v>0</v>
      </c>
      <c r="L17" s="102"/>
      <c r="M17" s="102"/>
      <c r="N17" s="102"/>
      <c r="O17" s="102"/>
      <c r="P17" s="102"/>
      <c r="Q17" s="84"/>
    </row>
    <row r="18" spans="1:17" ht="30" customHeight="1">
      <c r="A18" s="49"/>
      <c r="B18" s="49"/>
      <c r="C18" s="255" t="s">
        <v>407</v>
      </c>
      <c r="D18" s="255"/>
      <c r="E18" s="255"/>
      <c r="F18" s="255"/>
      <c r="G18" s="255"/>
      <c r="H18" s="255"/>
      <c r="I18" s="255"/>
      <c r="J18" s="255"/>
      <c r="K18" s="101">
        <f t="shared" si="0"/>
        <v>0</v>
      </c>
      <c r="L18" s="102"/>
      <c r="M18" s="102"/>
      <c r="N18" s="102"/>
      <c r="O18" s="102"/>
      <c r="P18" s="102"/>
      <c r="Q18" s="84"/>
    </row>
    <row r="19" spans="1:17" ht="30" customHeight="1">
      <c r="A19" s="49"/>
      <c r="B19" s="49"/>
      <c r="C19" s="255" t="s">
        <v>408</v>
      </c>
      <c r="D19" s="255"/>
      <c r="E19" s="255"/>
      <c r="F19" s="255"/>
      <c r="G19" s="255"/>
      <c r="H19" s="255"/>
      <c r="I19" s="255"/>
      <c r="J19" s="255"/>
      <c r="K19" s="101">
        <f t="shared" si="0"/>
        <v>0</v>
      </c>
      <c r="L19" s="102"/>
      <c r="M19" s="102"/>
      <c r="N19" s="102"/>
      <c r="O19" s="102"/>
      <c r="P19" s="102"/>
      <c r="Q19" s="84"/>
    </row>
    <row r="20" spans="1:17" ht="30" customHeight="1">
      <c r="A20" s="49"/>
      <c r="B20" s="49"/>
      <c r="C20" s="255" t="s">
        <v>409</v>
      </c>
      <c r="D20" s="255"/>
      <c r="E20" s="255"/>
      <c r="F20" s="255"/>
      <c r="G20" s="255"/>
      <c r="H20" s="255"/>
      <c r="I20" s="255"/>
      <c r="J20" s="255"/>
      <c r="K20" s="101">
        <f t="shared" si="0"/>
        <v>0</v>
      </c>
      <c r="L20" s="102"/>
      <c r="M20" s="102"/>
      <c r="N20" s="102"/>
      <c r="O20" s="102"/>
      <c r="P20" s="102"/>
      <c r="Q20" s="84"/>
    </row>
    <row r="21" spans="1:17" ht="30" customHeight="1">
      <c r="A21" s="49"/>
      <c r="B21" s="49"/>
      <c r="C21" s="255" t="s">
        <v>410</v>
      </c>
      <c r="D21" s="255"/>
      <c r="E21" s="255"/>
      <c r="F21" s="255"/>
      <c r="G21" s="255"/>
      <c r="H21" s="255"/>
      <c r="I21" s="255"/>
      <c r="J21" s="255"/>
      <c r="K21" s="101">
        <f t="shared" si="0"/>
        <v>0</v>
      </c>
      <c r="L21" s="102"/>
      <c r="M21" s="102"/>
      <c r="N21" s="102"/>
      <c r="O21" s="102"/>
      <c r="P21" s="102"/>
      <c r="Q21" s="84"/>
    </row>
    <row r="22" spans="1:17" ht="30" customHeight="1">
      <c r="A22" s="49"/>
      <c r="B22" s="49"/>
      <c r="C22" s="255" t="s">
        <v>411</v>
      </c>
      <c r="D22" s="255"/>
      <c r="E22" s="255"/>
      <c r="F22" s="255"/>
      <c r="G22" s="255"/>
      <c r="H22" s="255"/>
      <c r="I22" s="255"/>
      <c r="J22" s="255"/>
      <c r="K22" s="101">
        <f t="shared" si="0"/>
        <v>0</v>
      </c>
      <c r="L22" s="102"/>
      <c r="M22" s="102"/>
      <c r="N22" s="102"/>
      <c r="O22" s="102"/>
      <c r="P22" s="102"/>
      <c r="Q22" s="84"/>
    </row>
    <row r="23" spans="1:17" ht="30" customHeight="1">
      <c r="A23" s="49"/>
      <c r="B23" s="49"/>
      <c r="C23" s="255" t="s">
        <v>412</v>
      </c>
      <c r="D23" s="255"/>
      <c r="E23" s="255"/>
      <c r="F23" s="255"/>
      <c r="G23" s="255"/>
      <c r="H23" s="255"/>
      <c r="I23" s="255"/>
      <c r="J23" s="255"/>
      <c r="K23" s="101">
        <f t="shared" si="0"/>
        <v>0</v>
      </c>
      <c r="L23" s="102"/>
      <c r="M23" s="102"/>
      <c r="N23" s="102"/>
      <c r="O23" s="102"/>
      <c r="P23" s="102"/>
      <c r="Q23" s="84"/>
    </row>
    <row r="24" spans="1:17" ht="30" customHeight="1">
      <c r="A24" s="49"/>
      <c r="B24" s="49"/>
      <c r="C24" s="255" t="s">
        <v>413</v>
      </c>
      <c r="D24" s="255"/>
      <c r="E24" s="255"/>
      <c r="F24" s="255"/>
      <c r="G24" s="255"/>
      <c r="H24" s="255"/>
      <c r="I24" s="255"/>
      <c r="J24" s="255"/>
      <c r="K24" s="101">
        <f t="shared" si="0"/>
        <v>0</v>
      </c>
      <c r="L24" s="102"/>
      <c r="M24" s="102"/>
      <c r="N24" s="102"/>
      <c r="O24" s="102"/>
      <c r="P24" s="102"/>
      <c r="Q24" s="84"/>
    </row>
    <row r="25" spans="1:17" ht="30" customHeight="1">
      <c r="A25" s="49"/>
      <c r="B25" s="49"/>
      <c r="C25" s="255" t="s">
        <v>414</v>
      </c>
      <c r="D25" s="255"/>
      <c r="E25" s="255"/>
      <c r="F25" s="255"/>
      <c r="G25" s="255"/>
      <c r="H25" s="255"/>
      <c r="I25" s="255"/>
      <c r="J25" s="255"/>
      <c r="K25" s="101">
        <f t="shared" si="0"/>
        <v>0</v>
      </c>
      <c r="L25" s="102"/>
      <c r="M25" s="102"/>
      <c r="N25" s="102"/>
      <c r="O25" s="102"/>
      <c r="P25" s="102"/>
      <c r="Q25" s="84"/>
    </row>
    <row r="26" spans="1:17" ht="30" customHeight="1">
      <c r="A26" s="49"/>
      <c r="B26" s="49"/>
      <c r="C26" s="255" t="s">
        <v>415</v>
      </c>
      <c r="D26" s="255"/>
      <c r="E26" s="255"/>
      <c r="F26" s="255"/>
      <c r="G26" s="255"/>
      <c r="H26" s="255"/>
      <c r="I26" s="255"/>
      <c r="J26" s="255"/>
      <c r="K26" s="101">
        <f t="shared" si="0"/>
        <v>0</v>
      </c>
      <c r="L26" s="102"/>
      <c r="M26" s="102"/>
      <c r="N26" s="102"/>
      <c r="O26" s="102"/>
      <c r="P26" s="102"/>
      <c r="Q26" s="84"/>
    </row>
    <row r="27" spans="1:17" ht="30" customHeight="1">
      <c r="A27" s="49"/>
      <c r="B27" s="49"/>
      <c r="C27" s="255" t="s">
        <v>416</v>
      </c>
      <c r="D27" s="255"/>
      <c r="E27" s="255"/>
      <c r="F27" s="255"/>
      <c r="G27" s="255"/>
      <c r="H27" s="255"/>
      <c r="I27" s="255"/>
      <c r="J27" s="255"/>
      <c r="K27" s="101">
        <f t="shared" si="0"/>
        <v>0</v>
      </c>
      <c r="L27" s="102"/>
      <c r="M27" s="102"/>
      <c r="N27" s="102"/>
      <c r="O27" s="102"/>
      <c r="P27" s="102"/>
      <c r="Q27" s="84"/>
    </row>
    <row r="28" spans="1:17" ht="30" customHeight="1">
      <c r="A28" s="49"/>
      <c r="B28" s="49"/>
      <c r="C28" s="255" t="s">
        <v>417</v>
      </c>
      <c r="D28" s="255"/>
      <c r="E28" s="255"/>
      <c r="F28" s="255"/>
      <c r="G28" s="255"/>
      <c r="H28" s="255"/>
      <c r="I28" s="255"/>
      <c r="J28" s="255"/>
      <c r="K28" s="101">
        <f t="shared" si="0"/>
        <v>0</v>
      </c>
      <c r="L28" s="102"/>
      <c r="M28" s="102"/>
      <c r="N28" s="102"/>
      <c r="O28" s="102"/>
      <c r="P28" s="102"/>
      <c r="Q28" s="84"/>
    </row>
    <row r="29" spans="1:17" ht="30" customHeight="1">
      <c r="A29" s="49"/>
      <c r="B29" s="49"/>
      <c r="C29" s="255" t="s">
        <v>418</v>
      </c>
      <c r="D29" s="255"/>
      <c r="E29" s="255"/>
      <c r="F29" s="255"/>
      <c r="G29" s="255"/>
      <c r="H29" s="255"/>
      <c r="I29" s="255"/>
      <c r="J29" s="255"/>
      <c r="K29" s="101">
        <f t="shared" si="0"/>
        <v>0</v>
      </c>
      <c r="L29" s="102"/>
      <c r="M29" s="102"/>
      <c r="N29" s="102"/>
      <c r="O29" s="102"/>
      <c r="P29" s="102"/>
      <c r="Q29" s="84"/>
    </row>
    <row r="30" spans="1:17" ht="30" customHeight="1">
      <c r="A30" s="49"/>
      <c r="B30" s="49"/>
      <c r="C30" s="255" t="s">
        <v>419</v>
      </c>
      <c r="D30" s="255"/>
      <c r="E30" s="255"/>
      <c r="F30" s="255"/>
      <c r="G30" s="255"/>
      <c r="H30" s="255"/>
      <c r="I30" s="255"/>
      <c r="J30" s="255"/>
      <c r="K30" s="101">
        <f t="shared" si="0"/>
        <v>0</v>
      </c>
      <c r="L30" s="102"/>
      <c r="M30" s="102"/>
      <c r="N30" s="102"/>
      <c r="O30" s="102"/>
      <c r="P30" s="102"/>
      <c r="Q30" s="84"/>
    </row>
    <row r="31" spans="1:17" ht="30" customHeight="1">
      <c r="A31" s="49"/>
      <c r="B31" s="49"/>
      <c r="C31" s="255" t="s">
        <v>420</v>
      </c>
      <c r="D31" s="255"/>
      <c r="E31" s="255"/>
      <c r="F31" s="255"/>
      <c r="G31" s="255"/>
      <c r="H31" s="255"/>
      <c r="I31" s="255"/>
      <c r="J31" s="255"/>
      <c r="K31" s="101">
        <f t="shared" si="0"/>
        <v>0</v>
      </c>
      <c r="L31" s="102"/>
      <c r="M31" s="102"/>
      <c r="N31" s="102"/>
      <c r="O31" s="102"/>
      <c r="P31" s="102"/>
      <c r="Q31" s="84"/>
    </row>
    <row r="32" spans="1:17" ht="30" customHeight="1">
      <c r="A32" s="49"/>
      <c r="B32" s="49"/>
      <c r="C32" s="255" t="s">
        <v>421</v>
      </c>
      <c r="D32" s="255"/>
      <c r="E32" s="255"/>
      <c r="F32" s="255"/>
      <c r="G32" s="255"/>
      <c r="H32" s="255"/>
      <c r="I32" s="255"/>
      <c r="J32" s="255"/>
      <c r="K32" s="101">
        <f t="shared" si="0"/>
        <v>0</v>
      </c>
      <c r="L32" s="102"/>
      <c r="M32" s="102"/>
      <c r="N32" s="102"/>
      <c r="O32" s="102"/>
      <c r="P32" s="102"/>
      <c r="Q32" s="84"/>
    </row>
    <row r="33" spans="1:47" ht="30" customHeight="1">
      <c r="A33" s="49"/>
      <c r="B33" s="49"/>
      <c r="C33" s="255" t="s">
        <v>422</v>
      </c>
      <c r="D33" s="255"/>
      <c r="E33" s="255"/>
      <c r="F33" s="255"/>
      <c r="G33" s="255"/>
      <c r="H33" s="255"/>
      <c r="I33" s="255"/>
      <c r="J33" s="255"/>
      <c r="K33" s="101">
        <f t="shared" si="0"/>
        <v>0</v>
      </c>
      <c r="L33" s="102"/>
      <c r="M33" s="102"/>
      <c r="N33" s="102"/>
      <c r="O33" s="102"/>
      <c r="P33" s="102"/>
      <c r="Q33" s="84"/>
    </row>
    <row r="34" spans="1:47" ht="30" customHeight="1">
      <c r="A34" s="49"/>
      <c r="B34" s="49"/>
      <c r="C34" s="255" t="s">
        <v>423</v>
      </c>
      <c r="D34" s="255"/>
      <c r="E34" s="255"/>
      <c r="F34" s="255"/>
      <c r="G34" s="255"/>
      <c r="H34" s="255"/>
      <c r="I34" s="255"/>
      <c r="J34" s="255"/>
      <c r="K34" s="101">
        <f t="shared" si="0"/>
        <v>0</v>
      </c>
      <c r="L34" s="102"/>
      <c r="M34" s="102"/>
      <c r="N34" s="102"/>
      <c r="O34" s="102"/>
      <c r="P34" s="102"/>
      <c r="Q34" s="84"/>
    </row>
    <row r="35" spans="1:47" ht="30" customHeight="1">
      <c r="A35" s="49"/>
      <c r="B35" s="49"/>
      <c r="C35" s="255" t="s">
        <v>424</v>
      </c>
      <c r="D35" s="255"/>
      <c r="E35" s="255"/>
      <c r="F35" s="255"/>
      <c r="G35" s="255"/>
      <c r="H35" s="255"/>
      <c r="I35" s="255"/>
      <c r="J35" s="255"/>
      <c r="K35" s="101">
        <f t="shared" si="0"/>
        <v>0</v>
      </c>
      <c r="L35" s="102"/>
      <c r="M35" s="102"/>
      <c r="N35" s="102"/>
      <c r="O35" s="102"/>
      <c r="P35" s="102"/>
      <c r="Q35" s="84"/>
    </row>
    <row r="36" spans="1:47" ht="30" customHeight="1">
      <c r="A36" s="49"/>
      <c r="B36" s="49"/>
      <c r="C36" s="255" t="s">
        <v>425</v>
      </c>
      <c r="D36" s="255"/>
      <c r="E36" s="255"/>
      <c r="F36" s="255"/>
      <c r="G36" s="255"/>
      <c r="H36" s="255"/>
      <c r="I36" s="255"/>
      <c r="J36" s="255"/>
      <c r="K36" s="101">
        <f t="shared" si="0"/>
        <v>0</v>
      </c>
      <c r="L36" s="102"/>
      <c r="M36" s="102"/>
      <c r="N36" s="102"/>
      <c r="O36" s="102"/>
      <c r="P36" s="102"/>
      <c r="Q36" s="84"/>
    </row>
    <row r="37" spans="1:47" ht="7.5" customHeight="1">
      <c r="A37" s="31"/>
      <c r="B37" s="31"/>
      <c r="C37" s="32"/>
      <c r="D37" s="32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4"/>
      <c r="AI37" s="20"/>
      <c r="AJ37" s="20"/>
    </row>
    <row r="38" spans="1:47" ht="26.25" customHeight="1">
      <c r="A38" s="31"/>
      <c r="B38" s="31"/>
      <c r="C38" s="32"/>
      <c r="D38" s="32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81" t="s">
        <v>261</v>
      </c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81"/>
      <c r="AL38" s="32"/>
      <c r="AM38" s="81"/>
      <c r="AN38" s="32"/>
      <c r="AO38" s="32"/>
      <c r="AP38" s="32"/>
      <c r="AQ38" s="32"/>
      <c r="AR38" s="32"/>
      <c r="AS38" s="32"/>
      <c r="AT38" s="32"/>
      <c r="AU38" s="35"/>
    </row>
    <row r="39" spans="1:47" ht="16.5" customHeight="1">
      <c r="A39" s="49"/>
      <c r="B39" s="49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</row>
    <row r="40" spans="1:47" ht="16.5" customHeight="1">
      <c r="A40" s="49"/>
      <c r="B40" s="49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</row>
    <row r="41" spans="1:47" ht="78.75" customHeight="1">
      <c r="A41" s="463" t="s">
        <v>426</v>
      </c>
      <c r="B41" s="463"/>
      <c r="C41" s="463"/>
      <c r="D41" s="463"/>
      <c r="E41" s="463"/>
      <c r="F41" s="463"/>
      <c r="G41" s="463"/>
      <c r="H41" s="463"/>
      <c r="I41" s="463"/>
      <c r="J41" s="463"/>
      <c r="K41" s="463"/>
      <c r="L41" s="463"/>
      <c r="M41" s="463"/>
      <c r="N41" s="463"/>
      <c r="O41" s="463"/>
      <c r="P41" s="463"/>
      <c r="Q41" s="463"/>
    </row>
  </sheetData>
  <sheetProtection objects="1" formatCells="0" formatRows="0"/>
  <mergeCells count="34">
    <mergeCell ref="C25:J25"/>
    <mergeCell ref="C26:J26"/>
    <mergeCell ref="C35:J35"/>
    <mergeCell ref="C12:J12"/>
    <mergeCell ref="C13:J13"/>
    <mergeCell ref="C14:J14"/>
    <mergeCell ref="C15:J15"/>
    <mergeCell ref="C16:J16"/>
    <mergeCell ref="C17:J17"/>
    <mergeCell ref="C18:J18"/>
    <mergeCell ref="C19:J19"/>
    <mergeCell ref="C20:J20"/>
    <mergeCell ref="C21:J21"/>
    <mergeCell ref="C10:J10"/>
    <mergeCell ref="C11:J11"/>
    <mergeCell ref="C22:J22"/>
    <mergeCell ref="C23:J23"/>
    <mergeCell ref="C24:J24"/>
    <mergeCell ref="E38:Q38"/>
    <mergeCell ref="A41:Q41"/>
    <mergeCell ref="A2:P2"/>
    <mergeCell ref="B4:P4"/>
    <mergeCell ref="C36:J36"/>
    <mergeCell ref="C33:J33"/>
    <mergeCell ref="C34:J34"/>
    <mergeCell ref="C31:J31"/>
    <mergeCell ref="C32:J32"/>
    <mergeCell ref="C27:J27"/>
    <mergeCell ref="C28:J28"/>
    <mergeCell ref="C29:J29"/>
    <mergeCell ref="C30:J30"/>
    <mergeCell ref="C8:J8"/>
    <mergeCell ref="C7:J7"/>
    <mergeCell ref="C9:J9"/>
  </mergeCells>
  <phoneticPr fontId="235" type="noConversion"/>
  <pageMargins left="0.59" right="0.47" top="0.75" bottom="0.75" header="0.31" footer="0.31"/>
  <pageSetup paperSize="9" scale="68" fitToWidth="0" fitToHeight="0" orientation="portrait" blackAndWhite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T22"/>
  <sheetViews>
    <sheetView workbookViewId="0">
      <selection activeCell="AT15" sqref="AT15"/>
    </sheetView>
  </sheetViews>
  <sheetFormatPr defaultRowHeight="16.5" customHeight="1"/>
  <cols>
    <col min="1" max="4" width="1.125" style="2" customWidth="1"/>
    <col min="5" max="8" width="2.625" style="2" customWidth="1"/>
    <col min="9" max="11" width="5.25" style="2" customWidth="1"/>
    <col min="12" max="13" width="11.25" style="2" customWidth="1"/>
    <col min="14" max="37" width="2.375" style="2" customWidth="1"/>
    <col min="38" max="42" width="9" style="2" customWidth="1"/>
  </cols>
  <sheetData>
    <row r="2" spans="1:42" ht="18.75" customHeight="1">
      <c r="A2" s="21"/>
      <c r="B2" s="188" t="s">
        <v>427</v>
      </c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</row>
    <row r="3" spans="1:42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</row>
    <row r="4" spans="1:42" ht="30" customHeight="1">
      <c r="A4" s="49"/>
      <c r="B4" s="49"/>
      <c r="C4" s="465" t="s">
        <v>93</v>
      </c>
      <c r="D4" s="466"/>
      <c r="E4" s="466"/>
      <c r="F4" s="466"/>
      <c r="G4" s="466"/>
      <c r="H4" s="467"/>
      <c r="I4" s="255" t="s">
        <v>94</v>
      </c>
      <c r="J4" s="255"/>
      <c r="K4" s="255"/>
      <c r="L4" s="255" t="s">
        <v>428</v>
      </c>
      <c r="M4" s="255"/>
      <c r="N4" s="465" t="s">
        <v>429</v>
      </c>
      <c r="O4" s="466"/>
      <c r="P4" s="466"/>
      <c r="Q4" s="466"/>
      <c r="R4" s="466"/>
      <c r="S4" s="466"/>
      <c r="T4" s="466"/>
      <c r="U4" s="466"/>
      <c r="V4" s="466"/>
      <c r="W4" s="466"/>
      <c r="X4" s="466"/>
      <c r="Y4" s="466"/>
      <c r="Z4" s="466"/>
      <c r="AA4" s="466"/>
      <c r="AB4" s="466"/>
      <c r="AC4" s="466"/>
      <c r="AD4" s="466"/>
      <c r="AE4" s="467"/>
      <c r="AF4" s="465" t="s">
        <v>430</v>
      </c>
      <c r="AG4" s="466"/>
      <c r="AH4" s="466"/>
      <c r="AI4" s="466"/>
      <c r="AJ4" s="466"/>
      <c r="AK4" s="467"/>
    </row>
    <row r="5" spans="1:42" ht="33.75" customHeight="1">
      <c r="A5" s="49"/>
      <c r="B5" s="49"/>
      <c r="C5" s="465" t="s">
        <v>431</v>
      </c>
      <c r="D5" s="466"/>
      <c r="E5" s="466"/>
      <c r="F5" s="466"/>
      <c r="G5" s="466"/>
      <c r="H5" s="467"/>
      <c r="I5" s="255" t="s">
        <v>432</v>
      </c>
      <c r="J5" s="255"/>
      <c r="K5" s="255"/>
      <c r="L5" s="473" t="s">
        <v>23</v>
      </c>
      <c r="M5" s="474"/>
      <c r="N5" s="464" t="s">
        <v>433</v>
      </c>
      <c r="O5" s="464"/>
      <c r="P5" s="464"/>
      <c r="Q5" s="464"/>
      <c r="R5" s="464"/>
      <c r="S5" s="464"/>
      <c r="T5" s="464"/>
      <c r="U5" s="464"/>
      <c r="V5" s="464"/>
      <c r="W5" s="464"/>
      <c r="X5" s="464"/>
      <c r="Y5" s="464"/>
      <c r="Z5" s="464"/>
      <c r="AA5" s="464"/>
      <c r="AB5" s="464"/>
      <c r="AC5" s="464"/>
      <c r="AD5" s="464"/>
      <c r="AE5" s="464"/>
      <c r="AF5" s="411"/>
      <c r="AG5" s="411"/>
      <c r="AH5" s="411"/>
      <c r="AI5" s="411"/>
      <c r="AJ5" s="411"/>
      <c r="AK5" s="411"/>
    </row>
    <row r="6" spans="1:42" ht="33.75" customHeight="1">
      <c r="A6" s="49"/>
      <c r="B6" s="49"/>
      <c r="C6" s="468"/>
      <c r="D6" s="242"/>
      <c r="E6" s="242"/>
      <c r="F6" s="242"/>
      <c r="G6" s="242"/>
      <c r="H6" s="469"/>
      <c r="I6" s="255" t="s">
        <v>434</v>
      </c>
      <c r="J6" s="255"/>
      <c r="K6" s="255"/>
      <c r="L6" s="475"/>
      <c r="M6" s="476"/>
      <c r="N6" s="464"/>
      <c r="O6" s="464"/>
      <c r="P6" s="464"/>
      <c r="Q6" s="464"/>
      <c r="R6" s="464"/>
      <c r="S6" s="464"/>
      <c r="T6" s="464"/>
      <c r="U6" s="464"/>
      <c r="V6" s="464"/>
      <c r="W6" s="464"/>
      <c r="X6" s="464"/>
      <c r="Y6" s="464"/>
      <c r="Z6" s="464"/>
      <c r="AA6" s="464"/>
      <c r="AB6" s="464"/>
      <c r="AC6" s="464"/>
      <c r="AD6" s="464"/>
      <c r="AE6" s="464"/>
      <c r="AF6" s="411"/>
      <c r="AG6" s="411"/>
      <c r="AH6" s="411"/>
      <c r="AI6" s="411"/>
      <c r="AJ6" s="411"/>
      <c r="AK6" s="411"/>
    </row>
    <row r="7" spans="1:42" ht="33.75" customHeight="1">
      <c r="A7" s="49"/>
      <c r="B7" s="49"/>
      <c r="C7" s="468"/>
      <c r="D7" s="242"/>
      <c r="E7" s="242"/>
      <c r="F7" s="242"/>
      <c r="G7" s="242"/>
      <c r="H7" s="469"/>
      <c r="I7" s="255" t="s">
        <v>435</v>
      </c>
      <c r="J7" s="255"/>
      <c r="K7" s="255"/>
      <c r="L7" s="475"/>
      <c r="M7" s="476"/>
      <c r="N7" s="464" t="s">
        <v>436</v>
      </c>
      <c r="O7" s="464"/>
      <c r="P7" s="464"/>
      <c r="Q7" s="464"/>
      <c r="R7" s="464"/>
      <c r="S7" s="464"/>
      <c r="T7" s="464"/>
      <c r="U7" s="464"/>
      <c r="V7" s="464"/>
      <c r="W7" s="464"/>
      <c r="X7" s="464"/>
      <c r="Y7" s="464"/>
      <c r="Z7" s="464"/>
      <c r="AA7" s="464"/>
      <c r="AB7" s="464"/>
      <c r="AC7" s="464"/>
      <c r="AD7" s="464"/>
      <c r="AE7" s="464"/>
      <c r="AF7" s="411"/>
      <c r="AG7" s="411"/>
      <c r="AH7" s="411"/>
      <c r="AI7" s="411"/>
      <c r="AJ7" s="411"/>
      <c r="AK7" s="411"/>
    </row>
    <row r="8" spans="1:42" ht="33.75" customHeight="1">
      <c r="A8" s="49"/>
      <c r="B8" s="49"/>
      <c r="C8" s="468"/>
      <c r="D8" s="242"/>
      <c r="E8" s="242"/>
      <c r="F8" s="242"/>
      <c r="G8" s="242"/>
      <c r="H8" s="469"/>
      <c r="I8" s="255" t="s">
        <v>437</v>
      </c>
      <c r="J8" s="255"/>
      <c r="K8" s="255"/>
      <c r="L8" s="475"/>
      <c r="M8" s="476"/>
      <c r="N8" s="464"/>
      <c r="O8" s="464"/>
      <c r="P8" s="464"/>
      <c r="Q8" s="464"/>
      <c r="R8" s="464"/>
      <c r="S8" s="464"/>
      <c r="T8" s="464"/>
      <c r="U8" s="464"/>
      <c r="V8" s="464"/>
      <c r="W8" s="464"/>
      <c r="X8" s="464"/>
      <c r="Y8" s="464"/>
      <c r="Z8" s="464"/>
      <c r="AA8" s="464"/>
      <c r="AB8" s="464"/>
      <c r="AC8" s="464"/>
      <c r="AD8" s="464"/>
      <c r="AE8" s="464"/>
      <c r="AF8" s="411"/>
      <c r="AG8" s="411"/>
      <c r="AH8" s="411"/>
      <c r="AI8" s="411"/>
      <c r="AJ8" s="411"/>
      <c r="AK8" s="411"/>
    </row>
    <row r="9" spans="1:42" ht="33.75" customHeight="1">
      <c r="A9" s="49"/>
      <c r="B9" s="49"/>
      <c r="C9" s="468"/>
      <c r="D9" s="242"/>
      <c r="E9" s="242"/>
      <c r="F9" s="242"/>
      <c r="G9" s="242"/>
      <c r="H9" s="469"/>
      <c r="I9" s="255" t="s">
        <v>438</v>
      </c>
      <c r="J9" s="255"/>
      <c r="K9" s="255"/>
      <c r="L9" s="475"/>
      <c r="M9" s="476"/>
      <c r="N9" s="464"/>
      <c r="O9" s="464"/>
      <c r="P9" s="464"/>
      <c r="Q9" s="464"/>
      <c r="R9" s="464"/>
      <c r="S9" s="464"/>
      <c r="T9" s="464"/>
      <c r="U9" s="464"/>
      <c r="V9" s="464"/>
      <c r="W9" s="464"/>
      <c r="X9" s="464"/>
      <c r="Y9" s="464"/>
      <c r="Z9" s="464"/>
      <c r="AA9" s="464"/>
      <c r="AB9" s="464"/>
      <c r="AC9" s="464"/>
      <c r="AD9" s="464"/>
      <c r="AE9" s="464"/>
      <c r="AF9" s="411"/>
      <c r="AG9" s="411"/>
      <c r="AH9" s="411"/>
      <c r="AI9" s="411"/>
      <c r="AJ9" s="411"/>
      <c r="AK9" s="411"/>
    </row>
    <row r="10" spans="1:42" ht="33.75" customHeight="1">
      <c r="A10" s="49"/>
      <c r="B10" s="49"/>
      <c r="C10" s="470"/>
      <c r="D10" s="471"/>
      <c r="E10" s="471"/>
      <c r="F10" s="471"/>
      <c r="G10" s="471"/>
      <c r="H10" s="472"/>
      <c r="I10" s="255" t="s">
        <v>439</v>
      </c>
      <c r="J10" s="255"/>
      <c r="K10" s="255"/>
      <c r="L10" s="477"/>
      <c r="M10" s="478"/>
      <c r="N10" s="464"/>
      <c r="O10" s="464"/>
      <c r="P10" s="464"/>
      <c r="Q10" s="464"/>
      <c r="R10" s="464"/>
      <c r="S10" s="464"/>
      <c r="T10" s="464"/>
      <c r="U10" s="464"/>
      <c r="V10" s="464"/>
      <c r="W10" s="464"/>
      <c r="X10" s="464"/>
      <c r="Y10" s="464"/>
      <c r="Z10" s="464"/>
      <c r="AA10" s="464"/>
      <c r="AB10" s="464"/>
      <c r="AC10" s="464"/>
      <c r="AD10" s="464"/>
      <c r="AE10" s="464"/>
      <c r="AF10" s="411"/>
      <c r="AG10" s="411"/>
      <c r="AH10" s="411"/>
      <c r="AI10" s="411"/>
      <c r="AJ10" s="411"/>
      <c r="AK10" s="411"/>
    </row>
    <row r="11" spans="1:42" ht="33.75" customHeight="1">
      <c r="A11" s="49"/>
      <c r="B11" s="49"/>
      <c r="C11" s="255" t="s">
        <v>440</v>
      </c>
      <c r="D11" s="255"/>
      <c r="E11" s="255"/>
      <c r="F11" s="255"/>
      <c r="G11" s="255"/>
      <c r="H11" s="255"/>
      <c r="I11" s="255" t="s">
        <v>441</v>
      </c>
      <c r="J11" s="255"/>
      <c r="K11" s="255"/>
      <c r="L11" s="252" t="s">
        <v>48</v>
      </c>
      <c r="M11" s="252"/>
      <c r="N11" s="464" t="s">
        <v>442</v>
      </c>
      <c r="O11" s="464"/>
      <c r="P11" s="464"/>
      <c r="Q11" s="464"/>
      <c r="R11" s="464"/>
      <c r="S11" s="464"/>
      <c r="T11" s="464"/>
      <c r="U11" s="464"/>
      <c r="V11" s="464"/>
      <c r="W11" s="464"/>
      <c r="X11" s="464"/>
      <c r="Y11" s="464"/>
      <c r="Z11" s="464"/>
      <c r="AA11" s="464"/>
      <c r="AB11" s="464"/>
      <c r="AC11" s="464"/>
      <c r="AD11" s="464"/>
      <c r="AE11" s="464"/>
      <c r="AF11" s="411"/>
      <c r="AG11" s="411"/>
      <c r="AH11" s="411"/>
      <c r="AI11" s="411"/>
      <c r="AJ11" s="411"/>
      <c r="AK11" s="411"/>
    </row>
    <row r="12" spans="1:42" ht="105" customHeight="1">
      <c r="A12" s="49"/>
      <c r="B12" s="49"/>
      <c r="C12" s="255" t="s">
        <v>443</v>
      </c>
      <c r="D12" s="255"/>
      <c r="E12" s="255"/>
      <c r="F12" s="255"/>
      <c r="G12" s="255"/>
      <c r="H12" s="255"/>
      <c r="I12" s="255" t="s">
        <v>441</v>
      </c>
      <c r="J12" s="255"/>
      <c r="K12" s="255"/>
      <c r="L12" s="252" t="s">
        <v>50</v>
      </c>
      <c r="M12" s="252"/>
      <c r="N12" s="479" t="s">
        <v>444</v>
      </c>
      <c r="O12" s="480"/>
      <c r="P12" s="480"/>
      <c r="Q12" s="480"/>
      <c r="R12" s="480"/>
      <c r="S12" s="480"/>
      <c r="T12" s="480"/>
      <c r="U12" s="480"/>
      <c r="V12" s="480"/>
      <c r="W12" s="480"/>
      <c r="X12" s="480"/>
      <c r="Y12" s="480"/>
      <c r="Z12" s="480"/>
      <c r="AA12" s="480"/>
      <c r="AB12" s="480"/>
      <c r="AC12" s="480"/>
      <c r="AD12" s="480"/>
      <c r="AE12" s="480"/>
      <c r="AF12" s="411"/>
      <c r="AG12" s="411"/>
      <c r="AH12" s="411"/>
      <c r="AI12" s="411"/>
      <c r="AJ12" s="411"/>
      <c r="AK12" s="411"/>
    </row>
    <row r="13" spans="1:42" ht="16.5" customHeight="1">
      <c r="A13" s="49"/>
      <c r="B13" s="49"/>
      <c r="C13" s="255" t="s">
        <v>445</v>
      </c>
      <c r="D13" s="255"/>
      <c r="E13" s="255"/>
      <c r="F13" s="255"/>
      <c r="G13" s="255"/>
      <c r="H13" s="255"/>
      <c r="I13" s="255" t="s">
        <v>441</v>
      </c>
      <c r="J13" s="255"/>
      <c r="K13" s="255"/>
      <c r="L13" s="252"/>
      <c r="M13" s="252"/>
      <c r="N13" s="464"/>
      <c r="O13" s="464"/>
      <c r="P13" s="464"/>
      <c r="Q13" s="464"/>
      <c r="R13" s="464"/>
      <c r="S13" s="464"/>
      <c r="T13" s="464"/>
      <c r="U13" s="464"/>
      <c r="V13" s="464"/>
      <c r="W13" s="464"/>
      <c r="X13" s="464"/>
      <c r="Y13" s="464"/>
      <c r="Z13" s="464"/>
      <c r="AA13" s="464"/>
      <c r="AB13" s="464"/>
      <c r="AC13" s="464"/>
      <c r="AD13" s="464"/>
      <c r="AE13" s="464"/>
      <c r="AF13" s="411"/>
      <c r="AG13" s="411"/>
      <c r="AH13" s="411"/>
      <c r="AI13" s="411"/>
      <c r="AJ13" s="411"/>
      <c r="AK13" s="411"/>
    </row>
    <row r="14" spans="1:42" ht="16.5" customHeight="1">
      <c r="A14" s="49"/>
      <c r="B14" s="49"/>
      <c r="C14" s="255" t="s">
        <v>446</v>
      </c>
      <c r="D14" s="255"/>
      <c r="E14" s="255"/>
      <c r="F14" s="255"/>
      <c r="G14" s="255"/>
      <c r="H14" s="255"/>
      <c r="I14" s="255" t="s">
        <v>441</v>
      </c>
      <c r="J14" s="255"/>
      <c r="K14" s="255"/>
      <c r="L14" s="252"/>
      <c r="M14" s="252"/>
      <c r="N14" s="464"/>
      <c r="O14" s="464"/>
      <c r="P14" s="464"/>
      <c r="Q14" s="464"/>
      <c r="R14" s="464"/>
      <c r="S14" s="464"/>
      <c r="T14" s="464"/>
      <c r="U14" s="464"/>
      <c r="V14" s="464"/>
      <c r="W14" s="464"/>
      <c r="X14" s="464"/>
      <c r="Y14" s="464"/>
      <c r="Z14" s="464"/>
      <c r="AA14" s="464"/>
      <c r="AB14" s="464"/>
      <c r="AC14" s="464"/>
      <c r="AD14" s="464"/>
      <c r="AE14" s="464"/>
      <c r="AF14" s="411"/>
      <c r="AG14" s="411"/>
      <c r="AH14" s="411"/>
      <c r="AI14" s="411"/>
      <c r="AJ14" s="411"/>
      <c r="AK14" s="411"/>
    </row>
    <row r="15" spans="1:42" ht="16.5" customHeight="1">
      <c r="A15" s="49"/>
      <c r="B15" s="49"/>
      <c r="C15" s="255" t="s">
        <v>447</v>
      </c>
      <c r="D15" s="255"/>
      <c r="E15" s="255"/>
      <c r="F15" s="255"/>
      <c r="G15" s="255"/>
      <c r="H15" s="255"/>
      <c r="I15" s="255" t="s">
        <v>441</v>
      </c>
      <c r="J15" s="255"/>
      <c r="K15" s="255"/>
      <c r="L15" s="252"/>
      <c r="M15" s="252"/>
      <c r="N15" s="464"/>
      <c r="O15" s="464"/>
      <c r="P15" s="464"/>
      <c r="Q15" s="464"/>
      <c r="R15" s="464"/>
      <c r="S15" s="464"/>
      <c r="T15" s="464"/>
      <c r="U15" s="464"/>
      <c r="V15" s="464"/>
      <c r="W15" s="464"/>
      <c r="X15" s="464"/>
      <c r="Y15" s="464"/>
      <c r="Z15" s="464"/>
      <c r="AA15" s="464"/>
      <c r="AB15" s="464"/>
      <c r="AC15" s="464"/>
      <c r="AD15" s="464"/>
      <c r="AE15" s="464"/>
      <c r="AF15" s="411"/>
      <c r="AG15" s="411"/>
      <c r="AH15" s="411"/>
      <c r="AI15" s="411"/>
      <c r="AJ15" s="411"/>
      <c r="AK15" s="411"/>
    </row>
    <row r="16" spans="1:42" ht="30" customHeight="1">
      <c r="A16" s="49"/>
      <c r="B16" s="49"/>
      <c r="C16" s="298" t="s">
        <v>173</v>
      </c>
      <c r="D16" s="299"/>
      <c r="E16" s="299"/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S16" s="299"/>
      <c r="T16" s="299"/>
      <c r="U16" s="299"/>
      <c r="V16" s="299"/>
      <c r="W16" s="299"/>
      <c r="X16" s="299"/>
      <c r="Y16" s="299"/>
      <c r="Z16" s="299"/>
      <c r="AA16" s="299"/>
      <c r="AB16" s="299"/>
      <c r="AC16" s="299"/>
      <c r="AD16" s="299"/>
      <c r="AE16" s="300"/>
      <c r="AF16" s="482">
        <f>SUM(AF5:AK15)</f>
        <v>0</v>
      </c>
      <c r="AG16" s="482"/>
      <c r="AH16" s="482"/>
      <c r="AI16" s="482"/>
      <c r="AJ16" s="482"/>
      <c r="AK16" s="482"/>
    </row>
    <row r="17" spans="1:46" ht="33.75" customHeight="1">
      <c r="A17" s="21"/>
      <c r="B17" s="23"/>
      <c r="C17" s="23"/>
      <c r="D17" s="20"/>
      <c r="E17" s="481" t="s">
        <v>448</v>
      </c>
      <c r="F17" s="481"/>
      <c r="G17" s="481"/>
      <c r="H17" s="481"/>
      <c r="I17" s="481"/>
      <c r="J17" s="481"/>
      <c r="K17" s="481"/>
      <c r="L17" s="481"/>
      <c r="M17" s="481"/>
      <c r="N17" s="481"/>
      <c r="O17" s="481"/>
      <c r="P17" s="481"/>
      <c r="Q17" s="481"/>
      <c r="R17" s="481"/>
      <c r="S17" s="481"/>
      <c r="T17" s="481"/>
      <c r="U17" s="481"/>
      <c r="V17" s="481"/>
      <c r="W17" s="481"/>
      <c r="X17" s="481"/>
      <c r="Y17" s="481"/>
      <c r="Z17" s="481"/>
      <c r="AA17" s="481"/>
      <c r="AB17" s="481"/>
      <c r="AC17" s="481"/>
      <c r="AD17" s="481"/>
      <c r="AE17" s="481"/>
      <c r="AF17" s="481"/>
      <c r="AG17" s="481"/>
      <c r="AH17" s="481"/>
      <c r="AI17" s="481"/>
      <c r="AJ17" s="481"/>
      <c r="AK17" s="481"/>
      <c r="AL17" s="22"/>
      <c r="AO17" s="38"/>
      <c r="AP17" s="38"/>
    </row>
    <row r="18" spans="1:46" ht="26.25" customHeight="1">
      <c r="A18" s="31"/>
      <c r="B18" s="31"/>
      <c r="C18" s="32"/>
      <c r="D18" s="32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5"/>
      <c r="T18" s="215"/>
      <c r="U18" s="215"/>
      <c r="V18" s="215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81" t="s">
        <v>261</v>
      </c>
      <c r="AQ18" s="20"/>
      <c r="AR18" s="20"/>
      <c r="AS18" s="20"/>
      <c r="AT18" s="20"/>
    </row>
    <row r="19" spans="1:46" ht="6.75" customHeight="1">
      <c r="A19" s="49"/>
      <c r="B19" s="49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31"/>
      <c r="AG19" s="31"/>
      <c r="AH19" s="31"/>
      <c r="AI19" s="31"/>
      <c r="AJ19" s="31"/>
      <c r="AK19" s="31"/>
    </row>
    <row r="20" spans="1:46" ht="19.5" customHeight="1">
      <c r="A20" s="21"/>
      <c r="B20" s="21"/>
      <c r="C20" s="54"/>
      <c r="D20" s="54"/>
      <c r="E20" s="54"/>
      <c r="F20" s="54"/>
      <c r="G20" s="54"/>
      <c r="H20" s="54"/>
      <c r="I20" s="30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</row>
    <row r="22" spans="1:46" ht="60" customHeight="1">
      <c r="A22" s="169" t="s">
        <v>449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  <c r="AB22" s="170"/>
      <c r="AC22" s="170"/>
      <c r="AD22" s="170"/>
      <c r="AE22" s="170"/>
      <c r="AF22" s="170"/>
      <c r="AG22" s="170"/>
      <c r="AH22" s="170"/>
      <c r="AI22" s="170"/>
      <c r="AJ22" s="170"/>
      <c r="AK22" s="171"/>
    </row>
  </sheetData>
  <mergeCells count="56">
    <mergeCell ref="C16:AE16"/>
    <mergeCell ref="E18:AK18"/>
    <mergeCell ref="E17:AK17"/>
    <mergeCell ref="C11:H11"/>
    <mergeCell ref="I11:K11"/>
    <mergeCell ref="L11:M11"/>
    <mergeCell ref="N11:AE11"/>
    <mergeCell ref="AF11:AK11"/>
    <mergeCell ref="AF13:AK13"/>
    <mergeCell ref="AF16:AK16"/>
    <mergeCell ref="L15:M15"/>
    <mergeCell ref="I12:K12"/>
    <mergeCell ref="L12:M12"/>
    <mergeCell ref="C13:H13"/>
    <mergeCell ref="I13:K13"/>
    <mergeCell ref="L13:M13"/>
    <mergeCell ref="AF7:AK7"/>
    <mergeCell ref="I8:K8"/>
    <mergeCell ref="N8:AE8"/>
    <mergeCell ref="AF8:AK8"/>
    <mergeCell ref="I6:K6"/>
    <mergeCell ref="N6:AE6"/>
    <mergeCell ref="AF6:AK6"/>
    <mergeCell ref="I7:K7"/>
    <mergeCell ref="A22:AK22"/>
    <mergeCell ref="B2:O2"/>
    <mergeCell ref="I4:K4"/>
    <mergeCell ref="I5:K5"/>
    <mergeCell ref="I14:K14"/>
    <mergeCell ref="C14:H14"/>
    <mergeCell ref="N14:AE14"/>
    <mergeCell ref="AF14:AK14"/>
    <mergeCell ref="C15:H15"/>
    <mergeCell ref="N15:AE15"/>
    <mergeCell ref="AF15:AK15"/>
    <mergeCell ref="I15:K15"/>
    <mergeCell ref="L14:M14"/>
    <mergeCell ref="C12:H12"/>
    <mergeCell ref="N12:AE12"/>
    <mergeCell ref="AF12:AK12"/>
    <mergeCell ref="N5:AE5"/>
    <mergeCell ref="AF5:AK5"/>
    <mergeCell ref="N13:AE13"/>
    <mergeCell ref="C4:H4"/>
    <mergeCell ref="N4:AE4"/>
    <mergeCell ref="AF4:AK4"/>
    <mergeCell ref="L4:M4"/>
    <mergeCell ref="N7:AE7"/>
    <mergeCell ref="C5:H10"/>
    <mergeCell ref="L5:M10"/>
    <mergeCell ref="I9:K9"/>
    <mergeCell ref="N9:AE9"/>
    <mergeCell ref="AF9:AK9"/>
    <mergeCell ref="I10:K10"/>
    <mergeCell ref="N10:AE10"/>
    <mergeCell ref="AF10:AK10"/>
  </mergeCells>
  <phoneticPr fontId="235" type="noConversion"/>
  <pageMargins left="0.59" right="0.47" top="0.75" bottom="0.75" header="0.31" footer="0.31"/>
  <pageSetup paperSize="9" scale="75" fitToWidth="0" fitToHeight="0" orientation="portrait" blackAndWhite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"/>
  <sheetViews>
    <sheetView workbookViewId="0">
      <selection activeCell="AO11" sqref="AO11"/>
    </sheetView>
  </sheetViews>
  <sheetFormatPr defaultRowHeight="16.5" customHeight="1"/>
  <cols>
    <col min="1" max="4" width="1.125" style="2" customWidth="1"/>
    <col min="5" max="37" width="2.375" style="2" customWidth="1"/>
    <col min="38" max="47" width="9" style="2" customWidth="1"/>
  </cols>
  <sheetData>
    <row r="1" spans="1:47" ht="16.5" customHeight="1"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</row>
    <row r="2" spans="1:47" ht="20.25" customHeight="1">
      <c r="A2" s="188" t="s">
        <v>450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</row>
    <row r="3" spans="1:47" ht="20.2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</row>
    <row r="4" spans="1:47" ht="21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106"/>
      <c r="AE4" s="89"/>
      <c r="AF4" s="410" t="s">
        <v>451</v>
      </c>
      <c r="AG4" s="410"/>
      <c r="AH4" s="410"/>
      <c r="AI4" s="410"/>
      <c r="AJ4" s="410"/>
      <c r="AK4" s="410"/>
    </row>
    <row r="5" spans="1:47" ht="30" customHeight="1">
      <c r="A5" s="49"/>
      <c r="B5" s="49"/>
      <c r="C5" s="233" t="s">
        <v>93</v>
      </c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107" t="s">
        <v>194</v>
      </c>
      <c r="O5" s="108">
        <f>표지!E8</f>
        <v>1</v>
      </c>
      <c r="P5" s="109" t="str">
        <f>표지!F8</f>
        <v>기</v>
      </c>
      <c r="Q5" s="108">
        <f>표지!G8</f>
        <v>3</v>
      </c>
      <c r="R5" s="110" t="s">
        <v>452</v>
      </c>
      <c r="S5" s="111" t="s">
        <v>6</v>
      </c>
      <c r="T5" s="107" t="s">
        <v>194</v>
      </c>
      <c r="U5" s="112">
        <v>1</v>
      </c>
      <c r="V5" s="108" t="s">
        <v>6</v>
      </c>
      <c r="W5" s="113">
        <v>2</v>
      </c>
      <c r="X5" s="108" t="s">
        <v>452</v>
      </c>
      <c r="Y5" s="114" t="s">
        <v>6</v>
      </c>
      <c r="Z5" s="115" t="s">
        <v>194</v>
      </c>
      <c r="AA5" s="113">
        <v>1</v>
      </c>
      <c r="AB5" s="108" t="s">
        <v>6</v>
      </c>
      <c r="AC5" s="113">
        <v>1</v>
      </c>
      <c r="AD5" s="108" t="s">
        <v>452</v>
      </c>
      <c r="AE5" s="114" t="s">
        <v>6</v>
      </c>
      <c r="AF5" s="115" t="s">
        <v>194</v>
      </c>
      <c r="AG5" s="113" t="s">
        <v>195</v>
      </c>
      <c r="AH5" s="108" t="s">
        <v>6</v>
      </c>
      <c r="AI5" s="113" t="s">
        <v>195</v>
      </c>
      <c r="AJ5" s="108" t="s">
        <v>452</v>
      </c>
      <c r="AK5" s="114" t="s">
        <v>6</v>
      </c>
    </row>
    <row r="6" spans="1:47" ht="30" customHeight="1">
      <c r="A6" s="49"/>
      <c r="B6" s="49"/>
      <c r="C6" s="233" t="s">
        <v>453</v>
      </c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483">
        <f>IFERROR((((1+(N12/((N14+N15)/2)))^(12/N13))-1)*100,"")</f>
        <v>0</v>
      </c>
      <c r="O6" s="483"/>
      <c r="P6" s="483"/>
      <c r="Q6" s="483"/>
      <c r="R6" s="483"/>
      <c r="S6" s="483"/>
      <c r="T6" s="483">
        <f>IFERROR((((1+(T12/((T14+T15)/2)))^(12/T13))-1)*100,"")</f>
        <v>0</v>
      </c>
      <c r="U6" s="483"/>
      <c r="V6" s="483"/>
      <c r="W6" s="483"/>
      <c r="X6" s="483"/>
      <c r="Y6" s="483"/>
      <c r="Z6" s="483">
        <f>IFERROR((((1+(Z12/((Z14+Z15)/2)))^(12/Z13))-1)*100,"")</f>
        <v>0</v>
      </c>
      <c r="AA6" s="483"/>
      <c r="AB6" s="483"/>
      <c r="AC6" s="483"/>
      <c r="AD6" s="483"/>
      <c r="AE6" s="483"/>
      <c r="AF6" s="483" t="str">
        <f>IFERROR((((1+(AF12/((AF14+AF15)/2)))^(12/AF13))-1)*100,"")</f>
        <v/>
      </c>
      <c r="AG6" s="483"/>
      <c r="AH6" s="483"/>
      <c r="AI6" s="483"/>
      <c r="AJ6" s="483"/>
      <c r="AK6" s="483"/>
    </row>
    <row r="7" spans="1:47" ht="159" customHeight="1">
      <c r="A7" s="21"/>
      <c r="B7" s="23"/>
      <c r="C7" s="23"/>
      <c r="D7" s="20"/>
      <c r="E7" s="481" t="s">
        <v>454</v>
      </c>
      <c r="F7" s="481"/>
      <c r="G7" s="481"/>
      <c r="H7" s="481"/>
      <c r="I7" s="481"/>
      <c r="J7" s="481"/>
      <c r="K7" s="481"/>
      <c r="L7" s="481"/>
      <c r="M7" s="481"/>
      <c r="N7" s="481"/>
      <c r="O7" s="481"/>
      <c r="P7" s="481"/>
      <c r="Q7" s="481"/>
      <c r="R7" s="481"/>
      <c r="S7" s="481"/>
      <c r="T7" s="481"/>
      <c r="U7" s="481"/>
      <c r="V7" s="481"/>
      <c r="W7" s="481"/>
      <c r="X7" s="481"/>
      <c r="Y7" s="481"/>
      <c r="Z7" s="481"/>
      <c r="AA7" s="481"/>
      <c r="AB7" s="481"/>
      <c r="AC7" s="481"/>
      <c r="AD7" s="481"/>
      <c r="AE7" s="481"/>
      <c r="AF7" s="481"/>
      <c r="AG7" s="481"/>
      <c r="AH7" s="481"/>
      <c r="AI7" s="481"/>
      <c r="AJ7" s="481"/>
      <c r="AK7" s="481"/>
      <c r="AL7" s="22"/>
      <c r="AO7" s="38"/>
      <c r="AP7" s="38"/>
      <c r="AQ7" s="38"/>
      <c r="AR7" s="38"/>
      <c r="AS7" s="38"/>
      <c r="AT7" s="38"/>
      <c r="AU7" s="38"/>
    </row>
    <row r="8" spans="1:47" ht="26.25" customHeight="1">
      <c r="A8" s="31"/>
      <c r="B8" s="31"/>
      <c r="C8" s="32"/>
      <c r="D8" s="32"/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  <c r="U8" s="215"/>
      <c r="V8" s="215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81" t="s">
        <v>261</v>
      </c>
      <c r="AU8" s="38"/>
    </row>
    <row r="10" spans="1:47" ht="16.5" customHeight="1">
      <c r="C10" s="20" t="s">
        <v>215</v>
      </c>
    </row>
    <row r="11" spans="1:47" ht="30" customHeight="1">
      <c r="A11" s="49"/>
      <c r="B11" s="49"/>
      <c r="C11" s="233" t="s">
        <v>93</v>
      </c>
      <c r="D11" s="233"/>
      <c r="E11" s="233"/>
      <c r="F11" s="233"/>
      <c r="G11" s="233"/>
      <c r="H11" s="233"/>
      <c r="I11" s="233"/>
      <c r="J11" s="233"/>
      <c r="K11" s="233"/>
      <c r="L11" s="233"/>
      <c r="M11" s="233"/>
      <c r="N11" s="107" t="s">
        <v>194</v>
      </c>
      <c r="O11" s="108">
        <f t="shared" ref="O11:Q11" si="0">O5</f>
        <v>1</v>
      </c>
      <c r="P11" s="109" t="str">
        <f t="shared" si="0"/>
        <v>기</v>
      </c>
      <c r="Q11" s="108">
        <f t="shared" si="0"/>
        <v>3</v>
      </c>
      <c r="R11" s="108" t="s">
        <v>452</v>
      </c>
      <c r="S11" s="114" t="s">
        <v>6</v>
      </c>
      <c r="T11" s="115" t="s">
        <v>194</v>
      </c>
      <c r="U11" s="116">
        <f t="shared" ref="U11:W11" si="1">U5</f>
        <v>1</v>
      </c>
      <c r="V11" s="109" t="str">
        <f t="shared" si="1"/>
        <v>기</v>
      </c>
      <c r="W11" s="116">
        <f t="shared" si="1"/>
        <v>2</v>
      </c>
      <c r="X11" s="108" t="s">
        <v>452</v>
      </c>
      <c r="Y11" s="114" t="s">
        <v>6</v>
      </c>
      <c r="Z11" s="115" t="s">
        <v>194</v>
      </c>
      <c r="AA11" s="116">
        <f t="shared" ref="AA11:AC11" si="2">AA5</f>
        <v>1</v>
      </c>
      <c r="AB11" s="109" t="str">
        <f t="shared" si="2"/>
        <v>기</v>
      </c>
      <c r="AC11" s="116">
        <f t="shared" si="2"/>
        <v>1</v>
      </c>
      <c r="AD11" s="108" t="s">
        <v>452</v>
      </c>
      <c r="AE11" s="114" t="s">
        <v>6</v>
      </c>
      <c r="AF11" s="115" t="s">
        <v>194</v>
      </c>
      <c r="AG11" s="116" t="str">
        <f t="shared" ref="AG11:AI11" si="3">AG5</f>
        <v>-</v>
      </c>
      <c r="AH11" s="109" t="str">
        <f t="shared" si="3"/>
        <v>기</v>
      </c>
      <c r="AI11" s="116" t="str">
        <f t="shared" si="3"/>
        <v>-</v>
      </c>
      <c r="AJ11" s="108" t="s">
        <v>452</v>
      </c>
      <c r="AK11" s="114" t="s">
        <v>6</v>
      </c>
    </row>
    <row r="12" spans="1:47" ht="30" customHeight="1">
      <c r="A12" s="49"/>
      <c r="B12" s="49"/>
      <c r="C12" s="183" t="s">
        <v>455</v>
      </c>
      <c r="D12" s="184"/>
      <c r="E12" s="184"/>
      <c r="F12" s="184"/>
      <c r="G12" s="184"/>
      <c r="H12" s="184"/>
      <c r="I12" s="184"/>
      <c r="J12" s="184"/>
      <c r="K12" s="184"/>
      <c r="L12" s="184"/>
      <c r="M12" s="427"/>
      <c r="N12" s="487">
        <f>'5부.Ⅱ'!U73</f>
        <v>0</v>
      </c>
      <c r="O12" s="487"/>
      <c r="P12" s="487"/>
      <c r="Q12" s="487"/>
      <c r="R12" s="487"/>
      <c r="S12" s="487"/>
      <c r="T12" s="488">
        <v>0</v>
      </c>
      <c r="U12" s="488"/>
      <c r="V12" s="488"/>
      <c r="W12" s="488"/>
      <c r="X12" s="488"/>
      <c r="Y12" s="488"/>
      <c r="Z12" s="488">
        <v>0</v>
      </c>
      <c r="AA12" s="488"/>
      <c r="AB12" s="488"/>
      <c r="AC12" s="488"/>
      <c r="AD12" s="488"/>
      <c r="AE12" s="488"/>
      <c r="AF12" s="488"/>
      <c r="AG12" s="488"/>
      <c r="AH12" s="488"/>
      <c r="AI12" s="488"/>
      <c r="AJ12" s="488"/>
      <c r="AK12" s="488"/>
    </row>
    <row r="13" spans="1:47" ht="30" customHeight="1">
      <c r="A13" s="49"/>
      <c r="B13" s="49"/>
      <c r="C13" s="183" t="s">
        <v>456</v>
      </c>
      <c r="D13" s="184"/>
      <c r="E13" s="184"/>
      <c r="F13" s="184"/>
      <c r="G13" s="184"/>
      <c r="H13" s="184"/>
      <c r="I13" s="184"/>
      <c r="J13" s="184"/>
      <c r="K13" s="184"/>
      <c r="L13" s="184"/>
      <c r="M13" s="427"/>
      <c r="N13" s="269">
        <v>9</v>
      </c>
      <c r="O13" s="269"/>
      <c r="P13" s="269"/>
      <c r="Q13" s="269"/>
      <c r="R13" s="269"/>
      <c r="S13" s="269"/>
      <c r="T13" s="269">
        <v>6</v>
      </c>
      <c r="U13" s="269"/>
      <c r="V13" s="269"/>
      <c r="W13" s="269"/>
      <c r="X13" s="269"/>
      <c r="Y13" s="269"/>
      <c r="Z13" s="269">
        <v>3</v>
      </c>
      <c r="AA13" s="269"/>
      <c r="AB13" s="269"/>
      <c r="AC13" s="269"/>
      <c r="AD13" s="269"/>
      <c r="AE13" s="269"/>
      <c r="AF13" s="269"/>
      <c r="AG13" s="269"/>
      <c r="AH13" s="269"/>
      <c r="AI13" s="269"/>
      <c r="AJ13" s="269"/>
      <c r="AK13" s="269"/>
    </row>
    <row r="14" spans="1:47" ht="30" customHeight="1">
      <c r="A14" s="49"/>
      <c r="B14" s="49"/>
      <c r="C14" s="183" t="s">
        <v>457</v>
      </c>
      <c r="D14" s="184"/>
      <c r="E14" s="184"/>
      <c r="F14" s="184"/>
      <c r="G14" s="184"/>
      <c r="H14" s="184"/>
      <c r="I14" s="184"/>
      <c r="J14" s="184"/>
      <c r="K14" s="184"/>
      <c r="L14" s="184"/>
      <c r="M14" s="427"/>
      <c r="N14" s="487">
        <v>300000000</v>
      </c>
      <c r="O14" s="487"/>
      <c r="P14" s="487"/>
      <c r="Q14" s="487"/>
      <c r="R14" s="487"/>
      <c r="S14" s="487"/>
      <c r="T14" s="488">
        <v>300000000</v>
      </c>
      <c r="U14" s="488"/>
      <c r="V14" s="488"/>
      <c r="W14" s="488"/>
      <c r="X14" s="488"/>
      <c r="Y14" s="488"/>
      <c r="Z14" s="488">
        <v>300000000</v>
      </c>
      <c r="AA14" s="488"/>
      <c r="AB14" s="488"/>
      <c r="AC14" s="488"/>
      <c r="AD14" s="488"/>
      <c r="AE14" s="488"/>
      <c r="AF14" s="488"/>
      <c r="AG14" s="488"/>
      <c r="AH14" s="488"/>
      <c r="AI14" s="488"/>
      <c r="AJ14" s="488"/>
      <c r="AK14" s="488"/>
    </row>
    <row r="15" spans="1:47" ht="30" customHeight="1">
      <c r="A15" s="49"/>
      <c r="B15" s="49"/>
      <c r="C15" s="233" t="s">
        <v>458</v>
      </c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487">
        <f>'5부.Ⅰ'!U112+'5부.Ⅰ'!U115</f>
        <v>300000000</v>
      </c>
      <c r="O15" s="487"/>
      <c r="P15" s="487"/>
      <c r="Q15" s="487"/>
      <c r="R15" s="487"/>
      <c r="S15" s="487"/>
      <c r="T15" s="488">
        <v>300000000</v>
      </c>
      <c r="U15" s="488"/>
      <c r="V15" s="488"/>
      <c r="W15" s="488"/>
      <c r="X15" s="488"/>
      <c r="Y15" s="488"/>
      <c r="Z15" s="488">
        <v>300000000</v>
      </c>
      <c r="AA15" s="488"/>
      <c r="AB15" s="488"/>
      <c r="AC15" s="488"/>
      <c r="AD15" s="488"/>
      <c r="AE15" s="488"/>
      <c r="AF15" s="488"/>
      <c r="AG15" s="488"/>
      <c r="AH15" s="488"/>
      <c r="AI15" s="488"/>
      <c r="AJ15" s="488"/>
      <c r="AK15" s="488"/>
    </row>
    <row r="16" spans="1:47" ht="17.25" customHeight="1"/>
    <row r="17" spans="1:37" ht="55.5" customHeight="1">
      <c r="A17" s="484" t="s">
        <v>459</v>
      </c>
      <c r="B17" s="485"/>
      <c r="C17" s="485"/>
      <c r="D17" s="485"/>
      <c r="E17" s="485"/>
      <c r="F17" s="485"/>
      <c r="G17" s="485"/>
      <c r="H17" s="485"/>
      <c r="I17" s="485"/>
      <c r="J17" s="485"/>
      <c r="K17" s="485"/>
      <c r="L17" s="485"/>
      <c r="M17" s="485"/>
      <c r="N17" s="485"/>
      <c r="O17" s="485"/>
      <c r="P17" s="485"/>
      <c r="Q17" s="485"/>
      <c r="R17" s="485"/>
      <c r="S17" s="485"/>
      <c r="T17" s="485"/>
      <c r="U17" s="485"/>
      <c r="V17" s="485"/>
      <c r="W17" s="485"/>
      <c r="X17" s="485"/>
      <c r="Y17" s="485"/>
      <c r="Z17" s="485"/>
      <c r="AA17" s="485"/>
      <c r="AB17" s="485"/>
      <c r="AC17" s="485"/>
      <c r="AD17" s="485"/>
      <c r="AE17" s="485"/>
      <c r="AF17" s="485"/>
      <c r="AG17" s="485"/>
      <c r="AH17" s="485"/>
      <c r="AI17" s="485"/>
      <c r="AJ17" s="485"/>
      <c r="AK17" s="486"/>
    </row>
  </sheetData>
  <mergeCells count="32">
    <mergeCell ref="A2:O2"/>
    <mergeCell ref="E7:AK7"/>
    <mergeCell ref="E8:AK8"/>
    <mergeCell ref="C14:M14"/>
    <mergeCell ref="N14:S14"/>
    <mergeCell ref="T14:Y14"/>
    <mergeCell ref="Z14:AE14"/>
    <mergeCell ref="AF14:AK14"/>
    <mergeCell ref="C12:M12"/>
    <mergeCell ref="N12:S12"/>
    <mergeCell ref="T12:Y12"/>
    <mergeCell ref="Z12:AE12"/>
    <mergeCell ref="AF12:AK12"/>
    <mergeCell ref="C13:M13"/>
    <mergeCell ref="N13:S13"/>
    <mergeCell ref="T13:Y13"/>
    <mergeCell ref="Z13:AE13"/>
    <mergeCell ref="AF13:AK13"/>
    <mergeCell ref="A17:AK17"/>
    <mergeCell ref="C11:M11"/>
    <mergeCell ref="C15:M15"/>
    <mergeCell ref="N15:S15"/>
    <mergeCell ref="T15:Y15"/>
    <mergeCell ref="Z15:AE15"/>
    <mergeCell ref="AF15:AK15"/>
    <mergeCell ref="AF4:AK4"/>
    <mergeCell ref="C5:M5"/>
    <mergeCell ref="C6:M6"/>
    <mergeCell ref="N6:S6"/>
    <mergeCell ref="T6:Y6"/>
    <mergeCell ref="Z6:AE6"/>
    <mergeCell ref="AF6:AK6"/>
  </mergeCells>
  <phoneticPr fontId="235" type="noConversion"/>
  <pageMargins left="0.59" right="0.47" top="0.75" bottom="0.75" header="0.31" footer="0.31"/>
  <pageSetup paperSize="9" fitToWidth="0" fitToHeight="0" orientation="portrait" blackAndWhite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T19"/>
  <sheetViews>
    <sheetView workbookViewId="0">
      <selection activeCell="P24" sqref="P24"/>
    </sheetView>
  </sheetViews>
  <sheetFormatPr defaultRowHeight="16.5" customHeight="1"/>
  <cols>
    <col min="1" max="4" width="1.125" style="2" customWidth="1"/>
    <col min="5" max="7" width="4.125" style="2" customWidth="1"/>
    <col min="8" max="12" width="5" style="2" customWidth="1"/>
    <col min="13" max="35" width="2.375" style="2" customWidth="1"/>
    <col min="36" max="37" width="6.375" style="2" customWidth="1"/>
    <col min="38" max="38" width="22.625" style="2" customWidth="1"/>
    <col min="39" max="39" width="10.125" style="2" customWidth="1"/>
    <col min="40" max="40" width="35.625" style="2" customWidth="1"/>
    <col min="41" max="41" width="9" style="2" customWidth="1"/>
  </cols>
  <sheetData>
    <row r="2" spans="1:46" ht="19.5" customHeight="1">
      <c r="A2" s="187" t="s">
        <v>460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</row>
    <row r="3" spans="1:46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</row>
    <row r="4" spans="1:46" ht="20.25" customHeight="1">
      <c r="A4" s="188" t="s">
        <v>461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</row>
    <row r="6" spans="1:46" ht="18.75" customHeight="1">
      <c r="A6" s="21"/>
      <c r="B6" s="495" t="s">
        <v>462</v>
      </c>
      <c r="C6" s="495"/>
      <c r="D6" s="495"/>
      <c r="E6" s="495"/>
      <c r="F6" s="495"/>
      <c r="G6" s="495"/>
      <c r="H6" s="495"/>
      <c r="I6" s="495"/>
      <c r="J6" s="495"/>
      <c r="K6" s="495"/>
      <c r="L6" s="495"/>
      <c r="M6" s="495"/>
      <c r="N6" s="495"/>
      <c r="O6" s="495"/>
      <c r="P6" s="495"/>
      <c r="Q6" s="495"/>
      <c r="R6" s="495"/>
      <c r="S6" s="495"/>
      <c r="T6" s="495"/>
      <c r="U6" s="495"/>
      <c r="V6" s="495"/>
      <c r="W6" s="495"/>
      <c r="X6" s="495"/>
      <c r="Y6" s="495"/>
      <c r="Z6" s="495"/>
      <c r="AA6" s="495"/>
      <c r="AB6" s="495"/>
      <c r="AC6" s="495"/>
      <c r="AD6" s="495"/>
      <c r="AE6" s="495"/>
      <c r="AF6" s="495"/>
      <c r="AG6" s="495"/>
      <c r="AH6" s="495"/>
      <c r="AI6" s="495"/>
      <c r="AJ6" s="495"/>
      <c r="AK6" s="495"/>
      <c r="AL6" s="22"/>
    </row>
    <row r="7" spans="1:46" ht="18.75" customHeight="1">
      <c r="A7" s="21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2"/>
    </row>
    <row r="8" spans="1:46" ht="18.75" customHeight="1">
      <c r="A8" s="21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54" t="s">
        <v>279</v>
      </c>
      <c r="AE8" s="254"/>
      <c r="AF8" s="254"/>
      <c r="AG8" s="254"/>
      <c r="AH8" s="254"/>
      <c r="AI8" s="254"/>
      <c r="AJ8" s="254"/>
      <c r="AK8" s="254"/>
      <c r="AL8" s="22"/>
    </row>
    <row r="9" spans="1:46" ht="30" customHeight="1">
      <c r="A9" s="49"/>
      <c r="B9" s="49"/>
      <c r="C9" s="255" t="s">
        <v>463</v>
      </c>
      <c r="D9" s="255"/>
      <c r="E9" s="255"/>
      <c r="F9" s="255"/>
      <c r="G9" s="255"/>
      <c r="H9" s="255" t="s">
        <v>464</v>
      </c>
      <c r="I9" s="255"/>
      <c r="J9" s="255"/>
      <c r="K9" s="255"/>
      <c r="L9" s="255"/>
      <c r="M9" s="255" t="s">
        <v>465</v>
      </c>
      <c r="N9" s="255"/>
      <c r="O9" s="255"/>
      <c r="P9" s="255"/>
      <c r="Q9" s="255" t="s">
        <v>466</v>
      </c>
      <c r="R9" s="255"/>
      <c r="S9" s="255"/>
      <c r="T9" s="255"/>
      <c r="U9" s="397" t="s">
        <v>467</v>
      </c>
      <c r="V9" s="397"/>
      <c r="W9" s="397"/>
      <c r="X9" s="397" t="s">
        <v>468</v>
      </c>
      <c r="Y9" s="397"/>
      <c r="Z9" s="397"/>
      <c r="AA9" s="397"/>
      <c r="AB9" s="397" t="s">
        <v>469</v>
      </c>
      <c r="AC9" s="397"/>
      <c r="AD9" s="397"/>
      <c r="AE9" s="397"/>
      <c r="AF9" s="397" t="s">
        <v>470</v>
      </c>
      <c r="AG9" s="397"/>
      <c r="AH9" s="397"/>
      <c r="AI9" s="397"/>
      <c r="AJ9" s="397" t="s">
        <v>161</v>
      </c>
      <c r="AK9" s="397"/>
      <c r="AL9" s="79" t="s">
        <v>266</v>
      </c>
    </row>
    <row r="10" spans="1:46" ht="30" customHeight="1">
      <c r="A10" s="49"/>
      <c r="B10" s="49"/>
      <c r="C10" s="494" t="s">
        <v>471</v>
      </c>
      <c r="D10" s="494"/>
      <c r="E10" s="494"/>
      <c r="F10" s="494"/>
      <c r="G10" s="494"/>
      <c r="H10" s="417" t="s">
        <v>472</v>
      </c>
      <c r="I10" s="417"/>
      <c r="J10" s="417"/>
      <c r="K10" s="417"/>
      <c r="L10" s="376"/>
      <c r="M10" s="491">
        <v>268588.07</v>
      </c>
      <c r="N10" s="491"/>
      <c r="O10" s="491"/>
      <c r="P10" s="491"/>
      <c r="Q10" s="492" t="s">
        <v>473</v>
      </c>
      <c r="R10" s="492"/>
      <c r="S10" s="492"/>
      <c r="T10" s="492"/>
      <c r="U10" s="493">
        <v>0</v>
      </c>
      <c r="V10" s="493"/>
      <c r="W10" s="493"/>
      <c r="X10" s="490">
        <v>941505</v>
      </c>
      <c r="Y10" s="490"/>
      <c r="Z10" s="490"/>
      <c r="AA10" s="490"/>
      <c r="AB10" s="490">
        <f>X10-AF10</f>
        <v>941505</v>
      </c>
      <c r="AC10" s="490"/>
      <c r="AD10" s="490"/>
      <c r="AE10" s="490"/>
      <c r="AF10" s="490">
        <v>0</v>
      </c>
      <c r="AG10" s="490"/>
      <c r="AH10" s="490"/>
      <c r="AI10" s="490"/>
      <c r="AJ10" s="489"/>
      <c r="AK10" s="489"/>
      <c r="AL10" s="117" t="s">
        <v>474</v>
      </c>
    </row>
    <row r="11" spans="1:46" ht="30" hidden="1" customHeight="1">
      <c r="A11" s="49"/>
      <c r="B11" s="49"/>
      <c r="C11" s="417"/>
      <c r="D11" s="417"/>
      <c r="E11" s="417"/>
      <c r="F11" s="417"/>
      <c r="G11" s="417"/>
      <c r="H11" s="417"/>
      <c r="I11" s="417"/>
      <c r="J11" s="417"/>
      <c r="K11" s="417"/>
      <c r="L11" s="376"/>
      <c r="M11" s="491"/>
      <c r="N11" s="491"/>
      <c r="O11" s="491"/>
      <c r="P11" s="491"/>
      <c r="Q11" s="492"/>
      <c r="R11" s="492"/>
      <c r="S11" s="492"/>
      <c r="T11" s="492"/>
      <c r="U11" s="493"/>
      <c r="V11" s="493"/>
      <c r="W11" s="493"/>
      <c r="X11" s="490"/>
      <c r="Y11" s="490"/>
      <c r="Z11" s="490"/>
      <c r="AA11" s="490"/>
      <c r="AB11" s="490"/>
      <c r="AC11" s="490"/>
      <c r="AD11" s="490"/>
      <c r="AE11" s="490"/>
      <c r="AF11" s="490"/>
      <c r="AG11" s="490"/>
      <c r="AH11" s="490"/>
      <c r="AI11" s="490"/>
      <c r="AJ11" s="489"/>
      <c r="AK11" s="489"/>
      <c r="AL11" s="117"/>
    </row>
    <row r="12" spans="1:46" ht="30" hidden="1" customHeight="1">
      <c r="A12" s="49"/>
      <c r="B12" s="49"/>
      <c r="C12" s="417"/>
      <c r="D12" s="417"/>
      <c r="E12" s="417"/>
      <c r="F12" s="417"/>
      <c r="G12" s="417"/>
      <c r="H12" s="417"/>
      <c r="I12" s="417"/>
      <c r="J12" s="417"/>
      <c r="K12" s="417"/>
      <c r="L12" s="376"/>
      <c r="M12" s="491"/>
      <c r="N12" s="491"/>
      <c r="O12" s="491"/>
      <c r="P12" s="491"/>
      <c r="Q12" s="492"/>
      <c r="R12" s="492"/>
      <c r="S12" s="492"/>
      <c r="T12" s="492"/>
      <c r="U12" s="493"/>
      <c r="V12" s="493"/>
      <c r="W12" s="493"/>
      <c r="X12" s="490"/>
      <c r="Y12" s="490"/>
      <c r="Z12" s="490"/>
      <c r="AA12" s="490"/>
      <c r="AB12" s="490"/>
      <c r="AC12" s="490"/>
      <c r="AD12" s="490"/>
      <c r="AE12" s="490"/>
      <c r="AF12" s="490"/>
      <c r="AG12" s="490"/>
      <c r="AH12" s="490"/>
      <c r="AI12" s="490"/>
      <c r="AJ12" s="489"/>
      <c r="AK12" s="489"/>
      <c r="AL12" s="117"/>
    </row>
    <row r="13" spans="1:46" ht="30" hidden="1" customHeight="1">
      <c r="A13" s="49"/>
      <c r="B13" s="49"/>
      <c r="C13" s="417"/>
      <c r="D13" s="417"/>
      <c r="E13" s="417"/>
      <c r="F13" s="417"/>
      <c r="G13" s="417"/>
      <c r="H13" s="417"/>
      <c r="I13" s="417"/>
      <c r="J13" s="417"/>
      <c r="K13" s="417"/>
      <c r="L13" s="376"/>
      <c r="M13" s="491"/>
      <c r="N13" s="491"/>
      <c r="O13" s="491"/>
      <c r="P13" s="491"/>
      <c r="Q13" s="492"/>
      <c r="R13" s="492"/>
      <c r="S13" s="492"/>
      <c r="T13" s="492"/>
      <c r="U13" s="493"/>
      <c r="V13" s="493"/>
      <c r="W13" s="493"/>
      <c r="X13" s="490"/>
      <c r="Y13" s="490"/>
      <c r="Z13" s="490"/>
      <c r="AA13" s="490"/>
      <c r="AB13" s="490"/>
      <c r="AC13" s="490"/>
      <c r="AD13" s="490"/>
      <c r="AE13" s="490"/>
      <c r="AF13" s="490"/>
      <c r="AG13" s="490"/>
      <c r="AH13" s="490"/>
      <c r="AI13" s="490"/>
      <c r="AJ13" s="489"/>
      <c r="AK13" s="489"/>
      <c r="AL13" s="117"/>
    </row>
    <row r="14" spans="1:46" ht="30" hidden="1" customHeight="1">
      <c r="A14" s="49"/>
      <c r="B14" s="49"/>
      <c r="C14" s="417"/>
      <c r="D14" s="417"/>
      <c r="E14" s="417"/>
      <c r="F14" s="417"/>
      <c r="G14" s="417"/>
      <c r="H14" s="417"/>
      <c r="I14" s="417"/>
      <c r="J14" s="417"/>
      <c r="K14" s="417"/>
      <c r="L14" s="376"/>
      <c r="M14" s="491"/>
      <c r="N14" s="491"/>
      <c r="O14" s="491"/>
      <c r="P14" s="491"/>
      <c r="Q14" s="492"/>
      <c r="R14" s="492"/>
      <c r="S14" s="492"/>
      <c r="T14" s="492"/>
      <c r="U14" s="493"/>
      <c r="V14" s="493"/>
      <c r="W14" s="493"/>
      <c r="X14" s="490"/>
      <c r="Y14" s="490"/>
      <c r="Z14" s="490"/>
      <c r="AA14" s="490"/>
      <c r="AB14" s="490"/>
      <c r="AC14" s="490"/>
      <c r="AD14" s="490"/>
      <c r="AE14" s="490"/>
      <c r="AF14" s="490"/>
      <c r="AG14" s="490"/>
      <c r="AH14" s="490"/>
      <c r="AI14" s="490"/>
      <c r="AJ14" s="489"/>
      <c r="AK14" s="489"/>
      <c r="AL14" s="117"/>
    </row>
    <row r="15" spans="1:46" ht="54" customHeight="1">
      <c r="A15" s="21"/>
      <c r="B15" s="23"/>
      <c r="C15" s="23"/>
      <c r="D15" s="20"/>
      <c r="E15" s="481" t="s">
        <v>475</v>
      </c>
      <c r="F15" s="481"/>
      <c r="G15" s="481"/>
      <c r="H15" s="481"/>
      <c r="I15" s="481"/>
      <c r="J15" s="481"/>
      <c r="K15" s="481"/>
      <c r="L15" s="376"/>
      <c r="M15" s="481"/>
      <c r="N15" s="481"/>
      <c r="O15" s="481"/>
      <c r="P15" s="481"/>
      <c r="Q15" s="481"/>
      <c r="R15" s="481"/>
      <c r="S15" s="481"/>
      <c r="T15" s="481"/>
      <c r="U15" s="481"/>
      <c r="V15" s="481"/>
      <c r="W15" s="481"/>
      <c r="X15" s="481"/>
      <c r="Y15" s="481"/>
      <c r="Z15" s="481"/>
      <c r="AA15" s="481"/>
      <c r="AB15" s="481"/>
      <c r="AC15" s="481"/>
      <c r="AD15" s="481"/>
      <c r="AE15" s="481"/>
      <c r="AF15" s="481"/>
      <c r="AG15" s="481"/>
      <c r="AH15" s="481"/>
      <c r="AI15" s="481"/>
      <c r="AJ15" s="481"/>
      <c r="AK15" s="481"/>
      <c r="AL15" s="22"/>
      <c r="AO15" s="38"/>
    </row>
    <row r="16" spans="1:46" ht="26.25" customHeight="1">
      <c r="A16" s="31"/>
      <c r="B16" s="31"/>
      <c r="C16" s="32"/>
      <c r="D16" s="32"/>
      <c r="E16" s="215"/>
      <c r="F16" s="215"/>
      <c r="G16" s="215"/>
      <c r="H16" s="215"/>
      <c r="I16" s="215"/>
      <c r="J16" s="215"/>
      <c r="K16" s="215"/>
      <c r="L16" s="215"/>
      <c r="M16" s="215"/>
      <c r="N16" s="215"/>
      <c r="O16" s="215"/>
      <c r="P16" s="215"/>
      <c r="Q16" s="215"/>
      <c r="R16" s="215"/>
      <c r="S16" s="215"/>
      <c r="T16" s="215"/>
      <c r="U16" s="215"/>
      <c r="V16" s="215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81" t="s">
        <v>261</v>
      </c>
      <c r="AP16" s="20"/>
      <c r="AQ16" s="20"/>
      <c r="AR16" s="20"/>
      <c r="AS16" s="20"/>
      <c r="AT16" s="20"/>
    </row>
    <row r="19" spans="1:37" ht="118.5" customHeight="1">
      <c r="A19" s="169" t="s">
        <v>476</v>
      </c>
      <c r="B19" s="170"/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170"/>
      <c r="Z19" s="170"/>
      <c r="AA19" s="170"/>
      <c r="AB19" s="170"/>
      <c r="AC19" s="170"/>
      <c r="AD19" s="170"/>
      <c r="AE19" s="170"/>
      <c r="AF19" s="170"/>
      <c r="AG19" s="170"/>
      <c r="AH19" s="170"/>
      <c r="AI19" s="170"/>
      <c r="AJ19" s="170"/>
      <c r="AK19" s="171"/>
    </row>
  </sheetData>
  <mergeCells count="61">
    <mergeCell ref="U14:W14"/>
    <mergeCell ref="X14:AA14"/>
    <mergeCell ref="AB14:AE14"/>
    <mergeCell ref="AF14:AI14"/>
    <mergeCell ref="B6:AK6"/>
    <mergeCell ref="AD8:AK8"/>
    <mergeCell ref="C9:G9"/>
    <mergeCell ref="H9:L9"/>
    <mergeCell ref="M9:P9"/>
    <mergeCell ref="Q9:T9"/>
    <mergeCell ref="U9:W9"/>
    <mergeCell ref="X9:AA9"/>
    <mergeCell ref="AB9:AE9"/>
    <mergeCell ref="U10:W10"/>
    <mergeCell ref="X10:AA10"/>
    <mergeCell ref="AB10:AE10"/>
    <mergeCell ref="A19:AK19"/>
    <mergeCell ref="A2:AK2"/>
    <mergeCell ref="A4:AK4"/>
    <mergeCell ref="E15:AK15"/>
    <mergeCell ref="E16:AK16"/>
    <mergeCell ref="C10:G10"/>
    <mergeCell ref="H10:L10"/>
    <mergeCell ref="M10:P10"/>
    <mergeCell ref="Q10:T10"/>
    <mergeCell ref="AJ14:AK14"/>
    <mergeCell ref="AF9:AI9"/>
    <mergeCell ref="AJ9:AK9"/>
    <mergeCell ref="C14:G14"/>
    <mergeCell ref="H14:L14"/>
    <mergeCell ref="M14:P14"/>
    <mergeCell ref="Q14:T14"/>
    <mergeCell ref="AF10:AI10"/>
    <mergeCell ref="AJ10:AK10"/>
    <mergeCell ref="AJ13:AK13"/>
    <mergeCell ref="C11:G11"/>
    <mergeCell ref="H11:L11"/>
    <mergeCell ref="M11:P11"/>
    <mergeCell ref="Q11:T11"/>
    <mergeCell ref="U11:W11"/>
    <mergeCell ref="X11:AA11"/>
    <mergeCell ref="C13:G13"/>
    <mergeCell ref="H13:L13"/>
    <mergeCell ref="M13:P13"/>
    <mergeCell ref="Q13:T13"/>
    <mergeCell ref="U13:W13"/>
    <mergeCell ref="X12:AA12"/>
    <mergeCell ref="AB12:AE12"/>
    <mergeCell ref="C12:G12"/>
    <mergeCell ref="H12:L12"/>
    <mergeCell ref="M12:P12"/>
    <mergeCell ref="Q12:T12"/>
    <mergeCell ref="U12:W12"/>
    <mergeCell ref="AJ12:AK12"/>
    <mergeCell ref="AB11:AE11"/>
    <mergeCell ref="AF11:AI11"/>
    <mergeCell ref="AJ11:AK11"/>
    <mergeCell ref="X13:AA13"/>
    <mergeCell ref="AB13:AE13"/>
    <mergeCell ref="AF13:AI13"/>
    <mergeCell ref="AF12:AI12"/>
  </mergeCells>
  <phoneticPr fontId="235" type="noConversion"/>
  <dataValidations count="1">
    <dataValidation type="list" allowBlank="1" showInputMessage="1" showErrorMessage="1" sqref="AL10:AL16">
      <formula1>"오피스, 주택, 리테일, 호텔, 물류, 복합형"</formula1>
    </dataValidation>
  </dataValidations>
  <pageMargins left="0.59" right="0.47" top="0.75" bottom="0.75" header="0.31" footer="0.31"/>
  <pageSetup paperSize="9" scale="77" fitToWidth="0" fitToHeight="0" orientation="portrait" blackAndWhite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T27"/>
  <sheetViews>
    <sheetView workbookViewId="0">
      <selection activeCell="AL5" sqref="AL5:AQ9"/>
    </sheetView>
  </sheetViews>
  <sheetFormatPr defaultRowHeight="16.5" customHeight="1"/>
  <cols>
    <col min="1" max="4" width="1.125" style="2" customWidth="1"/>
    <col min="5" max="37" width="2.375" style="2" customWidth="1"/>
    <col min="38" max="38" width="20.75" style="2" customWidth="1"/>
    <col min="39" max="39" width="9" style="2" customWidth="1"/>
    <col min="40" max="40" width="28.875" style="2" customWidth="1"/>
  </cols>
  <sheetData>
    <row r="2" spans="1:72" ht="18.75" customHeight="1">
      <c r="A2" s="21"/>
      <c r="B2" s="495" t="s">
        <v>477</v>
      </c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  <c r="AA2" s="495"/>
      <c r="AB2" s="495"/>
      <c r="AC2" s="495"/>
      <c r="AD2" s="495"/>
      <c r="AE2" s="495"/>
      <c r="AF2" s="495"/>
      <c r="AG2" s="495"/>
      <c r="AH2" s="495"/>
      <c r="AI2" s="495"/>
      <c r="AJ2" s="495"/>
      <c r="AK2" s="495"/>
      <c r="AL2" s="22"/>
    </row>
    <row r="3" spans="1:72" ht="18.75" customHeight="1">
      <c r="A3" s="2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2"/>
    </row>
    <row r="4" spans="1:72" ht="18.75" customHeight="1">
      <c r="A4" s="21"/>
      <c r="B4" s="250" t="s">
        <v>478</v>
      </c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0"/>
      <c r="T4" s="250"/>
      <c r="U4" s="250"/>
      <c r="V4" s="250"/>
      <c r="W4" s="250"/>
      <c r="X4" s="250"/>
      <c r="Y4" s="250"/>
      <c r="Z4" s="250"/>
      <c r="AA4" s="250"/>
      <c r="AB4" s="250"/>
      <c r="AC4" s="250"/>
      <c r="AD4" s="250"/>
      <c r="AE4" s="250"/>
      <c r="AF4" s="250"/>
      <c r="AG4" s="250"/>
      <c r="AH4" s="250"/>
      <c r="AI4" s="250"/>
      <c r="AJ4" s="250"/>
      <c r="AK4" s="250"/>
      <c r="AL4" s="22"/>
    </row>
    <row r="5" spans="1:72" ht="36" customHeight="1">
      <c r="C5" s="506" t="s">
        <v>479</v>
      </c>
      <c r="D5" s="497"/>
      <c r="E5" s="497"/>
      <c r="F5" s="497"/>
      <c r="G5" s="497"/>
      <c r="H5" s="497"/>
      <c r="I5" s="497"/>
      <c r="J5" s="497"/>
      <c r="K5" s="497"/>
      <c r="L5" s="497"/>
      <c r="M5" s="497"/>
      <c r="N5" s="497"/>
      <c r="O5" s="497"/>
      <c r="P5" s="497"/>
      <c r="Q5" s="497"/>
      <c r="R5" s="497"/>
      <c r="S5" s="497"/>
      <c r="T5" s="497"/>
      <c r="U5" s="497"/>
      <c r="V5" s="497"/>
      <c r="W5" s="497"/>
      <c r="X5" s="497"/>
      <c r="Y5" s="497"/>
      <c r="Z5" s="497"/>
      <c r="AA5" s="497"/>
      <c r="AB5" s="497"/>
      <c r="AC5" s="497"/>
      <c r="AD5" s="497"/>
      <c r="AE5" s="497"/>
      <c r="AF5" s="497"/>
      <c r="AG5" s="497"/>
      <c r="AH5" s="497"/>
      <c r="AI5" s="497"/>
      <c r="AJ5" s="497"/>
      <c r="AK5" s="498"/>
      <c r="AL5" s="250" t="s">
        <v>480</v>
      </c>
      <c r="AM5" s="250"/>
      <c r="AN5" s="250"/>
      <c r="AO5" s="250"/>
      <c r="AP5" s="250"/>
      <c r="AQ5" s="250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</row>
    <row r="6" spans="1:72" ht="36" customHeight="1">
      <c r="C6" s="499"/>
      <c r="D6" s="500"/>
      <c r="E6" s="500"/>
      <c r="F6" s="500"/>
      <c r="G6" s="500"/>
      <c r="H6" s="500"/>
      <c r="I6" s="500"/>
      <c r="J6" s="500"/>
      <c r="K6" s="500"/>
      <c r="L6" s="500"/>
      <c r="M6" s="500"/>
      <c r="N6" s="500"/>
      <c r="O6" s="500"/>
      <c r="P6" s="500"/>
      <c r="Q6" s="500"/>
      <c r="R6" s="500"/>
      <c r="S6" s="500"/>
      <c r="T6" s="500"/>
      <c r="U6" s="500"/>
      <c r="V6" s="500"/>
      <c r="W6" s="500"/>
      <c r="X6" s="500"/>
      <c r="Y6" s="500"/>
      <c r="Z6" s="500"/>
      <c r="AA6" s="500"/>
      <c r="AB6" s="500"/>
      <c r="AC6" s="500"/>
      <c r="AD6" s="500"/>
      <c r="AE6" s="500"/>
      <c r="AF6" s="500"/>
      <c r="AG6" s="500"/>
      <c r="AH6" s="500"/>
      <c r="AI6" s="500"/>
      <c r="AJ6" s="500"/>
      <c r="AK6" s="501"/>
      <c r="AL6" s="250"/>
      <c r="AM6" s="250"/>
      <c r="AN6" s="250"/>
      <c r="AO6" s="250"/>
      <c r="AP6" s="250"/>
      <c r="AQ6" s="250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</row>
    <row r="7" spans="1:72" ht="36" customHeight="1">
      <c r="C7" s="499"/>
      <c r="D7" s="500"/>
      <c r="E7" s="500"/>
      <c r="F7" s="500"/>
      <c r="G7" s="500"/>
      <c r="H7" s="500"/>
      <c r="I7" s="500"/>
      <c r="J7" s="500"/>
      <c r="K7" s="500"/>
      <c r="L7" s="500"/>
      <c r="M7" s="500"/>
      <c r="N7" s="500"/>
      <c r="O7" s="500"/>
      <c r="P7" s="500"/>
      <c r="Q7" s="500"/>
      <c r="R7" s="500"/>
      <c r="S7" s="500"/>
      <c r="T7" s="500"/>
      <c r="U7" s="500"/>
      <c r="V7" s="500"/>
      <c r="W7" s="500"/>
      <c r="X7" s="500"/>
      <c r="Y7" s="500"/>
      <c r="Z7" s="500"/>
      <c r="AA7" s="500"/>
      <c r="AB7" s="500"/>
      <c r="AC7" s="500"/>
      <c r="AD7" s="500"/>
      <c r="AE7" s="500"/>
      <c r="AF7" s="500"/>
      <c r="AG7" s="500"/>
      <c r="AH7" s="500"/>
      <c r="AI7" s="500"/>
      <c r="AJ7" s="500"/>
      <c r="AK7" s="501"/>
      <c r="AL7" s="250"/>
      <c r="AM7" s="250"/>
      <c r="AN7" s="250"/>
      <c r="AO7" s="250"/>
      <c r="AP7" s="250"/>
      <c r="AQ7" s="250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</row>
    <row r="8" spans="1:72" ht="36" customHeight="1">
      <c r="C8" s="499"/>
      <c r="D8" s="500"/>
      <c r="E8" s="500"/>
      <c r="F8" s="500"/>
      <c r="G8" s="500"/>
      <c r="H8" s="500"/>
      <c r="I8" s="500"/>
      <c r="J8" s="500"/>
      <c r="K8" s="500"/>
      <c r="L8" s="500"/>
      <c r="M8" s="500"/>
      <c r="N8" s="500"/>
      <c r="O8" s="500"/>
      <c r="P8" s="500"/>
      <c r="Q8" s="500"/>
      <c r="R8" s="500"/>
      <c r="S8" s="500"/>
      <c r="T8" s="500"/>
      <c r="U8" s="500"/>
      <c r="V8" s="500"/>
      <c r="W8" s="500"/>
      <c r="X8" s="500"/>
      <c r="Y8" s="500"/>
      <c r="Z8" s="500"/>
      <c r="AA8" s="500"/>
      <c r="AB8" s="500"/>
      <c r="AC8" s="500"/>
      <c r="AD8" s="500"/>
      <c r="AE8" s="500"/>
      <c r="AF8" s="500"/>
      <c r="AG8" s="500"/>
      <c r="AH8" s="500"/>
      <c r="AI8" s="500"/>
      <c r="AJ8" s="500"/>
      <c r="AK8" s="501"/>
      <c r="AL8" s="250"/>
      <c r="AM8" s="250"/>
      <c r="AN8" s="250"/>
      <c r="AO8" s="250"/>
      <c r="AP8" s="250"/>
      <c r="AQ8" s="250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</row>
    <row r="9" spans="1:72" ht="287.25" customHeight="1">
      <c r="C9" s="502"/>
      <c r="D9" s="503"/>
      <c r="E9" s="503"/>
      <c r="F9" s="503"/>
      <c r="G9" s="503"/>
      <c r="H9" s="503"/>
      <c r="I9" s="503"/>
      <c r="J9" s="503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503"/>
      <c r="AJ9" s="503"/>
      <c r="AK9" s="504"/>
      <c r="AL9" s="250"/>
      <c r="AM9" s="250"/>
      <c r="AN9" s="250"/>
      <c r="AO9" s="250"/>
      <c r="AP9" s="250"/>
      <c r="AQ9" s="250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</row>
    <row r="10" spans="1:72" ht="18.75" customHeight="1">
      <c r="A10" s="2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22"/>
    </row>
    <row r="11" spans="1:72" ht="18.75" customHeight="1">
      <c r="A11" s="21"/>
      <c r="B11" s="250" t="s">
        <v>481</v>
      </c>
      <c r="C11" s="250"/>
      <c r="D11" s="250"/>
      <c r="E11" s="250"/>
      <c r="F11" s="250"/>
      <c r="G11" s="250"/>
      <c r="H11" s="250"/>
      <c r="I11" s="250"/>
      <c r="J11" s="250"/>
      <c r="K11" s="250"/>
      <c r="L11" s="250"/>
      <c r="M11" s="250"/>
      <c r="N11" s="250"/>
      <c r="O11" s="250"/>
      <c r="P11" s="250"/>
      <c r="Q11" s="250"/>
      <c r="R11" s="250"/>
      <c r="S11" s="250"/>
      <c r="T11" s="250"/>
      <c r="U11" s="250"/>
      <c r="V11" s="250"/>
      <c r="W11" s="250"/>
      <c r="X11" s="250"/>
      <c r="Y11" s="250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/>
      <c r="AJ11" s="250"/>
      <c r="AK11" s="250"/>
      <c r="AL11" s="22"/>
    </row>
    <row r="12" spans="1:72" ht="36" customHeight="1">
      <c r="C12" s="496"/>
      <c r="D12" s="497"/>
      <c r="E12" s="497"/>
      <c r="F12" s="497"/>
      <c r="G12" s="497"/>
      <c r="H12" s="497"/>
      <c r="I12" s="497"/>
      <c r="J12" s="497"/>
      <c r="K12" s="497"/>
      <c r="L12" s="497"/>
      <c r="M12" s="497"/>
      <c r="N12" s="497"/>
      <c r="O12" s="497"/>
      <c r="P12" s="497"/>
      <c r="Q12" s="497"/>
      <c r="R12" s="497"/>
      <c r="S12" s="497"/>
      <c r="T12" s="497"/>
      <c r="U12" s="497"/>
      <c r="V12" s="497"/>
      <c r="W12" s="497"/>
      <c r="X12" s="497"/>
      <c r="Y12" s="497"/>
      <c r="Z12" s="497"/>
      <c r="AA12" s="497"/>
      <c r="AB12" s="497"/>
      <c r="AC12" s="497"/>
      <c r="AD12" s="497"/>
      <c r="AE12" s="497"/>
      <c r="AF12" s="497"/>
      <c r="AG12" s="497"/>
      <c r="AH12" s="497"/>
      <c r="AI12" s="497"/>
      <c r="AJ12" s="497"/>
      <c r="AK12" s="498"/>
    </row>
    <row r="13" spans="1:72" ht="36" hidden="1" customHeight="1">
      <c r="C13" s="499"/>
      <c r="D13" s="500"/>
      <c r="E13" s="500"/>
      <c r="F13" s="500"/>
      <c r="G13" s="500"/>
      <c r="H13" s="500"/>
      <c r="I13" s="500"/>
      <c r="J13" s="500"/>
      <c r="K13" s="500"/>
      <c r="L13" s="500"/>
      <c r="M13" s="500"/>
      <c r="N13" s="500"/>
      <c r="O13" s="500"/>
      <c r="P13" s="500"/>
      <c r="Q13" s="500"/>
      <c r="R13" s="500"/>
      <c r="S13" s="500"/>
      <c r="T13" s="500"/>
      <c r="U13" s="500"/>
      <c r="V13" s="500"/>
      <c r="W13" s="500"/>
      <c r="X13" s="500"/>
      <c r="Y13" s="500"/>
      <c r="Z13" s="500"/>
      <c r="AA13" s="500"/>
      <c r="AB13" s="500"/>
      <c r="AC13" s="500"/>
      <c r="AD13" s="500"/>
      <c r="AE13" s="500"/>
      <c r="AF13" s="500"/>
      <c r="AG13" s="500"/>
      <c r="AH13" s="500"/>
      <c r="AI13" s="500"/>
      <c r="AJ13" s="500"/>
      <c r="AK13" s="501"/>
    </row>
    <row r="14" spans="1:72" ht="36" hidden="1" customHeight="1">
      <c r="C14" s="499"/>
      <c r="D14" s="500"/>
      <c r="E14" s="500"/>
      <c r="F14" s="500"/>
      <c r="G14" s="500"/>
      <c r="H14" s="500"/>
      <c r="I14" s="500"/>
      <c r="J14" s="500"/>
      <c r="K14" s="500"/>
      <c r="L14" s="500"/>
      <c r="M14" s="500"/>
      <c r="N14" s="500"/>
      <c r="O14" s="500"/>
      <c r="P14" s="500"/>
      <c r="Q14" s="500"/>
      <c r="R14" s="500"/>
      <c r="S14" s="500"/>
      <c r="T14" s="500"/>
      <c r="U14" s="500"/>
      <c r="V14" s="500"/>
      <c r="W14" s="500"/>
      <c r="X14" s="500"/>
      <c r="Y14" s="500"/>
      <c r="Z14" s="500"/>
      <c r="AA14" s="500"/>
      <c r="AB14" s="500"/>
      <c r="AC14" s="500"/>
      <c r="AD14" s="500"/>
      <c r="AE14" s="500"/>
      <c r="AF14" s="500"/>
      <c r="AG14" s="500"/>
      <c r="AH14" s="500"/>
      <c r="AI14" s="500"/>
      <c r="AJ14" s="500"/>
      <c r="AK14" s="501"/>
    </row>
    <row r="15" spans="1:72" ht="36" hidden="1" customHeight="1">
      <c r="C15" s="499"/>
      <c r="D15" s="500"/>
      <c r="E15" s="500"/>
      <c r="F15" s="500"/>
      <c r="G15" s="500"/>
      <c r="H15" s="500"/>
      <c r="I15" s="500"/>
      <c r="J15" s="500"/>
      <c r="K15" s="500"/>
      <c r="L15" s="500"/>
      <c r="M15" s="500"/>
      <c r="N15" s="500"/>
      <c r="O15" s="500"/>
      <c r="P15" s="500"/>
      <c r="Q15" s="500"/>
      <c r="R15" s="500"/>
      <c r="S15" s="500"/>
      <c r="T15" s="500"/>
      <c r="U15" s="500"/>
      <c r="V15" s="500"/>
      <c r="W15" s="500"/>
      <c r="X15" s="500"/>
      <c r="Y15" s="500"/>
      <c r="Z15" s="500"/>
      <c r="AA15" s="500"/>
      <c r="AB15" s="500"/>
      <c r="AC15" s="500"/>
      <c r="AD15" s="500"/>
      <c r="AE15" s="500"/>
      <c r="AF15" s="500"/>
      <c r="AG15" s="500"/>
      <c r="AH15" s="500"/>
      <c r="AI15" s="500"/>
      <c r="AJ15" s="500"/>
      <c r="AK15" s="501"/>
    </row>
    <row r="16" spans="1:72" ht="36" hidden="1" customHeight="1">
      <c r="C16" s="502"/>
      <c r="D16" s="503"/>
      <c r="E16" s="503"/>
      <c r="F16" s="503"/>
      <c r="G16" s="503"/>
      <c r="H16" s="503"/>
      <c r="I16" s="503"/>
      <c r="J16" s="503"/>
      <c r="K16" s="503"/>
      <c r="L16" s="503"/>
      <c r="M16" s="503"/>
      <c r="N16" s="503"/>
      <c r="O16" s="503"/>
      <c r="P16" s="503"/>
      <c r="Q16" s="503"/>
      <c r="R16" s="503"/>
      <c r="S16" s="503"/>
      <c r="T16" s="503"/>
      <c r="U16" s="503"/>
      <c r="V16" s="503"/>
      <c r="W16" s="503"/>
      <c r="X16" s="503"/>
      <c r="Y16" s="503"/>
      <c r="Z16" s="503"/>
      <c r="AA16" s="503"/>
      <c r="AB16" s="503"/>
      <c r="AC16" s="503"/>
      <c r="AD16" s="503"/>
      <c r="AE16" s="503"/>
      <c r="AF16" s="503"/>
      <c r="AG16" s="503"/>
      <c r="AH16" s="503"/>
      <c r="AI16" s="503"/>
      <c r="AJ16" s="503"/>
      <c r="AK16" s="504"/>
    </row>
    <row r="18" spans="1:43" ht="18.75" customHeight="1">
      <c r="A18" s="21"/>
      <c r="B18" s="250" t="s">
        <v>482</v>
      </c>
      <c r="C18" s="250"/>
      <c r="D18" s="250"/>
      <c r="E18" s="250"/>
      <c r="F18" s="250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  <c r="X18" s="250"/>
      <c r="Y18" s="250"/>
      <c r="Z18" s="250"/>
      <c r="AA18" s="250"/>
      <c r="AB18" s="250"/>
      <c r="AC18" s="250"/>
      <c r="AD18" s="250"/>
      <c r="AE18" s="250"/>
      <c r="AF18" s="250"/>
      <c r="AG18" s="250"/>
      <c r="AH18" s="250"/>
      <c r="AI18" s="250"/>
      <c r="AJ18" s="250"/>
      <c r="AK18" s="250"/>
      <c r="AL18" s="22"/>
    </row>
    <row r="19" spans="1:43" ht="36" customHeight="1">
      <c r="C19" s="496"/>
      <c r="D19" s="497"/>
      <c r="E19" s="497"/>
      <c r="F19" s="497"/>
      <c r="G19" s="497"/>
      <c r="H19" s="497"/>
      <c r="I19" s="497"/>
      <c r="J19" s="497"/>
      <c r="K19" s="497"/>
      <c r="L19" s="497"/>
      <c r="M19" s="497"/>
      <c r="N19" s="497"/>
      <c r="O19" s="497"/>
      <c r="P19" s="497"/>
      <c r="Q19" s="497"/>
      <c r="R19" s="497"/>
      <c r="S19" s="497"/>
      <c r="T19" s="497"/>
      <c r="U19" s="497"/>
      <c r="V19" s="497"/>
      <c r="W19" s="497"/>
      <c r="X19" s="497"/>
      <c r="Y19" s="497"/>
      <c r="Z19" s="497"/>
      <c r="AA19" s="497"/>
      <c r="AB19" s="497"/>
      <c r="AC19" s="497"/>
      <c r="AD19" s="497"/>
      <c r="AE19" s="497"/>
      <c r="AF19" s="497"/>
      <c r="AG19" s="497"/>
      <c r="AH19" s="497"/>
      <c r="AI19" s="497"/>
      <c r="AJ19" s="497"/>
      <c r="AK19" s="498"/>
      <c r="AL19" s="505" t="s">
        <v>483</v>
      </c>
      <c r="AM19" s="164"/>
      <c r="AN19" s="164"/>
      <c r="AO19" s="164"/>
      <c r="AP19" s="164"/>
      <c r="AQ19" s="164"/>
    </row>
    <row r="20" spans="1:43" ht="36" hidden="1" customHeight="1">
      <c r="C20" s="499"/>
      <c r="D20" s="500"/>
      <c r="E20" s="500"/>
      <c r="F20" s="500"/>
      <c r="G20" s="500"/>
      <c r="H20" s="500"/>
      <c r="I20" s="500"/>
      <c r="J20" s="500"/>
      <c r="K20" s="500"/>
      <c r="L20" s="500"/>
      <c r="M20" s="500"/>
      <c r="N20" s="500"/>
      <c r="O20" s="500"/>
      <c r="P20" s="500"/>
      <c r="Q20" s="500"/>
      <c r="R20" s="500"/>
      <c r="S20" s="500"/>
      <c r="T20" s="500"/>
      <c r="U20" s="500"/>
      <c r="V20" s="500"/>
      <c r="W20" s="500"/>
      <c r="X20" s="500"/>
      <c r="Y20" s="500"/>
      <c r="Z20" s="500"/>
      <c r="AA20" s="500"/>
      <c r="AB20" s="500"/>
      <c r="AC20" s="500"/>
      <c r="AD20" s="500"/>
      <c r="AE20" s="500"/>
      <c r="AF20" s="500"/>
      <c r="AG20" s="500"/>
      <c r="AH20" s="500"/>
      <c r="AI20" s="500"/>
      <c r="AJ20" s="500"/>
      <c r="AK20" s="501"/>
      <c r="AL20" s="505"/>
      <c r="AM20" s="164"/>
      <c r="AN20" s="164"/>
      <c r="AO20" s="164"/>
      <c r="AP20" s="164"/>
      <c r="AQ20" s="164"/>
    </row>
    <row r="21" spans="1:43" ht="36" hidden="1" customHeight="1">
      <c r="C21" s="499"/>
      <c r="D21" s="500"/>
      <c r="E21" s="500"/>
      <c r="F21" s="500"/>
      <c r="G21" s="500"/>
      <c r="H21" s="500"/>
      <c r="I21" s="500"/>
      <c r="J21" s="500"/>
      <c r="K21" s="500"/>
      <c r="L21" s="500"/>
      <c r="M21" s="500"/>
      <c r="N21" s="500"/>
      <c r="O21" s="500"/>
      <c r="P21" s="500"/>
      <c r="Q21" s="500"/>
      <c r="R21" s="500"/>
      <c r="S21" s="500"/>
      <c r="T21" s="500"/>
      <c r="U21" s="500"/>
      <c r="V21" s="500"/>
      <c r="W21" s="500"/>
      <c r="X21" s="500"/>
      <c r="Y21" s="500"/>
      <c r="Z21" s="500"/>
      <c r="AA21" s="500"/>
      <c r="AB21" s="500"/>
      <c r="AC21" s="500"/>
      <c r="AD21" s="500"/>
      <c r="AE21" s="500"/>
      <c r="AF21" s="500"/>
      <c r="AG21" s="500"/>
      <c r="AH21" s="500"/>
      <c r="AI21" s="500"/>
      <c r="AJ21" s="500"/>
      <c r="AK21" s="501"/>
      <c r="AL21" s="505"/>
      <c r="AM21" s="164"/>
      <c r="AN21" s="164"/>
      <c r="AO21" s="164"/>
      <c r="AP21" s="164"/>
      <c r="AQ21" s="164"/>
    </row>
    <row r="22" spans="1:43" ht="36" hidden="1" customHeight="1">
      <c r="C22" s="499"/>
      <c r="D22" s="500"/>
      <c r="E22" s="500"/>
      <c r="F22" s="500"/>
      <c r="G22" s="500"/>
      <c r="H22" s="500"/>
      <c r="I22" s="500"/>
      <c r="J22" s="500"/>
      <c r="K22" s="500"/>
      <c r="L22" s="500"/>
      <c r="M22" s="500"/>
      <c r="N22" s="500"/>
      <c r="O22" s="500"/>
      <c r="P22" s="500"/>
      <c r="Q22" s="500"/>
      <c r="R22" s="500"/>
      <c r="S22" s="500"/>
      <c r="T22" s="500"/>
      <c r="U22" s="500"/>
      <c r="V22" s="500"/>
      <c r="W22" s="500"/>
      <c r="X22" s="500"/>
      <c r="Y22" s="500"/>
      <c r="Z22" s="500"/>
      <c r="AA22" s="500"/>
      <c r="AB22" s="500"/>
      <c r="AC22" s="500"/>
      <c r="AD22" s="500"/>
      <c r="AE22" s="500"/>
      <c r="AF22" s="500"/>
      <c r="AG22" s="500"/>
      <c r="AH22" s="500"/>
      <c r="AI22" s="500"/>
      <c r="AJ22" s="500"/>
      <c r="AK22" s="501"/>
      <c r="AL22" s="505"/>
      <c r="AM22" s="164"/>
      <c r="AN22" s="164"/>
      <c r="AO22" s="164"/>
      <c r="AP22" s="164"/>
      <c r="AQ22" s="164"/>
    </row>
    <row r="23" spans="1:43" ht="36" hidden="1" customHeight="1">
      <c r="C23" s="502"/>
      <c r="D23" s="503"/>
      <c r="E23" s="503"/>
      <c r="F23" s="503"/>
      <c r="G23" s="503"/>
      <c r="H23" s="503"/>
      <c r="I23" s="503"/>
      <c r="J23" s="503"/>
      <c r="K23" s="503"/>
      <c r="L23" s="503"/>
      <c r="M23" s="503"/>
      <c r="N23" s="503"/>
      <c r="O23" s="503"/>
      <c r="P23" s="503"/>
      <c r="Q23" s="503"/>
      <c r="R23" s="503"/>
      <c r="S23" s="503"/>
      <c r="T23" s="503"/>
      <c r="U23" s="503"/>
      <c r="V23" s="503"/>
      <c r="W23" s="503"/>
      <c r="X23" s="503"/>
      <c r="Y23" s="503"/>
      <c r="Z23" s="503"/>
      <c r="AA23" s="503"/>
      <c r="AB23" s="503"/>
      <c r="AC23" s="503"/>
      <c r="AD23" s="503"/>
      <c r="AE23" s="503"/>
      <c r="AF23" s="503"/>
      <c r="AG23" s="503"/>
      <c r="AH23" s="503"/>
      <c r="AI23" s="503"/>
      <c r="AJ23" s="503"/>
      <c r="AK23" s="504"/>
      <c r="AL23" s="505"/>
      <c r="AM23" s="164"/>
      <c r="AN23" s="164"/>
      <c r="AO23" s="164"/>
      <c r="AP23" s="164"/>
      <c r="AQ23" s="164"/>
    </row>
    <row r="25" spans="1:43" ht="17.25" hidden="1" customHeight="1">
      <c r="A25" s="118"/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18"/>
    </row>
    <row r="27" spans="1:43" ht="88.5" customHeight="1">
      <c r="A27" s="169" t="s">
        <v>484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70"/>
      <c r="AE27" s="170"/>
      <c r="AF27" s="170"/>
      <c r="AG27" s="170"/>
      <c r="AH27" s="170"/>
      <c r="AI27" s="170"/>
      <c r="AJ27" s="170"/>
      <c r="AK27" s="171"/>
    </row>
  </sheetData>
  <mergeCells count="10">
    <mergeCell ref="B18:AK18"/>
    <mergeCell ref="C19:AK23"/>
    <mergeCell ref="AL19:AQ23"/>
    <mergeCell ref="A27:AK27"/>
    <mergeCell ref="B2:AK2"/>
    <mergeCell ref="B4:AK4"/>
    <mergeCell ref="C5:AK9"/>
    <mergeCell ref="AL5:AQ9"/>
    <mergeCell ref="B11:AK11"/>
    <mergeCell ref="C12:AK16"/>
  </mergeCells>
  <phoneticPr fontId="235" type="noConversion"/>
  <dataValidations count="1">
    <dataValidation type="list" allowBlank="1" showInputMessage="1" showErrorMessage="1" sqref="AL2">
      <formula1>"해당사항 없음"</formula1>
    </dataValidation>
  </dataValidations>
  <pageMargins left="0.59" right="0.47" top="0.75" bottom="0.75" header="0.31" footer="0.31"/>
  <pageSetup paperSize="9" fitToWidth="0" fitToHeight="0" orientation="portrait" blackAndWhite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34"/>
  <sheetViews>
    <sheetView showGridLines="0" workbookViewId="0">
      <selection activeCell="AN18" sqref="AN18"/>
    </sheetView>
  </sheetViews>
  <sheetFormatPr defaultRowHeight="16.5" customHeight="1"/>
  <cols>
    <col min="1" max="1" width="9" style="2" customWidth="1"/>
    <col min="2" max="3" width="1.125" style="3" customWidth="1"/>
    <col min="4" max="13" width="2.75" style="3" customWidth="1"/>
    <col min="14" max="38" width="3.25" style="3" customWidth="1"/>
    <col min="39" max="46" width="9" style="2" customWidth="1"/>
  </cols>
  <sheetData>
    <row r="1" spans="1:38" ht="16.5" customHeight="1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</row>
    <row r="2" spans="1:38" ht="19.5" customHeight="1">
      <c r="A2" s="119"/>
      <c r="B2" s="514" t="s">
        <v>485</v>
      </c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4"/>
      <c r="AH2" s="514"/>
      <c r="AI2" s="514"/>
      <c r="AJ2" s="514"/>
      <c r="AK2" s="514"/>
      <c r="AL2" s="514"/>
    </row>
    <row r="3" spans="1:38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  <c r="AL3" s="20"/>
    </row>
    <row r="4" spans="1:38" ht="20.25" customHeight="1">
      <c r="A4" s="95"/>
      <c r="B4" s="515" t="s">
        <v>486</v>
      </c>
      <c r="C4" s="515"/>
      <c r="D4" s="515"/>
      <c r="E4" s="515"/>
      <c r="F4" s="515"/>
      <c r="G4" s="515"/>
      <c r="H4" s="515"/>
      <c r="I4" s="515"/>
      <c r="J4" s="515"/>
      <c r="K4" s="515"/>
      <c r="L4" s="515"/>
      <c r="M4" s="515"/>
      <c r="N4" s="515"/>
      <c r="O4" s="515"/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  <c r="AG4" s="515"/>
      <c r="AH4" s="515"/>
      <c r="AI4" s="515"/>
      <c r="AJ4" s="515"/>
      <c r="AK4" s="515"/>
      <c r="AL4" s="515"/>
    </row>
    <row r="5" spans="1:38" ht="16.5" customHeigh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</row>
    <row r="6" spans="1:38" ht="16.5" customHeight="1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 t="s">
        <v>487</v>
      </c>
      <c r="N6" s="20"/>
      <c r="O6" s="20"/>
      <c r="P6" s="20" t="s">
        <v>194</v>
      </c>
      <c r="Q6" s="41">
        <f>표지!E8</f>
        <v>1</v>
      </c>
      <c r="R6" s="20" t="s">
        <v>6</v>
      </c>
      <c r="S6" s="41">
        <f>표지!G8</f>
        <v>3</v>
      </c>
      <c r="T6" s="20" t="s">
        <v>488</v>
      </c>
      <c r="U6" s="20"/>
      <c r="V6" s="20"/>
      <c r="W6" s="20" t="s">
        <v>489</v>
      </c>
      <c r="X6" s="20"/>
      <c r="Y6" s="20"/>
      <c r="Z6" s="120"/>
      <c r="AA6" s="533" t="str">
        <f>표지!G6</f>
        <v>2024.09.30</v>
      </c>
      <c r="AB6" s="533"/>
      <c r="AC6" s="533"/>
      <c r="AD6" s="120"/>
      <c r="AE6" s="20" t="s">
        <v>130</v>
      </c>
      <c r="AF6" s="20"/>
      <c r="AG6" s="20"/>
      <c r="AH6" s="20"/>
      <c r="AI6" s="20"/>
      <c r="AJ6" s="20"/>
      <c r="AK6" s="20"/>
      <c r="AL6" s="20"/>
    </row>
    <row r="7" spans="1:38" ht="16.5" customHeight="1"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 t="s">
        <v>490</v>
      </c>
      <c r="N7" s="20"/>
      <c r="O7" s="20"/>
      <c r="P7" s="20" t="s">
        <v>194</v>
      </c>
      <c r="Q7" s="121">
        <f>Q6-1</f>
        <v>0</v>
      </c>
      <c r="R7" s="20" t="s">
        <v>6</v>
      </c>
      <c r="S7" s="20"/>
      <c r="T7" s="20" t="s">
        <v>143</v>
      </c>
      <c r="U7" s="20"/>
      <c r="V7" s="20"/>
      <c r="W7" s="20" t="s">
        <v>489</v>
      </c>
      <c r="X7" s="20"/>
      <c r="Y7" s="20"/>
      <c r="Z7" s="120"/>
      <c r="AA7" s="534" t="s">
        <v>491</v>
      </c>
      <c r="AB7" s="534"/>
      <c r="AC7" s="534"/>
      <c r="AD7" s="120"/>
      <c r="AE7" s="20" t="s">
        <v>130</v>
      </c>
      <c r="AF7" s="20"/>
      <c r="AG7" s="20"/>
      <c r="AH7" s="20"/>
      <c r="AI7" s="20"/>
      <c r="AJ7" s="20"/>
      <c r="AK7" s="20"/>
      <c r="AL7" s="20"/>
    </row>
    <row r="8" spans="1:38" ht="17.25" customHeight="1">
      <c r="B8" s="49"/>
      <c r="C8" s="49"/>
      <c r="D8" s="20" t="s">
        <v>492</v>
      </c>
      <c r="E8" s="122"/>
      <c r="F8" s="122"/>
      <c r="G8" s="20" t="str">
        <f>표지!E28</f>
        <v>(주)아산탕정대한제50호위탁관리부동산투자회사</v>
      </c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30"/>
      <c r="AH8" s="123"/>
      <c r="AI8" s="535" t="s">
        <v>41</v>
      </c>
      <c r="AJ8" s="535"/>
      <c r="AK8" s="535"/>
      <c r="AL8" s="535"/>
    </row>
    <row r="9" spans="1:38" ht="16.5" customHeight="1">
      <c r="B9" s="20"/>
      <c r="C9" s="20"/>
      <c r="D9" s="536" t="s">
        <v>493</v>
      </c>
      <c r="E9" s="537"/>
      <c r="F9" s="537"/>
      <c r="G9" s="537"/>
      <c r="H9" s="537"/>
      <c r="I9" s="537"/>
      <c r="J9" s="537"/>
      <c r="K9" s="537"/>
      <c r="L9" s="537"/>
      <c r="M9" s="537"/>
      <c r="N9" s="538"/>
      <c r="O9" s="124"/>
      <c r="P9" s="125"/>
      <c r="Q9" s="125"/>
      <c r="R9" s="125" t="s">
        <v>194</v>
      </c>
      <c r="S9" s="125">
        <f>Q6</f>
        <v>1</v>
      </c>
      <c r="T9" s="126" t="s">
        <v>494</v>
      </c>
      <c r="U9" s="125"/>
      <c r="V9" s="125">
        <f t="shared" ref="V9:W9" si="0">S6</f>
        <v>3</v>
      </c>
      <c r="W9" s="125" t="str">
        <f t="shared" si="0"/>
        <v>분기</v>
      </c>
      <c r="X9" s="125"/>
      <c r="Y9" s="125"/>
      <c r="Z9" s="125"/>
      <c r="AA9" s="127"/>
      <c r="AB9" s="128"/>
      <c r="AC9" s="128"/>
      <c r="AD9" s="128" t="s">
        <v>194</v>
      </c>
      <c r="AE9" s="129">
        <f>Q7</f>
        <v>0</v>
      </c>
      <c r="AF9" s="126" t="s">
        <v>495</v>
      </c>
      <c r="AG9" s="128"/>
      <c r="AH9" s="130"/>
      <c r="AI9" s="128" t="str">
        <f>T7</f>
        <v>기말</v>
      </c>
      <c r="AJ9" s="128"/>
      <c r="AK9" s="128"/>
      <c r="AL9" s="131"/>
    </row>
    <row r="10" spans="1:38" ht="16.5" customHeight="1">
      <c r="A10" s="81"/>
      <c r="B10" s="20"/>
      <c r="C10" s="20"/>
      <c r="D10" s="536"/>
      <c r="E10" s="537"/>
      <c r="F10" s="537"/>
      <c r="G10" s="537"/>
      <c r="H10" s="537"/>
      <c r="I10" s="537"/>
      <c r="J10" s="537"/>
      <c r="K10" s="537"/>
      <c r="L10" s="537"/>
      <c r="M10" s="537"/>
      <c r="N10" s="538"/>
      <c r="O10" s="539" t="s">
        <v>496</v>
      </c>
      <c r="P10" s="540"/>
      <c r="Q10" s="540"/>
      <c r="R10" s="540"/>
      <c r="S10" s="540"/>
      <c r="T10" s="540"/>
      <c r="U10" s="540"/>
      <c r="V10" s="540"/>
      <c r="W10" s="540"/>
      <c r="X10" s="540"/>
      <c r="Y10" s="540"/>
      <c r="Z10" s="541"/>
      <c r="AA10" s="539" t="s">
        <v>496</v>
      </c>
      <c r="AB10" s="540"/>
      <c r="AC10" s="540"/>
      <c r="AD10" s="540"/>
      <c r="AE10" s="540"/>
      <c r="AF10" s="540"/>
      <c r="AG10" s="540"/>
      <c r="AH10" s="540"/>
      <c r="AI10" s="540"/>
      <c r="AJ10" s="540"/>
      <c r="AK10" s="540"/>
      <c r="AL10" s="541"/>
    </row>
    <row r="11" spans="1:38" ht="16.5" customHeight="1">
      <c r="A11" s="20"/>
      <c r="B11" s="132"/>
      <c r="C11" s="132"/>
      <c r="D11" s="133" t="s">
        <v>497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5"/>
      <c r="O11" s="528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509"/>
      <c r="AJ11" s="509"/>
      <c r="AK11" s="509"/>
      <c r="AL11" s="509"/>
    </row>
    <row r="12" spans="1:38" ht="16.5" customHeight="1">
      <c r="A12" s="20" t="s">
        <v>498</v>
      </c>
      <c r="B12" s="132"/>
      <c r="C12" s="132"/>
      <c r="D12" s="133" t="s">
        <v>499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5"/>
      <c r="O12" s="528"/>
      <c r="P12" s="509"/>
      <c r="Q12" s="509"/>
      <c r="R12" s="509"/>
      <c r="S12" s="509"/>
      <c r="T12" s="509"/>
      <c r="U12" s="509">
        <f>+O13+O14+O15+O16+O17+O18+O19+O20+O21+O22+O23+O24+O25+O26+O32+O33+O34+O35</f>
        <v>300000000</v>
      </c>
      <c r="V12" s="509"/>
      <c r="W12" s="509"/>
      <c r="X12" s="509"/>
      <c r="Y12" s="509"/>
      <c r="Z12" s="509"/>
      <c r="AA12" s="509"/>
      <c r="AB12" s="509"/>
      <c r="AC12" s="509"/>
      <c r="AD12" s="509"/>
      <c r="AE12" s="509"/>
      <c r="AF12" s="509"/>
      <c r="AG12" s="509">
        <f>+AA13+AA14+AA15+AA16+AA17+AA18+AA19+AA20+AA21+AA22+AA23+AA24+AA25+AA26+AA32+AA33+AA34+AA35</f>
        <v>0</v>
      </c>
      <c r="AH12" s="509"/>
      <c r="AI12" s="509"/>
      <c r="AJ12" s="509"/>
      <c r="AK12" s="509"/>
      <c r="AL12" s="509"/>
    </row>
    <row r="13" spans="1:38" ht="16.5" customHeight="1">
      <c r="A13" s="20" t="s">
        <v>500</v>
      </c>
      <c r="B13" s="132"/>
      <c r="C13" s="132"/>
      <c r="D13" s="136" t="s">
        <v>501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5"/>
      <c r="O13" s="507">
        <v>300000000</v>
      </c>
      <c r="P13" s="508"/>
      <c r="Q13" s="508"/>
      <c r="R13" s="508"/>
      <c r="S13" s="508"/>
      <c r="T13" s="508"/>
      <c r="U13" s="509"/>
      <c r="V13" s="509"/>
      <c r="W13" s="509"/>
      <c r="X13" s="509"/>
      <c r="Y13" s="509"/>
      <c r="Z13" s="509"/>
      <c r="AA13" s="507"/>
      <c r="AB13" s="508"/>
      <c r="AC13" s="508"/>
      <c r="AD13" s="508"/>
      <c r="AE13" s="508"/>
      <c r="AF13" s="508"/>
      <c r="AG13" s="509"/>
      <c r="AH13" s="509"/>
      <c r="AI13" s="509"/>
      <c r="AJ13" s="509"/>
      <c r="AK13" s="509"/>
      <c r="AL13" s="509"/>
    </row>
    <row r="14" spans="1:38" ht="16.5" customHeight="1">
      <c r="A14" s="20" t="s">
        <v>502</v>
      </c>
      <c r="B14" s="132"/>
      <c r="C14" s="132"/>
      <c r="D14" s="136" t="s">
        <v>503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5"/>
      <c r="O14" s="507"/>
      <c r="P14" s="508"/>
      <c r="Q14" s="508"/>
      <c r="R14" s="508"/>
      <c r="S14" s="508"/>
      <c r="T14" s="508"/>
      <c r="U14" s="509"/>
      <c r="V14" s="509"/>
      <c r="W14" s="509"/>
      <c r="X14" s="509"/>
      <c r="Y14" s="509"/>
      <c r="Z14" s="509"/>
      <c r="AA14" s="507"/>
      <c r="AB14" s="508"/>
      <c r="AC14" s="508"/>
      <c r="AD14" s="508"/>
      <c r="AE14" s="508"/>
      <c r="AF14" s="508"/>
      <c r="AG14" s="509"/>
      <c r="AH14" s="509"/>
      <c r="AI14" s="509"/>
      <c r="AJ14" s="509"/>
      <c r="AK14" s="509"/>
      <c r="AL14" s="509"/>
    </row>
    <row r="15" spans="1:38" ht="16.5" customHeight="1">
      <c r="A15" s="20" t="s">
        <v>504</v>
      </c>
      <c r="B15" s="132"/>
      <c r="C15" s="132"/>
      <c r="D15" s="136" t="s">
        <v>505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5"/>
      <c r="O15" s="507"/>
      <c r="P15" s="508"/>
      <c r="Q15" s="508"/>
      <c r="R15" s="508"/>
      <c r="S15" s="508"/>
      <c r="T15" s="508"/>
      <c r="U15" s="509"/>
      <c r="V15" s="509"/>
      <c r="W15" s="509"/>
      <c r="X15" s="509"/>
      <c r="Y15" s="509"/>
      <c r="Z15" s="509"/>
      <c r="AA15" s="507"/>
      <c r="AB15" s="508"/>
      <c r="AC15" s="508"/>
      <c r="AD15" s="508"/>
      <c r="AE15" s="508"/>
      <c r="AF15" s="508"/>
      <c r="AG15" s="509"/>
      <c r="AH15" s="509"/>
      <c r="AI15" s="509"/>
      <c r="AJ15" s="509"/>
      <c r="AK15" s="509"/>
      <c r="AL15" s="509"/>
    </row>
    <row r="16" spans="1:38" ht="16.5" customHeight="1">
      <c r="A16" s="20" t="s">
        <v>506</v>
      </c>
      <c r="B16" s="132"/>
      <c r="C16" s="132"/>
      <c r="D16" s="136" t="s">
        <v>507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5"/>
      <c r="O16" s="507"/>
      <c r="P16" s="508"/>
      <c r="Q16" s="508"/>
      <c r="R16" s="508"/>
      <c r="S16" s="508"/>
      <c r="T16" s="508"/>
      <c r="U16" s="509"/>
      <c r="V16" s="509"/>
      <c r="W16" s="509"/>
      <c r="X16" s="509"/>
      <c r="Y16" s="509"/>
      <c r="Z16" s="509"/>
      <c r="AA16" s="507"/>
      <c r="AB16" s="508"/>
      <c r="AC16" s="508"/>
      <c r="AD16" s="508"/>
      <c r="AE16" s="508"/>
      <c r="AF16" s="508"/>
      <c r="AG16" s="509"/>
      <c r="AH16" s="509"/>
      <c r="AI16" s="509"/>
      <c r="AJ16" s="509"/>
      <c r="AK16" s="509"/>
      <c r="AL16" s="509"/>
    </row>
    <row r="17" spans="1:85" ht="16.5" customHeight="1">
      <c r="A17" s="20" t="s">
        <v>508</v>
      </c>
      <c r="B17" s="132"/>
      <c r="C17" s="132"/>
      <c r="D17" s="136" t="s">
        <v>509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5"/>
      <c r="O17" s="507"/>
      <c r="P17" s="508"/>
      <c r="Q17" s="508"/>
      <c r="R17" s="508"/>
      <c r="S17" s="508"/>
      <c r="T17" s="508"/>
      <c r="U17" s="509"/>
      <c r="V17" s="509"/>
      <c r="W17" s="509"/>
      <c r="X17" s="509"/>
      <c r="Y17" s="509"/>
      <c r="Z17" s="509"/>
      <c r="AA17" s="507"/>
      <c r="AB17" s="508"/>
      <c r="AC17" s="508"/>
      <c r="AD17" s="508"/>
      <c r="AE17" s="508"/>
      <c r="AF17" s="508"/>
      <c r="AG17" s="509"/>
      <c r="AH17" s="509"/>
      <c r="AI17" s="509"/>
      <c r="AJ17" s="509"/>
      <c r="AK17" s="509"/>
      <c r="AL17" s="509"/>
    </row>
    <row r="18" spans="1:85" ht="16.5" customHeight="1">
      <c r="A18" s="20" t="s">
        <v>510</v>
      </c>
      <c r="B18" s="132"/>
      <c r="C18" s="132"/>
      <c r="D18" s="136" t="s">
        <v>511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5"/>
      <c r="O18" s="507"/>
      <c r="P18" s="508"/>
      <c r="Q18" s="508"/>
      <c r="R18" s="508"/>
      <c r="S18" s="508"/>
      <c r="T18" s="508"/>
      <c r="U18" s="509"/>
      <c r="V18" s="509"/>
      <c r="W18" s="509"/>
      <c r="X18" s="509"/>
      <c r="Y18" s="509"/>
      <c r="Z18" s="509"/>
      <c r="AA18" s="507"/>
      <c r="AB18" s="508"/>
      <c r="AC18" s="508"/>
      <c r="AD18" s="508"/>
      <c r="AE18" s="508"/>
      <c r="AF18" s="508"/>
      <c r="AG18" s="509"/>
      <c r="AH18" s="509"/>
      <c r="AI18" s="509"/>
      <c r="AJ18" s="509"/>
      <c r="AK18" s="509"/>
      <c r="AL18" s="509"/>
    </row>
    <row r="19" spans="1:85" s="2" customFormat="1" ht="16.5" customHeight="1">
      <c r="A19" s="20" t="s">
        <v>512</v>
      </c>
      <c r="B19" s="132"/>
      <c r="C19" s="132"/>
      <c r="D19" s="136" t="s">
        <v>513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5"/>
      <c r="O19" s="507"/>
      <c r="P19" s="508"/>
      <c r="Q19" s="508"/>
      <c r="R19" s="508"/>
      <c r="S19" s="508"/>
      <c r="T19" s="508"/>
      <c r="U19" s="509"/>
      <c r="V19" s="509"/>
      <c r="W19" s="509"/>
      <c r="X19" s="509"/>
      <c r="Y19" s="509"/>
      <c r="Z19" s="509"/>
      <c r="AA19" s="507"/>
      <c r="AB19" s="508"/>
      <c r="AC19" s="508"/>
      <c r="AD19" s="508"/>
      <c r="AE19" s="508"/>
      <c r="AF19" s="508"/>
      <c r="AG19" s="509"/>
      <c r="AH19" s="509"/>
      <c r="AI19" s="509"/>
      <c r="AJ19" s="509"/>
      <c r="AK19" s="509"/>
      <c r="AL19" s="509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</row>
    <row r="20" spans="1:85" ht="16.5" customHeight="1">
      <c r="A20" s="20" t="s">
        <v>514</v>
      </c>
      <c r="B20" s="132"/>
      <c r="C20" s="132"/>
      <c r="D20" s="136" t="s">
        <v>515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5"/>
      <c r="O20" s="507"/>
      <c r="P20" s="508"/>
      <c r="Q20" s="508"/>
      <c r="R20" s="508"/>
      <c r="S20" s="508"/>
      <c r="T20" s="508"/>
      <c r="U20" s="509"/>
      <c r="V20" s="509"/>
      <c r="W20" s="509"/>
      <c r="X20" s="509"/>
      <c r="Y20" s="509"/>
      <c r="Z20" s="509"/>
      <c r="AA20" s="507"/>
      <c r="AB20" s="508"/>
      <c r="AC20" s="508"/>
      <c r="AD20" s="508"/>
      <c r="AE20" s="508"/>
      <c r="AF20" s="508"/>
      <c r="AG20" s="509"/>
      <c r="AH20" s="509"/>
      <c r="AI20" s="509"/>
      <c r="AJ20" s="509"/>
      <c r="AK20" s="509"/>
      <c r="AL20" s="509"/>
    </row>
    <row r="21" spans="1:85" ht="16.5" customHeight="1">
      <c r="A21" s="20" t="s">
        <v>516</v>
      </c>
      <c r="B21" s="132"/>
      <c r="C21" s="132"/>
      <c r="D21" s="136" t="s">
        <v>517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5"/>
      <c r="O21" s="507"/>
      <c r="P21" s="508"/>
      <c r="Q21" s="508"/>
      <c r="R21" s="508"/>
      <c r="S21" s="508"/>
      <c r="T21" s="508"/>
      <c r="U21" s="509"/>
      <c r="V21" s="509"/>
      <c r="W21" s="509"/>
      <c r="X21" s="509"/>
      <c r="Y21" s="509"/>
      <c r="Z21" s="509"/>
      <c r="AA21" s="507"/>
      <c r="AB21" s="508"/>
      <c r="AC21" s="508"/>
      <c r="AD21" s="508"/>
      <c r="AE21" s="508"/>
      <c r="AF21" s="508"/>
      <c r="AG21" s="509"/>
      <c r="AH21" s="509"/>
      <c r="AI21" s="509"/>
      <c r="AJ21" s="509"/>
      <c r="AK21" s="509"/>
      <c r="AL21" s="509"/>
    </row>
    <row r="22" spans="1:85" ht="16.5" customHeight="1">
      <c r="A22" s="20" t="s">
        <v>518</v>
      </c>
      <c r="B22" s="132"/>
      <c r="C22" s="132"/>
      <c r="D22" s="136" t="s">
        <v>519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5"/>
      <c r="O22" s="507"/>
      <c r="P22" s="508"/>
      <c r="Q22" s="508"/>
      <c r="R22" s="508"/>
      <c r="S22" s="508"/>
      <c r="T22" s="508"/>
      <c r="U22" s="509"/>
      <c r="V22" s="509"/>
      <c r="W22" s="509"/>
      <c r="X22" s="509"/>
      <c r="Y22" s="509"/>
      <c r="Z22" s="509"/>
      <c r="AA22" s="507"/>
      <c r="AB22" s="508"/>
      <c r="AC22" s="508"/>
      <c r="AD22" s="508"/>
      <c r="AE22" s="508"/>
      <c r="AF22" s="508"/>
      <c r="AG22" s="509"/>
      <c r="AH22" s="509"/>
      <c r="AI22" s="509"/>
      <c r="AJ22" s="509"/>
      <c r="AK22" s="509"/>
      <c r="AL22" s="509"/>
    </row>
    <row r="23" spans="1:85" ht="16.5" customHeight="1">
      <c r="A23" s="20" t="s">
        <v>520</v>
      </c>
      <c r="B23" s="132"/>
      <c r="C23" s="132"/>
      <c r="D23" s="136" t="s">
        <v>521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5"/>
      <c r="O23" s="507"/>
      <c r="P23" s="508"/>
      <c r="Q23" s="508"/>
      <c r="R23" s="508"/>
      <c r="S23" s="508"/>
      <c r="T23" s="508"/>
      <c r="U23" s="509"/>
      <c r="V23" s="509"/>
      <c r="W23" s="509"/>
      <c r="X23" s="509"/>
      <c r="Y23" s="509"/>
      <c r="Z23" s="509"/>
      <c r="AA23" s="507"/>
      <c r="AB23" s="508"/>
      <c r="AC23" s="508"/>
      <c r="AD23" s="508"/>
      <c r="AE23" s="508"/>
      <c r="AF23" s="508"/>
      <c r="AG23" s="509"/>
      <c r="AH23" s="509"/>
      <c r="AI23" s="509"/>
      <c r="AJ23" s="509"/>
      <c r="AK23" s="509"/>
      <c r="AL23" s="509"/>
    </row>
    <row r="24" spans="1:85" ht="16.5" customHeight="1">
      <c r="A24" s="20" t="s">
        <v>522</v>
      </c>
      <c r="B24" s="132"/>
      <c r="C24" s="132"/>
      <c r="D24" s="136" t="s">
        <v>523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5"/>
      <c r="O24" s="507"/>
      <c r="P24" s="508"/>
      <c r="Q24" s="508"/>
      <c r="R24" s="508"/>
      <c r="S24" s="508"/>
      <c r="T24" s="508"/>
      <c r="U24" s="509"/>
      <c r="V24" s="509"/>
      <c r="W24" s="509"/>
      <c r="X24" s="509"/>
      <c r="Y24" s="509"/>
      <c r="Z24" s="509"/>
      <c r="AA24" s="507"/>
      <c r="AB24" s="508"/>
      <c r="AC24" s="508"/>
      <c r="AD24" s="508"/>
      <c r="AE24" s="508"/>
      <c r="AF24" s="508"/>
      <c r="AG24" s="509"/>
      <c r="AH24" s="509"/>
      <c r="AI24" s="509"/>
      <c r="AJ24" s="509"/>
      <c r="AK24" s="509"/>
      <c r="AL24" s="509"/>
    </row>
    <row r="25" spans="1:85" ht="16.5" customHeight="1">
      <c r="A25" s="20" t="s">
        <v>524</v>
      </c>
      <c r="B25" s="132"/>
      <c r="C25" s="132"/>
      <c r="D25" s="136" t="s">
        <v>525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5"/>
      <c r="O25" s="507"/>
      <c r="P25" s="508"/>
      <c r="Q25" s="508"/>
      <c r="R25" s="508"/>
      <c r="S25" s="508"/>
      <c r="T25" s="508"/>
      <c r="U25" s="509"/>
      <c r="V25" s="509"/>
      <c r="W25" s="509"/>
      <c r="X25" s="509"/>
      <c r="Y25" s="509"/>
      <c r="Z25" s="509"/>
      <c r="AA25" s="507"/>
      <c r="AB25" s="508"/>
      <c r="AC25" s="508"/>
      <c r="AD25" s="508"/>
      <c r="AE25" s="508"/>
      <c r="AF25" s="508"/>
      <c r="AG25" s="509"/>
      <c r="AH25" s="509"/>
      <c r="AI25" s="509"/>
      <c r="AJ25" s="509"/>
      <c r="AK25" s="509"/>
      <c r="AL25" s="509"/>
    </row>
    <row r="26" spans="1:85" ht="16.5" customHeight="1">
      <c r="A26" s="20" t="s">
        <v>526</v>
      </c>
      <c r="B26" s="132"/>
      <c r="C26" s="132"/>
      <c r="D26" s="136" t="s">
        <v>527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5"/>
      <c r="O26" s="528">
        <f>+O27+O28+O29+O30+O31</f>
        <v>0</v>
      </c>
      <c r="P26" s="509"/>
      <c r="Q26" s="509"/>
      <c r="R26" s="509"/>
      <c r="S26" s="509"/>
      <c r="T26" s="509"/>
      <c r="U26" s="509"/>
      <c r="V26" s="509"/>
      <c r="W26" s="509"/>
      <c r="X26" s="509"/>
      <c r="Y26" s="509"/>
      <c r="Z26" s="509"/>
      <c r="AA26" s="509">
        <f>+AA27+AA28+AA29+AA30+AA31</f>
        <v>0</v>
      </c>
      <c r="AB26" s="509"/>
      <c r="AC26" s="509"/>
      <c r="AD26" s="509"/>
      <c r="AE26" s="509"/>
      <c r="AF26" s="509"/>
      <c r="AG26" s="509"/>
      <c r="AH26" s="509"/>
      <c r="AI26" s="509"/>
      <c r="AJ26" s="509"/>
      <c r="AK26" s="509"/>
      <c r="AL26" s="509"/>
    </row>
    <row r="27" spans="1:85" ht="16.5" customHeight="1">
      <c r="A27" s="20" t="s">
        <v>528</v>
      </c>
      <c r="B27" s="132"/>
      <c r="C27" s="132"/>
      <c r="D27" s="136" t="s">
        <v>529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5"/>
      <c r="O27" s="507"/>
      <c r="P27" s="508"/>
      <c r="Q27" s="508"/>
      <c r="R27" s="508"/>
      <c r="S27" s="508"/>
      <c r="T27" s="508"/>
      <c r="U27" s="509"/>
      <c r="V27" s="509"/>
      <c r="W27" s="509"/>
      <c r="X27" s="509"/>
      <c r="Y27" s="509"/>
      <c r="Z27" s="509"/>
      <c r="AA27" s="508"/>
      <c r="AB27" s="508"/>
      <c r="AC27" s="508"/>
      <c r="AD27" s="508"/>
      <c r="AE27" s="508"/>
      <c r="AF27" s="508"/>
      <c r="AG27" s="509"/>
      <c r="AH27" s="509"/>
      <c r="AI27" s="509"/>
      <c r="AJ27" s="509"/>
      <c r="AK27" s="509"/>
      <c r="AL27" s="509"/>
    </row>
    <row r="28" spans="1:85" ht="16.5" customHeight="1">
      <c r="A28" s="20" t="s">
        <v>530</v>
      </c>
      <c r="B28" s="132"/>
      <c r="C28" s="132"/>
      <c r="D28" s="136" t="s">
        <v>531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5"/>
      <c r="O28" s="507"/>
      <c r="P28" s="508"/>
      <c r="Q28" s="508"/>
      <c r="R28" s="508"/>
      <c r="S28" s="508"/>
      <c r="T28" s="508"/>
      <c r="U28" s="509"/>
      <c r="V28" s="509"/>
      <c r="W28" s="509"/>
      <c r="X28" s="509"/>
      <c r="Y28" s="509"/>
      <c r="Z28" s="509"/>
      <c r="AA28" s="508"/>
      <c r="AB28" s="508"/>
      <c r="AC28" s="508"/>
      <c r="AD28" s="508"/>
      <c r="AE28" s="508"/>
      <c r="AF28" s="508"/>
      <c r="AG28" s="509"/>
      <c r="AH28" s="509"/>
      <c r="AI28" s="509"/>
      <c r="AJ28" s="509"/>
      <c r="AK28" s="509"/>
      <c r="AL28" s="509"/>
    </row>
    <row r="29" spans="1:85" ht="16.5" customHeight="1">
      <c r="A29" s="20" t="s">
        <v>532</v>
      </c>
      <c r="B29" s="132"/>
      <c r="C29" s="132"/>
      <c r="D29" s="136" t="s">
        <v>533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5"/>
      <c r="O29" s="529"/>
      <c r="P29" s="529"/>
      <c r="Q29" s="529"/>
      <c r="R29" s="529"/>
      <c r="S29" s="529"/>
      <c r="T29" s="507"/>
      <c r="U29" s="530"/>
      <c r="V29" s="531"/>
      <c r="W29" s="531"/>
      <c r="X29" s="531"/>
      <c r="Y29" s="531"/>
      <c r="Z29" s="528"/>
      <c r="AA29" s="532"/>
      <c r="AB29" s="529"/>
      <c r="AC29" s="529"/>
      <c r="AD29" s="529"/>
      <c r="AE29" s="529"/>
      <c r="AF29" s="507"/>
      <c r="AG29" s="530"/>
      <c r="AH29" s="531"/>
      <c r="AI29" s="531"/>
      <c r="AJ29" s="531"/>
      <c r="AK29" s="531"/>
      <c r="AL29" s="528"/>
    </row>
    <row r="30" spans="1:85" ht="16.5" customHeight="1">
      <c r="A30" s="20" t="s">
        <v>534</v>
      </c>
      <c r="B30" s="132"/>
      <c r="C30" s="132"/>
      <c r="D30" s="136" t="s">
        <v>535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5"/>
      <c r="O30" s="507"/>
      <c r="P30" s="508"/>
      <c r="Q30" s="508"/>
      <c r="R30" s="508"/>
      <c r="S30" s="508"/>
      <c r="T30" s="508"/>
      <c r="U30" s="509"/>
      <c r="V30" s="509"/>
      <c r="W30" s="509"/>
      <c r="X30" s="509"/>
      <c r="Y30" s="509"/>
      <c r="Z30" s="509"/>
      <c r="AA30" s="508"/>
      <c r="AB30" s="508"/>
      <c r="AC30" s="508"/>
      <c r="AD30" s="508"/>
      <c r="AE30" s="508"/>
      <c r="AF30" s="508"/>
      <c r="AG30" s="509"/>
      <c r="AH30" s="509"/>
      <c r="AI30" s="509"/>
      <c r="AJ30" s="509"/>
      <c r="AK30" s="509"/>
      <c r="AL30" s="509"/>
    </row>
    <row r="31" spans="1:85" ht="16.5" customHeight="1">
      <c r="A31" s="20" t="s">
        <v>536</v>
      </c>
      <c r="B31" s="132"/>
      <c r="C31" s="132"/>
      <c r="D31" s="136" t="s">
        <v>537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5"/>
      <c r="O31" s="507"/>
      <c r="P31" s="508"/>
      <c r="Q31" s="508"/>
      <c r="R31" s="508"/>
      <c r="S31" s="508"/>
      <c r="T31" s="508"/>
      <c r="U31" s="509"/>
      <c r="V31" s="509"/>
      <c r="W31" s="509"/>
      <c r="X31" s="509"/>
      <c r="Y31" s="509"/>
      <c r="Z31" s="509"/>
      <c r="AA31" s="508"/>
      <c r="AB31" s="508"/>
      <c r="AC31" s="508"/>
      <c r="AD31" s="508"/>
      <c r="AE31" s="508"/>
      <c r="AF31" s="508"/>
      <c r="AG31" s="509"/>
      <c r="AH31" s="509"/>
      <c r="AI31" s="509"/>
      <c r="AJ31" s="509"/>
      <c r="AK31" s="509"/>
      <c r="AL31" s="509"/>
    </row>
    <row r="32" spans="1:85" ht="16.5" customHeight="1">
      <c r="A32" s="20" t="s">
        <v>538</v>
      </c>
      <c r="B32" s="132"/>
      <c r="C32" s="132"/>
      <c r="D32" s="136" t="s">
        <v>539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5"/>
      <c r="O32" s="507"/>
      <c r="P32" s="508"/>
      <c r="Q32" s="508"/>
      <c r="R32" s="508"/>
      <c r="S32" s="508"/>
      <c r="T32" s="508"/>
      <c r="U32" s="509"/>
      <c r="V32" s="509"/>
      <c r="W32" s="509"/>
      <c r="X32" s="509"/>
      <c r="Y32" s="509"/>
      <c r="Z32" s="509"/>
      <c r="AA32" s="508"/>
      <c r="AB32" s="508"/>
      <c r="AC32" s="508"/>
      <c r="AD32" s="508"/>
      <c r="AE32" s="508"/>
      <c r="AF32" s="508"/>
      <c r="AG32" s="509"/>
      <c r="AH32" s="509"/>
      <c r="AI32" s="509"/>
      <c r="AJ32" s="509"/>
      <c r="AK32" s="509"/>
      <c r="AL32" s="509"/>
    </row>
    <row r="33" spans="1:38" ht="16.5" customHeight="1">
      <c r="A33" s="20" t="s">
        <v>540</v>
      </c>
      <c r="B33" s="132"/>
      <c r="C33" s="132"/>
      <c r="D33" s="136" t="s">
        <v>541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5"/>
      <c r="O33" s="507"/>
      <c r="P33" s="508"/>
      <c r="Q33" s="508"/>
      <c r="R33" s="508"/>
      <c r="S33" s="508"/>
      <c r="T33" s="508"/>
      <c r="U33" s="509"/>
      <c r="V33" s="509"/>
      <c r="W33" s="509"/>
      <c r="X33" s="509"/>
      <c r="Y33" s="509"/>
      <c r="Z33" s="509"/>
      <c r="AA33" s="508"/>
      <c r="AB33" s="508"/>
      <c r="AC33" s="508"/>
      <c r="AD33" s="508"/>
      <c r="AE33" s="508"/>
      <c r="AF33" s="508"/>
      <c r="AG33" s="509"/>
      <c r="AH33" s="509"/>
      <c r="AI33" s="509"/>
      <c r="AJ33" s="509"/>
      <c r="AK33" s="509"/>
      <c r="AL33" s="509"/>
    </row>
    <row r="34" spans="1:38" ht="16.5" customHeight="1">
      <c r="A34" s="20" t="s">
        <v>542</v>
      </c>
      <c r="B34" s="132"/>
      <c r="C34" s="132"/>
      <c r="D34" s="136" t="s">
        <v>543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5"/>
      <c r="O34" s="507"/>
      <c r="P34" s="508"/>
      <c r="Q34" s="508"/>
      <c r="R34" s="508"/>
      <c r="S34" s="508"/>
      <c r="T34" s="508"/>
      <c r="U34" s="509"/>
      <c r="V34" s="509"/>
      <c r="W34" s="509"/>
      <c r="X34" s="509"/>
      <c r="Y34" s="509"/>
      <c r="Z34" s="509"/>
      <c r="AA34" s="508"/>
      <c r="AB34" s="508"/>
      <c r="AC34" s="508"/>
      <c r="AD34" s="508"/>
      <c r="AE34" s="508"/>
      <c r="AF34" s="508"/>
      <c r="AG34" s="509"/>
      <c r="AH34" s="509"/>
      <c r="AI34" s="509"/>
      <c r="AJ34" s="509"/>
      <c r="AK34" s="509"/>
      <c r="AL34" s="509"/>
    </row>
    <row r="35" spans="1:38" ht="16.5" customHeight="1">
      <c r="A35" s="20" t="s">
        <v>544</v>
      </c>
      <c r="B35" s="132"/>
      <c r="C35" s="132"/>
      <c r="D35" s="136" t="s">
        <v>545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5"/>
      <c r="O35" s="507"/>
      <c r="P35" s="508"/>
      <c r="Q35" s="508"/>
      <c r="R35" s="508"/>
      <c r="S35" s="508"/>
      <c r="T35" s="508"/>
      <c r="U35" s="509"/>
      <c r="V35" s="509"/>
      <c r="W35" s="509"/>
      <c r="X35" s="509"/>
      <c r="Y35" s="509"/>
      <c r="Z35" s="509"/>
      <c r="AA35" s="508"/>
      <c r="AB35" s="508"/>
      <c r="AC35" s="508"/>
      <c r="AD35" s="508"/>
      <c r="AE35" s="508"/>
      <c r="AF35" s="508"/>
      <c r="AG35" s="509"/>
      <c r="AH35" s="509"/>
      <c r="AI35" s="509"/>
      <c r="AJ35" s="509"/>
      <c r="AK35" s="509"/>
      <c r="AL35" s="509"/>
    </row>
    <row r="36" spans="1:38" ht="16.5" customHeight="1">
      <c r="A36" s="20" t="s">
        <v>546</v>
      </c>
      <c r="B36" s="132"/>
      <c r="C36" s="132"/>
      <c r="D36" s="133" t="s">
        <v>547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5"/>
      <c r="O36" s="528"/>
      <c r="P36" s="509"/>
      <c r="Q36" s="509"/>
      <c r="R36" s="509"/>
      <c r="S36" s="509"/>
      <c r="T36" s="509"/>
      <c r="U36" s="509">
        <f>+O37+O38+O39+O40+O46+O60+O71+O75+O76+O77+O78</f>
        <v>0</v>
      </c>
      <c r="V36" s="509"/>
      <c r="W36" s="509"/>
      <c r="X36" s="509"/>
      <c r="Y36" s="509"/>
      <c r="Z36" s="509"/>
      <c r="AA36" s="509"/>
      <c r="AB36" s="509"/>
      <c r="AC36" s="509"/>
      <c r="AD36" s="509"/>
      <c r="AE36" s="509"/>
      <c r="AF36" s="509"/>
      <c r="AG36" s="509">
        <f>+AA37+AA38+AA39+AA40+AA46+AA60+AA71+AA75+AA76+AA77+AA78</f>
        <v>0</v>
      </c>
      <c r="AH36" s="509"/>
      <c r="AI36" s="509"/>
      <c r="AJ36" s="509"/>
      <c r="AK36" s="509"/>
      <c r="AL36" s="509"/>
    </row>
    <row r="37" spans="1:38" ht="16.5" customHeight="1">
      <c r="A37" s="20" t="s">
        <v>548</v>
      </c>
      <c r="B37" s="132"/>
      <c r="C37" s="132"/>
      <c r="D37" s="136" t="s">
        <v>549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5"/>
      <c r="O37" s="507"/>
      <c r="P37" s="508"/>
      <c r="Q37" s="508"/>
      <c r="R37" s="508"/>
      <c r="S37" s="508"/>
      <c r="T37" s="508"/>
      <c r="U37" s="509"/>
      <c r="V37" s="509"/>
      <c r="W37" s="509"/>
      <c r="X37" s="509"/>
      <c r="Y37" s="509"/>
      <c r="Z37" s="509"/>
      <c r="AA37" s="508"/>
      <c r="AB37" s="508"/>
      <c r="AC37" s="508"/>
      <c r="AD37" s="508"/>
      <c r="AE37" s="508"/>
      <c r="AF37" s="508"/>
      <c r="AG37" s="509"/>
      <c r="AH37" s="509"/>
      <c r="AI37" s="509"/>
      <c r="AJ37" s="509"/>
      <c r="AK37" s="509"/>
      <c r="AL37" s="509"/>
    </row>
    <row r="38" spans="1:38" ht="16.5" customHeight="1">
      <c r="A38" s="20" t="s">
        <v>550</v>
      </c>
      <c r="B38" s="132"/>
      <c r="C38" s="132"/>
      <c r="D38" s="136" t="s">
        <v>551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5"/>
      <c r="O38" s="507"/>
      <c r="P38" s="508"/>
      <c r="Q38" s="508"/>
      <c r="R38" s="508"/>
      <c r="S38" s="508"/>
      <c r="T38" s="508"/>
      <c r="U38" s="509"/>
      <c r="V38" s="509"/>
      <c r="W38" s="509"/>
      <c r="X38" s="509"/>
      <c r="Y38" s="509"/>
      <c r="Z38" s="509"/>
      <c r="AA38" s="508"/>
      <c r="AB38" s="508"/>
      <c r="AC38" s="508"/>
      <c r="AD38" s="508"/>
      <c r="AE38" s="508"/>
      <c r="AF38" s="508"/>
      <c r="AG38" s="509"/>
      <c r="AH38" s="509"/>
      <c r="AI38" s="509"/>
      <c r="AJ38" s="509"/>
      <c r="AK38" s="509"/>
      <c r="AL38" s="509"/>
    </row>
    <row r="39" spans="1:38" ht="16.5" customHeight="1">
      <c r="A39" s="20" t="s">
        <v>552</v>
      </c>
      <c r="B39" s="132"/>
      <c r="C39" s="132"/>
      <c r="D39" s="136" t="s">
        <v>553</v>
      </c>
      <c r="E39" s="134"/>
      <c r="F39" s="134"/>
      <c r="G39" s="134"/>
      <c r="H39" s="134"/>
      <c r="I39" s="134"/>
      <c r="J39" s="134"/>
      <c r="K39" s="134"/>
      <c r="L39" s="134"/>
      <c r="M39" s="134"/>
      <c r="N39" s="135"/>
      <c r="O39" s="507"/>
      <c r="P39" s="508"/>
      <c r="Q39" s="508"/>
      <c r="R39" s="508"/>
      <c r="S39" s="508"/>
      <c r="T39" s="508"/>
      <c r="U39" s="509"/>
      <c r="V39" s="509"/>
      <c r="W39" s="509"/>
      <c r="X39" s="509"/>
      <c r="Y39" s="509"/>
      <c r="Z39" s="509"/>
      <c r="AA39" s="508"/>
      <c r="AB39" s="508"/>
      <c r="AC39" s="508"/>
      <c r="AD39" s="508"/>
      <c r="AE39" s="508"/>
      <c r="AF39" s="508"/>
      <c r="AG39" s="509"/>
      <c r="AH39" s="509"/>
      <c r="AI39" s="509"/>
      <c r="AJ39" s="509"/>
      <c r="AK39" s="509"/>
      <c r="AL39" s="509"/>
    </row>
    <row r="40" spans="1:38" ht="16.5" customHeight="1">
      <c r="A40" s="20" t="s">
        <v>554</v>
      </c>
      <c r="B40" s="132"/>
      <c r="C40" s="132"/>
      <c r="D40" s="136" t="s">
        <v>555</v>
      </c>
      <c r="E40" s="134"/>
      <c r="F40" s="134"/>
      <c r="G40" s="134"/>
      <c r="H40" s="134"/>
      <c r="I40" s="134"/>
      <c r="J40" s="134"/>
      <c r="K40" s="134"/>
      <c r="L40" s="134"/>
      <c r="M40" s="134"/>
      <c r="N40" s="135"/>
      <c r="O40" s="528">
        <f>+O41+O42+O43+O44+O45</f>
        <v>0</v>
      </c>
      <c r="P40" s="509"/>
      <c r="Q40" s="509"/>
      <c r="R40" s="509"/>
      <c r="S40" s="509"/>
      <c r="T40" s="509"/>
      <c r="U40" s="509"/>
      <c r="V40" s="509"/>
      <c r="W40" s="509"/>
      <c r="X40" s="509"/>
      <c r="Y40" s="509"/>
      <c r="Z40" s="509"/>
      <c r="AA40" s="509">
        <f>+AA41+AA42+AA43+AA44+AA45</f>
        <v>0</v>
      </c>
      <c r="AB40" s="509"/>
      <c r="AC40" s="509"/>
      <c r="AD40" s="509"/>
      <c r="AE40" s="509"/>
      <c r="AF40" s="509"/>
      <c r="AG40" s="509"/>
      <c r="AH40" s="509"/>
      <c r="AI40" s="509"/>
      <c r="AJ40" s="509"/>
      <c r="AK40" s="509"/>
      <c r="AL40" s="509"/>
    </row>
    <row r="41" spans="1:38" ht="16.5" customHeight="1">
      <c r="A41" s="20" t="s">
        <v>556</v>
      </c>
      <c r="B41" s="132"/>
      <c r="C41" s="132"/>
      <c r="D41" s="136" t="s">
        <v>557</v>
      </c>
      <c r="E41" s="134"/>
      <c r="F41" s="134"/>
      <c r="G41" s="134"/>
      <c r="H41" s="134"/>
      <c r="I41" s="134"/>
      <c r="J41" s="134"/>
      <c r="K41" s="134"/>
      <c r="L41" s="134"/>
      <c r="M41" s="134"/>
      <c r="N41" s="135"/>
      <c r="O41" s="507"/>
      <c r="P41" s="508"/>
      <c r="Q41" s="508"/>
      <c r="R41" s="508"/>
      <c r="S41" s="508"/>
      <c r="T41" s="508"/>
      <c r="U41" s="509"/>
      <c r="V41" s="509"/>
      <c r="W41" s="509"/>
      <c r="X41" s="509"/>
      <c r="Y41" s="509"/>
      <c r="Z41" s="509"/>
      <c r="AA41" s="508"/>
      <c r="AB41" s="508"/>
      <c r="AC41" s="508"/>
      <c r="AD41" s="508"/>
      <c r="AE41" s="508"/>
      <c r="AF41" s="508"/>
      <c r="AG41" s="509"/>
      <c r="AH41" s="509"/>
      <c r="AI41" s="509"/>
      <c r="AJ41" s="509"/>
      <c r="AK41" s="509"/>
      <c r="AL41" s="509"/>
    </row>
    <row r="42" spans="1:38" ht="16.5" customHeight="1">
      <c r="A42" s="20" t="s">
        <v>558</v>
      </c>
      <c r="B42" s="132"/>
      <c r="C42" s="132"/>
      <c r="D42" s="136" t="s">
        <v>559</v>
      </c>
      <c r="E42" s="134"/>
      <c r="F42" s="134"/>
      <c r="G42" s="134"/>
      <c r="H42" s="134"/>
      <c r="I42" s="134"/>
      <c r="J42" s="134"/>
      <c r="K42" s="134"/>
      <c r="L42" s="134"/>
      <c r="M42" s="134"/>
      <c r="N42" s="135"/>
      <c r="O42" s="507"/>
      <c r="P42" s="508"/>
      <c r="Q42" s="508"/>
      <c r="R42" s="508"/>
      <c r="S42" s="508"/>
      <c r="T42" s="508"/>
      <c r="U42" s="509"/>
      <c r="V42" s="509"/>
      <c r="W42" s="509"/>
      <c r="X42" s="509"/>
      <c r="Y42" s="509"/>
      <c r="Z42" s="509"/>
      <c r="AA42" s="508"/>
      <c r="AB42" s="508"/>
      <c r="AC42" s="508"/>
      <c r="AD42" s="508"/>
      <c r="AE42" s="508"/>
      <c r="AF42" s="508"/>
      <c r="AG42" s="509"/>
      <c r="AH42" s="509"/>
      <c r="AI42" s="509"/>
      <c r="AJ42" s="509"/>
      <c r="AK42" s="509"/>
      <c r="AL42" s="509"/>
    </row>
    <row r="43" spans="1:38" ht="16.5" customHeight="1">
      <c r="A43" s="20" t="s">
        <v>560</v>
      </c>
      <c r="B43" s="132"/>
      <c r="C43" s="132"/>
      <c r="D43" s="136" t="s">
        <v>561</v>
      </c>
      <c r="E43" s="134"/>
      <c r="F43" s="134"/>
      <c r="G43" s="134"/>
      <c r="H43" s="134"/>
      <c r="I43" s="134"/>
      <c r="J43" s="134"/>
      <c r="K43" s="134"/>
      <c r="L43" s="134"/>
      <c r="M43" s="134"/>
      <c r="N43" s="135"/>
      <c r="O43" s="507"/>
      <c r="P43" s="508"/>
      <c r="Q43" s="508"/>
      <c r="R43" s="508"/>
      <c r="S43" s="508"/>
      <c r="T43" s="508"/>
      <c r="U43" s="509"/>
      <c r="V43" s="509"/>
      <c r="W43" s="509"/>
      <c r="X43" s="509"/>
      <c r="Y43" s="509"/>
      <c r="Z43" s="509"/>
      <c r="AA43" s="508"/>
      <c r="AB43" s="508"/>
      <c r="AC43" s="508"/>
      <c r="AD43" s="508"/>
      <c r="AE43" s="508"/>
      <c r="AF43" s="508"/>
      <c r="AG43" s="509"/>
      <c r="AH43" s="509"/>
      <c r="AI43" s="509"/>
      <c r="AJ43" s="509"/>
      <c r="AK43" s="509"/>
      <c r="AL43" s="509"/>
    </row>
    <row r="44" spans="1:38" ht="16.5" customHeight="1">
      <c r="A44" s="20" t="s">
        <v>562</v>
      </c>
      <c r="B44" s="132"/>
      <c r="C44" s="132"/>
      <c r="D44" s="136" t="s">
        <v>563</v>
      </c>
      <c r="E44" s="134"/>
      <c r="F44" s="134"/>
      <c r="G44" s="134"/>
      <c r="H44" s="134"/>
      <c r="I44" s="134"/>
      <c r="J44" s="134"/>
      <c r="K44" s="134"/>
      <c r="L44" s="134"/>
      <c r="M44" s="134"/>
      <c r="N44" s="135"/>
      <c r="O44" s="507"/>
      <c r="P44" s="508"/>
      <c r="Q44" s="508"/>
      <c r="R44" s="508"/>
      <c r="S44" s="508"/>
      <c r="T44" s="508"/>
      <c r="U44" s="509"/>
      <c r="V44" s="509"/>
      <c r="W44" s="509"/>
      <c r="X44" s="509"/>
      <c r="Y44" s="509"/>
      <c r="Z44" s="509"/>
      <c r="AA44" s="508"/>
      <c r="AB44" s="508"/>
      <c r="AC44" s="508"/>
      <c r="AD44" s="508"/>
      <c r="AE44" s="508"/>
      <c r="AF44" s="508"/>
      <c r="AG44" s="509"/>
      <c r="AH44" s="509"/>
      <c r="AI44" s="509"/>
      <c r="AJ44" s="509"/>
      <c r="AK44" s="509"/>
      <c r="AL44" s="509"/>
    </row>
    <row r="45" spans="1:38" ht="16.5" customHeight="1">
      <c r="A45" s="20" t="s">
        <v>564</v>
      </c>
      <c r="B45" s="132"/>
      <c r="C45" s="132"/>
      <c r="D45" s="136" t="s">
        <v>537</v>
      </c>
      <c r="E45" s="134"/>
      <c r="F45" s="134"/>
      <c r="G45" s="134"/>
      <c r="H45" s="134"/>
      <c r="I45" s="134"/>
      <c r="J45" s="134"/>
      <c r="K45" s="134"/>
      <c r="L45" s="134"/>
      <c r="M45" s="134"/>
      <c r="N45" s="135"/>
      <c r="O45" s="507"/>
      <c r="P45" s="508"/>
      <c r="Q45" s="508"/>
      <c r="R45" s="508"/>
      <c r="S45" s="508"/>
      <c r="T45" s="508"/>
      <c r="U45" s="509"/>
      <c r="V45" s="509"/>
      <c r="W45" s="509"/>
      <c r="X45" s="509"/>
      <c r="Y45" s="509"/>
      <c r="Z45" s="509"/>
      <c r="AA45" s="508"/>
      <c r="AB45" s="508"/>
      <c r="AC45" s="508"/>
      <c r="AD45" s="508"/>
      <c r="AE45" s="508"/>
      <c r="AF45" s="508"/>
      <c r="AG45" s="509"/>
      <c r="AH45" s="509"/>
      <c r="AI45" s="509"/>
      <c r="AJ45" s="509"/>
      <c r="AK45" s="509"/>
      <c r="AL45" s="509"/>
    </row>
    <row r="46" spans="1:38" ht="16.5" customHeight="1">
      <c r="A46" s="20" t="s">
        <v>565</v>
      </c>
      <c r="B46" s="132"/>
      <c r="C46" s="132"/>
      <c r="D46" s="136" t="s">
        <v>566</v>
      </c>
      <c r="E46" s="134"/>
      <c r="F46" s="134"/>
      <c r="G46" s="134"/>
      <c r="H46" s="134"/>
      <c r="I46" s="134"/>
      <c r="J46" s="134"/>
      <c r="K46" s="134"/>
      <c r="L46" s="134"/>
      <c r="M46" s="134"/>
      <c r="N46" s="135"/>
      <c r="O46" s="528">
        <f>+O47+O48+O49+O50+O51+O52+O53+O54+O55+O56+O57+O58+O59</f>
        <v>0</v>
      </c>
      <c r="P46" s="509"/>
      <c r="Q46" s="509"/>
      <c r="R46" s="509"/>
      <c r="S46" s="509"/>
      <c r="T46" s="509"/>
      <c r="U46" s="509"/>
      <c r="V46" s="509"/>
      <c r="W46" s="509"/>
      <c r="X46" s="509"/>
      <c r="Y46" s="509"/>
      <c r="Z46" s="509"/>
      <c r="AA46" s="509">
        <f>+AA47+AA48+AA49+AA50+AA51+AA52+AA53+AA54+AA55+AA56+AA57+AA58+AA59</f>
        <v>0</v>
      </c>
      <c r="AB46" s="509"/>
      <c r="AC46" s="509"/>
      <c r="AD46" s="509"/>
      <c r="AE46" s="509"/>
      <c r="AF46" s="509"/>
      <c r="AG46" s="509"/>
      <c r="AH46" s="509"/>
      <c r="AI46" s="509"/>
      <c r="AJ46" s="509"/>
      <c r="AK46" s="509"/>
      <c r="AL46" s="509"/>
    </row>
    <row r="47" spans="1:38" ht="16.5" customHeight="1">
      <c r="A47" s="20" t="s">
        <v>567</v>
      </c>
      <c r="B47" s="132"/>
      <c r="C47" s="132"/>
      <c r="D47" s="136" t="s">
        <v>568</v>
      </c>
      <c r="E47" s="134"/>
      <c r="F47" s="134"/>
      <c r="G47" s="134"/>
      <c r="H47" s="134"/>
      <c r="I47" s="134"/>
      <c r="J47" s="134"/>
      <c r="K47" s="134"/>
      <c r="L47" s="134"/>
      <c r="M47" s="134"/>
      <c r="N47" s="135"/>
      <c r="O47" s="507"/>
      <c r="P47" s="508"/>
      <c r="Q47" s="508"/>
      <c r="R47" s="508"/>
      <c r="S47" s="508"/>
      <c r="T47" s="508"/>
      <c r="U47" s="509"/>
      <c r="V47" s="509"/>
      <c r="W47" s="509"/>
      <c r="X47" s="509"/>
      <c r="Y47" s="509"/>
      <c r="Z47" s="509"/>
      <c r="AA47" s="508"/>
      <c r="AB47" s="508"/>
      <c r="AC47" s="508"/>
      <c r="AD47" s="508"/>
      <c r="AE47" s="508"/>
      <c r="AF47" s="508"/>
      <c r="AG47" s="509"/>
      <c r="AH47" s="509"/>
      <c r="AI47" s="509"/>
      <c r="AJ47" s="509"/>
      <c r="AK47" s="509"/>
      <c r="AL47" s="509"/>
    </row>
    <row r="48" spans="1:38" ht="16.5" customHeight="1">
      <c r="A48" s="20" t="s">
        <v>569</v>
      </c>
      <c r="B48" s="132"/>
      <c r="C48" s="132"/>
      <c r="D48" s="136" t="s">
        <v>570</v>
      </c>
      <c r="E48" s="134"/>
      <c r="F48" s="134"/>
      <c r="G48" s="134"/>
      <c r="H48" s="134"/>
      <c r="I48" s="134"/>
      <c r="J48" s="134"/>
      <c r="K48" s="134"/>
      <c r="L48" s="134"/>
      <c r="M48" s="134"/>
      <c r="N48" s="135"/>
      <c r="O48" s="507"/>
      <c r="P48" s="508"/>
      <c r="Q48" s="508"/>
      <c r="R48" s="508"/>
      <c r="S48" s="508"/>
      <c r="T48" s="508"/>
      <c r="U48" s="509"/>
      <c r="V48" s="509"/>
      <c r="W48" s="509"/>
      <c r="X48" s="509"/>
      <c r="Y48" s="509"/>
      <c r="Z48" s="509"/>
      <c r="AA48" s="508"/>
      <c r="AB48" s="508"/>
      <c r="AC48" s="508"/>
      <c r="AD48" s="508"/>
      <c r="AE48" s="508"/>
      <c r="AF48" s="508"/>
      <c r="AG48" s="509"/>
      <c r="AH48" s="509"/>
      <c r="AI48" s="509"/>
      <c r="AJ48" s="509"/>
      <c r="AK48" s="509"/>
      <c r="AL48" s="509"/>
    </row>
    <row r="49" spans="1:38" ht="16.5" customHeight="1">
      <c r="A49" s="20" t="s">
        <v>571</v>
      </c>
      <c r="B49" s="132"/>
      <c r="C49" s="132"/>
      <c r="D49" s="136" t="s">
        <v>572</v>
      </c>
      <c r="E49" s="134"/>
      <c r="F49" s="134"/>
      <c r="G49" s="134"/>
      <c r="H49" s="134"/>
      <c r="I49" s="134"/>
      <c r="J49" s="134"/>
      <c r="K49" s="134"/>
      <c r="L49" s="134"/>
      <c r="M49" s="134"/>
      <c r="N49" s="135"/>
      <c r="O49" s="507"/>
      <c r="P49" s="508"/>
      <c r="Q49" s="508"/>
      <c r="R49" s="508"/>
      <c r="S49" s="508"/>
      <c r="T49" s="508"/>
      <c r="U49" s="509"/>
      <c r="V49" s="509"/>
      <c r="W49" s="509"/>
      <c r="X49" s="509"/>
      <c r="Y49" s="509"/>
      <c r="Z49" s="509"/>
      <c r="AA49" s="508"/>
      <c r="AB49" s="508"/>
      <c r="AC49" s="508"/>
      <c r="AD49" s="508"/>
      <c r="AE49" s="508"/>
      <c r="AF49" s="508"/>
      <c r="AG49" s="509"/>
      <c r="AH49" s="509"/>
      <c r="AI49" s="509"/>
      <c r="AJ49" s="509"/>
      <c r="AK49" s="509"/>
      <c r="AL49" s="509"/>
    </row>
    <row r="50" spans="1:38" ht="16.5" customHeight="1">
      <c r="A50" s="20" t="s">
        <v>573</v>
      </c>
      <c r="B50" s="132"/>
      <c r="C50" s="132"/>
      <c r="D50" s="136" t="s">
        <v>574</v>
      </c>
      <c r="E50" s="134"/>
      <c r="F50" s="134"/>
      <c r="G50" s="134"/>
      <c r="H50" s="134"/>
      <c r="I50" s="134"/>
      <c r="J50" s="134"/>
      <c r="K50" s="134"/>
      <c r="L50" s="134"/>
      <c r="M50" s="134"/>
      <c r="N50" s="135"/>
      <c r="O50" s="507"/>
      <c r="P50" s="508"/>
      <c r="Q50" s="508"/>
      <c r="R50" s="508"/>
      <c r="S50" s="508"/>
      <c r="T50" s="508"/>
      <c r="U50" s="509"/>
      <c r="V50" s="509"/>
      <c r="W50" s="509"/>
      <c r="X50" s="509"/>
      <c r="Y50" s="509"/>
      <c r="Z50" s="509"/>
      <c r="AA50" s="508"/>
      <c r="AB50" s="508"/>
      <c r="AC50" s="508"/>
      <c r="AD50" s="508"/>
      <c r="AE50" s="508"/>
      <c r="AF50" s="508"/>
      <c r="AG50" s="509"/>
      <c r="AH50" s="509"/>
      <c r="AI50" s="509"/>
      <c r="AJ50" s="509"/>
      <c r="AK50" s="509"/>
      <c r="AL50" s="509"/>
    </row>
    <row r="51" spans="1:38" ht="16.5" customHeight="1">
      <c r="A51" s="20" t="s">
        <v>575</v>
      </c>
      <c r="B51" s="132"/>
      <c r="C51" s="132"/>
      <c r="D51" s="136" t="s">
        <v>576</v>
      </c>
      <c r="E51" s="134"/>
      <c r="F51" s="134"/>
      <c r="G51" s="134"/>
      <c r="H51" s="134"/>
      <c r="I51" s="134"/>
      <c r="J51" s="134"/>
      <c r="K51" s="134"/>
      <c r="L51" s="134"/>
      <c r="M51" s="134"/>
      <c r="N51" s="135"/>
      <c r="O51" s="507"/>
      <c r="P51" s="508"/>
      <c r="Q51" s="508"/>
      <c r="R51" s="508"/>
      <c r="S51" s="508"/>
      <c r="T51" s="508"/>
      <c r="U51" s="509"/>
      <c r="V51" s="509"/>
      <c r="W51" s="509"/>
      <c r="X51" s="509"/>
      <c r="Y51" s="509"/>
      <c r="Z51" s="509"/>
      <c r="AA51" s="508"/>
      <c r="AB51" s="508"/>
      <c r="AC51" s="508"/>
      <c r="AD51" s="508"/>
      <c r="AE51" s="508"/>
      <c r="AF51" s="508"/>
      <c r="AG51" s="509"/>
      <c r="AH51" s="509"/>
      <c r="AI51" s="509"/>
      <c r="AJ51" s="509"/>
      <c r="AK51" s="509"/>
      <c r="AL51" s="509"/>
    </row>
    <row r="52" spans="1:38" ht="16.5" customHeight="1">
      <c r="A52" s="20" t="s">
        <v>577</v>
      </c>
      <c r="B52" s="132"/>
      <c r="C52" s="132"/>
      <c r="D52" s="136" t="s">
        <v>578</v>
      </c>
      <c r="E52" s="134"/>
      <c r="F52" s="134"/>
      <c r="G52" s="134"/>
      <c r="H52" s="134"/>
      <c r="I52" s="134"/>
      <c r="J52" s="134"/>
      <c r="K52" s="134"/>
      <c r="L52" s="134"/>
      <c r="M52" s="134"/>
      <c r="N52" s="135"/>
      <c r="O52" s="507"/>
      <c r="P52" s="508"/>
      <c r="Q52" s="508"/>
      <c r="R52" s="508"/>
      <c r="S52" s="508"/>
      <c r="T52" s="508"/>
      <c r="U52" s="509"/>
      <c r="V52" s="509"/>
      <c r="W52" s="509"/>
      <c r="X52" s="509"/>
      <c r="Y52" s="509"/>
      <c r="Z52" s="509"/>
      <c r="AA52" s="508"/>
      <c r="AB52" s="508"/>
      <c r="AC52" s="508"/>
      <c r="AD52" s="508"/>
      <c r="AE52" s="508"/>
      <c r="AF52" s="508"/>
      <c r="AG52" s="509"/>
      <c r="AH52" s="509"/>
      <c r="AI52" s="509"/>
      <c r="AJ52" s="509"/>
      <c r="AK52" s="509"/>
      <c r="AL52" s="509"/>
    </row>
    <row r="53" spans="1:38" ht="16.5" customHeight="1">
      <c r="A53" s="20" t="s">
        <v>579</v>
      </c>
      <c r="B53" s="132"/>
      <c r="C53" s="132"/>
      <c r="D53" s="136" t="s">
        <v>580</v>
      </c>
      <c r="E53" s="134"/>
      <c r="F53" s="134"/>
      <c r="G53" s="134"/>
      <c r="H53" s="134"/>
      <c r="I53" s="134"/>
      <c r="J53" s="134"/>
      <c r="K53" s="134"/>
      <c r="L53" s="134"/>
      <c r="M53" s="134"/>
      <c r="N53" s="135"/>
      <c r="O53" s="507"/>
      <c r="P53" s="508"/>
      <c r="Q53" s="508"/>
      <c r="R53" s="508"/>
      <c r="S53" s="508"/>
      <c r="T53" s="508"/>
      <c r="U53" s="509"/>
      <c r="V53" s="509"/>
      <c r="W53" s="509"/>
      <c r="X53" s="509"/>
      <c r="Y53" s="509"/>
      <c r="Z53" s="509"/>
      <c r="AA53" s="508"/>
      <c r="AB53" s="508"/>
      <c r="AC53" s="508"/>
      <c r="AD53" s="508"/>
      <c r="AE53" s="508"/>
      <c r="AF53" s="508"/>
      <c r="AG53" s="509"/>
      <c r="AH53" s="509"/>
      <c r="AI53" s="509"/>
      <c r="AJ53" s="509"/>
      <c r="AK53" s="509"/>
      <c r="AL53" s="509"/>
    </row>
    <row r="54" spans="1:38" ht="16.5" customHeight="1">
      <c r="A54" s="20" t="s">
        <v>581</v>
      </c>
      <c r="B54" s="132"/>
      <c r="C54" s="132"/>
      <c r="D54" s="136" t="s">
        <v>582</v>
      </c>
      <c r="E54" s="134"/>
      <c r="F54" s="134"/>
      <c r="G54" s="134"/>
      <c r="H54" s="134"/>
      <c r="I54" s="134"/>
      <c r="J54" s="134"/>
      <c r="K54" s="134"/>
      <c r="L54" s="134"/>
      <c r="M54" s="134"/>
      <c r="N54" s="135"/>
      <c r="O54" s="507"/>
      <c r="P54" s="508"/>
      <c r="Q54" s="508"/>
      <c r="R54" s="508"/>
      <c r="S54" s="508"/>
      <c r="T54" s="508"/>
      <c r="U54" s="509"/>
      <c r="V54" s="509"/>
      <c r="W54" s="509"/>
      <c r="X54" s="509"/>
      <c r="Y54" s="509"/>
      <c r="Z54" s="509"/>
      <c r="AA54" s="508"/>
      <c r="AB54" s="508"/>
      <c r="AC54" s="508"/>
      <c r="AD54" s="508"/>
      <c r="AE54" s="508"/>
      <c r="AF54" s="508"/>
      <c r="AG54" s="509"/>
      <c r="AH54" s="509"/>
      <c r="AI54" s="509"/>
      <c r="AJ54" s="509"/>
      <c r="AK54" s="509"/>
      <c r="AL54" s="509"/>
    </row>
    <row r="55" spans="1:38" ht="16.5" customHeight="1">
      <c r="A55" s="20" t="s">
        <v>583</v>
      </c>
      <c r="B55" s="132"/>
      <c r="C55" s="132"/>
      <c r="D55" s="136" t="s">
        <v>584</v>
      </c>
      <c r="E55" s="134"/>
      <c r="F55" s="134"/>
      <c r="G55" s="134"/>
      <c r="H55" s="134"/>
      <c r="I55" s="134"/>
      <c r="J55" s="134"/>
      <c r="K55" s="134"/>
      <c r="L55" s="134"/>
      <c r="M55" s="134"/>
      <c r="N55" s="135"/>
      <c r="O55" s="507"/>
      <c r="P55" s="508"/>
      <c r="Q55" s="508"/>
      <c r="R55" s="508"/>
      <c r="S55" s="508"/>
      <c r="T55" s="508"/>
      <c r="U55" s="509"/>
      <c r="V55" s="509"/>
      <c r="W55" s="509"/>
      <c r="X55" s="509"/>
      <c r="Y55" s="509"/>
      <c r="Z55" s="509"/>
      <c r="AA55" s="508"/>
      <c r="AB55" s="508"/>
      <c r="AC55" s="508"/>
      <c r="AD55" s="508"/>
      <c r="AE55" s="508"/>
      <c r="AF55" s="508"/>
      <c r="AG55" s="509"/>
      <c r="AH55" s="509"/>
      <c r="AI55" s="509"/>
      <c r="AJ55" s="509"/>
      <c r="AK55" s="509"/>
      <c r="AL55" s="509"/>
    </row>
    <row r="56" spans="1:38" ht="16.5" customHeight="1">
      <c r="A56" s="20" t="s">
        <v>585</v>
      </c>
      <c r="B56" s="132"/>
      <c r="C56" s="132"/>
      <c r="D56" s="136" t="s">
        <v>586</v>
      </c>
      <c r="E56" s="134"/>
      <c r="F56" s="134"/>
      <c r="G56" s="134"/>
      <c r="H56" s="134"/>
      <c r="I56" s="134"/>
      <c r="J56" s="134"/>
      <c r="K56" s="134"/>
      <c r="L56" s="134"/>
      <c r="M56" s="134"/>
      <c r="N56" s="135"/>
      <c r="O56" s="507"/>
      <c r="P56" s="508"/>
      <c r="Q56" s="508"/>
      <c r="R56" s="508"/>
      <c r="S56" s="508"/>
      <c r="T56" s="508"/>
      <c r="U56" s="509"/>
      <c r="V56" s="509"/>
      <c r="W56" s="509"/>
      <c r="X56" s="509"/>
      <c r="Y56" s="509"/>
      <c r="Z56" s="509"/>
      <c r="AA56" s="508"/>
      <c r="AB56" s="508"/>
      <c r="AC56" s="508"/>
      <c r="AD56" s="508"/>
      <c r="AE56" s="508"/>
      <c r="AF56" s="508"/>
      <c r="AG56" s="509"/>
      <c r="AH56" s="509"/>
      <c r="AI56" s="509"/>
      <c r="AJ56" s="509"/>
      <c r="AK56" s="509"/>
      <c r="AL56" s="509"/>
    </row>
    <row r="57" spans="1:38" ht="16.5" customHeight="1">
      <c r="A57" s="20" t="s">
        <v>587</v>
      </c>
      <c r="B57" s="132"/>
      <c r="C57" s="132"/>
      <c r="D57" s="136" t="s">
        <v>588</v>
      </c>
      <c r="E57" s="134"/>
      <c r="F57" s="134"/>
      <c r="G57" s="134"/>
      <c r="H57" s="134"/>
      <c r="I57" s="134"/>
      <c r="J57" s="134"/>
      <c r="K57" s="134"/>
      <c r="L57" s="134"/>
      <c r="M57" s="134"/>
      <c r="N57" s="135"/>
      <c r="O57" s="507"/>
      <c r="P57" s="508"/>
      <c r="Q57" s="508"/>
      <c r="R57" s="508"/>
      <c r="S57" s="508"/>
      <c r="T57" s="508"/>
      <c r="U57" s="509"/>
      <c r="V57" s="509"/>
      <c r="W57" s="509"/>
      <c r="X57" s="509"/>
      <c r="Y57" s="509"/>
      <c r="Z57" s="509"/>
      <c r="AA57" s="508"/>
      <c r="AB57" s="508"/>
      <c r="AC57" s="508"/>
      <c r="AD57" s="508"/>
      <c r="AE57" s="508"/>
      <c r="AF57" s="508"/>
      <c r="AG57" s="509"/>
      <c r="AH57" s="509"/>
      <c r="AI57" s="509"/>
      <c r="AJ57" s="509"/>
      <c r="AK57" s="509"/>
      <c r="AL57" s="509"/>
    </row>
    <row r="58" spans="1:38" ht="16.5" customHeight="1">
      <c r="A58" s="20" t="s">
        <v>589</v>
      </c>
      <c r="B58" s="132"/>
      <c r="C58" s="132"/>
      <c r="D58" s="136" t="s">
        <v>590</v>
      </c>
      <c r="E58" s="134"/>
      <c r="F58" s="134"/>
      <c r="G58" s="134"/>
      <c r="H58" s="134"/>
      <c r="I58" s="134"/>
      <c r="J58" s="134"/>
      <c r="K58" s="134"/>
      <c r="L58" s="134"/>
      <c r="M58" s="134"/>
      <c r="N58" s="135"/>
      <c r="O58" s="507"/>
      <c r="P58" s="508"/>
      <c r="Q58" s="508"/>
      <c r="R58" s="508"/>
      <c r="S58" s="508"/>
      <c r="T58" s="508"/>
      <c r="U58" s="509"/>
      <c r="V58" s="509"/>
      <c r="W58" s="509"/>
      <c r="X58" s="509"/>
      <c r="Y58" s="509"/>
      <c r="Z58" s="509"/>
      <c r="AA58" s="508"/>
      <c r="AB58" s="508"/>
      <c r="AC58" s="508"/>
      <c r="AD58" s="508"/>
      <c r="AE58" s="508"/>
      <c r="AF58" s="508"/>
      <c r="AG58" s="509"/>
      <c r="AH58" s="509"/>
      <c r="AI58" s="509"/>
      <c r="AJ58" s="509"/>
      <c r="AK58" s="509"/>
      <c r="AL58" s="509"/>
    </row>
    <row r="59" spans="1:38" ht="16.5" customHeight="1">
      <c r="A59" s="20" t="s">
        <v>591</v>
      </c>
      <c r="B59" s="132"/>
      <c r="C59" s="132"/>
      <c r="D59" s="136" t="s">
        <v>592</v>
      </c>
      <c r="E59" s="134"/>
      <c r="F59" s="134"/>
      <c r="G59" s="134"/>
      <c r="H59" s="134"/>
      <c r="I59" s="134"/>
      <c r="J59" s="134"/>
      <c r="K59" s="134"/>
      <c r="L59" s="134"/>
      <c r="M59" s="134"/>
      <c r="N59" s="135"/>
      <c r="O59" s="507"/>
      <c r="P59" s="508"/>
      <c r="Q59" s="508"/>
      <c r="R59" s="508"/>
      <c r="S59" s="508"/>
      <c r="T59" s="508"/>
      <c r="U59" s="509"/>
      <c r="V59" s="509"/>
      <c r="W59" s="509"/>
      <c r="X59" s="509"/>
      <c r="Y59" s="509"/>
      <c r="Z59" s="509"/>
      <c r="AA59" s="508"/>
      <c r="AB59" s="508"/>
      <c r="AC59" s="508"/>
      <c r="AD59" s="508"/>
      <c r="AE59" s="508"/>
      <c r="AF59" s="508"/>
      <c r="AG59" s="509"/>
      <c r="AH59" s="509"/>
      <c r="AI59" s="509"/>
      <c r="AJ59" s="509"/>
      <c r="AK59" s="509"/>
      <c r="AL59" s="509"/>
    </row>
    <row r="60" spans="1:38" ht="16.5" customHeight="1">
      <c r="A60" s="20" t="s">
        <v>593</v>
      </c>
      <c r="B60" s="132"/>
      <c r="C60" s="132"/>
      <c r="D60" s="136" t="s">
        <v>594</v>
      </c>
      <c r="E60" s="134"/>
      <c r="F60" s="134"/>
      <c r="G60" s="134"/>
      <c r="H60" s="134"/>
      <c r="I60" s="134"/>
      <c r="J60" s="134"/>
      <c r="K60" s="134"/>
      <c r="L60" s="134"/>
      <c r="M60" s="134"/>
      <c r="N60" s="135"/>
      <c r="O60" s="528">
        <f>+O61+O62+O63+O64+O65+O66+O67+O68+O69+O70</f>
        <v>0</v>
      </c>
      <c r="P60" s="509"/>
      <c r="Q60" s="509"/>
      <c r="R60" s="509"/>
      <c r="S60" s="509"/>
      <c r="T60" s="509"/>
      <c r="U60" s="509"/>
      <c r="V60" s="509"/>
      <c r="W60" s="509"/>
      <c r="X60" s="509"/>
      <c r="Y60" s="509"/>
      <c r="Z60" s="509"/>
      <c r="AA60" s="509">
        <f>+AA61+AA62+AA63+AA64+AA65+AA66+AA67+AA68+AA69+AA70</f>
        <v>0</v>
      </c>
      <c r="AB60" s="509"/>
      <c r="AC60" s="509"/>
      <c r="AD60" s="509"/>
      <c r="AE60" s="509"/>
      <c r="AF60" s="509"/>
      <c r="AG60" s="509"/>
      <c r="AH60" s="509"/>
      <c r="AI60" s="509"/>
      <c r="AJ60" s="509"/>
      <c r="AK60" s="509"/>
      <c r="AL60" s="509"/>
    </row>
    <row r="61" spans="1:38" ht="16.5" customHeight="1">
      <c r="A61" s="20" t="s">
        <v>595</v>
      </c>
      <c r="B61" s="132"/>
      <c r="C61" s="132"/>
      <c r="D61" s="136" t="s">
        <v>568</v>
      </c>
      <c r="E61" s="134"/>
      <c r="F61" s="134"/>
      <c r="G61" s="134"/>
      <c r="H61" s="134"/>
      <c r="I61" s="134"/>
      <c r="J61" s="134"/>
      <c r="K61" s="134"/>
      <c r="L61" s="134"/>
      <c r="M61" s="134"/>
      <c r="N61" s="135"/>
      <c r="O61" s="507"/>
      <c r="P61" s="508"/>
      <c r="Q61" s="508"/>
      <c r="R61" s="508"/>
      <c r="S61" s="508"/>
      <c r="T61" s="508"/>
      <c r="U61" s="509"/>
      <c r="V61" s="509"/>
      <c r="W61" s="509"/>
      <c r="X61" s="509"/>
      <c r="Y61" s="509"/>
      <c r="Z61" s="509"/>
      <c r="AA61" s="508"/>
      <c r="AB61" s="508"/>
      <c r="AC61" s="508"/>
      <c r="AD61" s="508"/>
      <c r="AE61" s="508"/>
      <c r="AF61" s="508"/>
      <c r="AG61" s="509"/>
      <c r="AH61" s="509"/>
      <c r="AI61" s="509"/>
      <c r="AJ61" s="509"/>
      <c r="AK61" s="509"/>
      <c r="AL61" s="509"/>
    </row>
    <row r="62" spans="1:38" ht="16.5" customHeight="1">
      <c r="A62" s="20" t="s">
        <v>596</v>
      </c>
      <c r="B62" s="132"/>
      <c r="C62" s="132"/>
      <c r="D62" s="136" t="s">
        <v>597</v>
      </c>
      <c r="E62" s="134"/>
      <c r="F62" s="134"/>
      <c r="G62" s="134"/>
      <c r="H62" s="134"/>
      <c r="I62" s="134"/>
      <c r="J62" s="134"/>
      <c r="K62" s="134"/>
      <c r="L62" s="134"/>
      <c r="M62" s="134"/>
      <c r="N62" s="135"/>
      <c r="O62" s="507"/>
      <c r="P62" s="508"/>
      <c r="Q62" s="508"/>
      <c r="R62" s="508"/>
      <c r="S62" s="508"/>
      <c r="T62" s="508"/>
      <c r="U62" s="509"/>
      <c r="V62" s="509"/>
      <c r="W62" s="509"/>
      <c r="X62" s="509"/>
      <c r="Y62" s="509"/>
      <c r="Z62" s="509"/>
      <c r="AA62" s="508"/>
      <c r="AB62" s="508"/>
      <c r="AC62" s="508"/>
      <c r="AD62" s="508"/>
      <c r="AE62" s="508"/>
      <c r="AF62" s="508"/>
      <c r="AG62" s="509"/>
      <c r="AH62" s="509"/>
      <c r="AI62" s="509"/>
      <c r="AJ62" s="509"/>
      <c r="AK62" s="509"/>
      <c r="AL62" s="509"/>
    </row>
    <row r="63" spans="1:38" ht="16.5" customHeight="1">
      <c r="A63" s="20" t="s">
        <v>598</v>
      </c>
      <c r="B63" s="132"/>
      <c r="C63" s="132"/>
      <c r="D63" s="136" t="s">
        <v>599</v>
      </c>
      <c r="E63" s="134"/>
      <c r="F63" s="134"/>
      <c r="G63" s="134"/>
      <c r="H63" s="134"/>
      <c r="I63" s="134"/>
      <c r="J63" s="134"/>
      <c r="K63" s="134"/>
      <c r="L63" s="134"/>
      <c r="M63" s="134"/>
      <c r="N63" s="135"/>
      <c r="O63" s="507"/>
      <c r="P63" s="508"/>
      <c r="Q63" s="508"/>
      <c r="R63" s="508"/>
      <c r="S63" s="508"/>
      <c r="T63" s="508"/>
      <c r="U63" s="509"/>
      <c r="V63" s="509"/>
      <c r="W63" s="509"/>
      <c r="X63" s="509"/>
      <c r="Y63" s="509"/>
      <c r="Z63" s="509"/>
      <c r="AA63" s="508"/>
      <c r="AB63" s="508"/>
      <c r="AC63" s="508"/>
      <c r="AD63" s="508"/>
      <c r="AE63" s="508"/>
      <c r="AF63" s="508"/>
      <c r="AG63" s="509"/>
      <c r="AH63" s="509"/>
      <c r="AI63" s="509"/>
      <c r="AJ63" s="509"/>
      <c r="AK63" s="509"/>
      <c r="AL63" s="509"/>
    </row>
    <row r="64" spans="1:38" ht="16.5" customHeight="1">
      <c r="A64" s="20" t="s">
        <v>600</v>
      </c>
      <c r="B64" s="132"/>
      <c r="C64" s="132"/>
      <c r="D64" s="136" t="s">
        <v>574</v>
      </c>
      <c r="E64" s="134"/>
      <c r="F64" s="134"/>
      <c r="G64" s="134"/>
      <c r="H64" s="134"/>
      <c r="I64" s="134"/>
      <c r="J64" s="134"/>
      <c r="K64" s="134"/>
      <c r="L64" s="134"/>
      <c r="M64" s="134"/>
      <c r="N64" s="135"/>
      <c r="O64" s="507"/>
      <c r="P64" s="508"/>
      <c r="Q64" s="508"/>
      <c r="R64" s="508"/>
      <c r="S64" s="508"/>
      <c r="T64" s="508"/>
      <c r="U64" s="509"/>
      <c r="V64" s="509"/>
      <c r="W64" s="509"/>
      <c r="X64" s="509"/>
      <c r="Y64" s="509"/>
      <c r="Z64" s="509"/>
      <c r="AA64" s="508"/>
      <c r="AB64" s="508"/>
      <c r="AC64" s="508"/>
      <c r="AD64" s="508"/>
      <c r="AE64" s="508"/>
      <c r="AF64" s="508"/>
      <c r="AG64" s="509"/>
      <c r="AH64" s="509"/>
      <c r="AI64" s="509"/>
      <c r="AJ64" s="509"/>
      <c r="AK64" s="509"/>
      <c r="AL64" s="509"/>
    </row>
    <row r="65" spans="1:38" ht="16.5" customHeight="1">
      <c r="A65" s="20" t="s">
        <v>601</v>
      </c>
      <c r="B65" s="132"/>
      <c r="C65" s="132"/>
      <c r="D65" s="136" t="s">
        <v>602</v>
      </c>
      <c r="E65" s="134"/>
      <c r="F65" s="134"/>
      <c r="G65" s="134"/>
      <c r="H65" s="134"/>
      <c r="I65" s="134"/>
      <c r="J65" s="134"/>
      <c r="K65" s="134"/>
      <c r="L65" s="134"/>
      <c r="M65" s="134"/>
      <c r="N65" s="135"/>
      <c r="O65" s="507"/>
      <c r="P65" s="508"/>
      <c r="Q65" s="508"/>
      <c r="R65" s="508"/>
      <c r="S65" s="508"/>
      <c r="T65" s="508"/>
      <c r="U65" s="509"/>
      <c r="V65" s="509"/>
      <c r="W65" s="509"/>
      <c r="X65" s="509"/>
      <c r="Y65" s="509"/>
      <c r="Z65" s="509"/>
      <c r="AA65" s="508"/>
      <c r="AB65" s="508"/>
      <c r="AC65" s="508"/>
      <c r="AD65" s="508"/>
      <c r="AE65" s="508"/>
      <c r="AF65" s="508"/>
      <c r="AG65" s="509"/>
      <c r="AH65" s="509"/>
      <c r="AI65" s="509"/>
      <c r="AJ65" s="509"/>
      <c r="AK65" s="509"/>
      <c r="AL65" s="509"/>
    </row>
    <row r="66" spans="1:38" ht="16.5" customHeight="1">
      <c r="A66" s="20" t="s">
        <v>603</v>
      </c>
      <c r="B66" s="132"/>
      <c r="C66" s="132"/>
      <c r="D66" s="136" t="s">
        <v>604</v>
      </c>
      <c r="E66" s="134"/>
      <c r="F66" s="134"/>
      <c r="G66" s="134"/>
      <c r="H66" s="134"/>
      <c r="I66" s="134"/>
      <c r="J66" s="134"/>
      <c r="K66" s="134"/>
      <c r="L66" s="134"/>
      <c r="M66" s="134"/>
      <c r="N66" s="135"/>
      <c r="O66" s="507"/>
      <c r="P66" s="508"/>
      <c r="Q66" s="508"/>
      <c r="R66" s="508"/>
      <c r="S66" s="508"/>
      <c r="T66" s="508"/>
      <c r="U66" s="509"/>
      <c r="V66" s="509"/>
      <c r="W66" s="509"/>
      <c r="X66" s="509"/>
      <c r="Y66" s="509"/>
      <c r="Z66" s="509"/>
      <c r="AA66" s="508"/>
      <c r="AB66" s="508"/>
      <c r="AC66" s="508"/>
      <c r="AD66" s="508"/>
      <c r="AE66" s="508"/>
      <c r="AF66" s="508"/>
      <c r="AG66" s="509"/>
      <c r="AH66" s="509"/>
      <c r="AI66" s="509"/>
      <c r="AJ66" s="509"/>
      <c r="AK66" s="509"/>
      <c r="AL66" s="509"/>
    </row>
    <row r="67" spans="1:38" ht="16.5" customHeight="1">
      <c r="A67" s="20" t="s">
        <v>605</v>
      </c>
      <c r="B67" s="132"/>
      <c r="C67" s="132"/>
      <c r="D67" s="136" t="s">
        <v>606</v>
      </c>
      <c r="E67" s="134"/>
      <c r="F67" s="134"/>
      <c r="G67" s="134"/>
      <c r="H67" s="134"/>
      <c r="I67" s="134"/>
      <c r="J67" s="134"/>
      <c r="K67" s="134"/>
      <c r="L67" s="134"/>
      <c r="M67" s="134"/>
      <c r="N67" s="135"/>
      <c r="O67" s="507"/>
      <c r="P67" s="508"/>
      <c r="Q67" s="508"/>
      <c r="R67" s="508"/>
      <c r="S67" s="508"/>
      <c r="T67" s="508"/>
      <c r="U67" s="509"/>
      <c r="V67" s="509"/>
      <c r="W67" s="509"/>
      <c r="X67" s="509"/>
      <c r="Y67" s="509"/>
      <c r="Z67" s="509"/>
      <c r="AA67" s="508"/>
      <c r="AB67" s="508"/>
      <c r="AC67" s="508"/>
      <c r="AD67" s="508"/>
      <c r="AE67" s="508"/>
      <c r="AF67" s="508"/>
      <c r="AG67" s="509"/>
      <c r="AH67" s="509"/>
      <c r="AI67" s="509"/>
      <c r="AJ67" s="509"/>
      <c r="AK67" s="509"/>
      <c r="AL67" s="509"/>
    </row>
    <row r="68" spans="1:38" ht="16.5" customHeight="1">
      <c r="A68" s="20" t="s">
        <v>607</v>
      </c>
      <c r="B68" s="132"/>
      <c r="C68" s="132"/>
      <c r="D68" s="136" t="s">
        <v>582</v>
      </c>
      <c r="E68" s="134"/>
      <c r="F68" s="134"/>
      <c r="G68" s="134"/>
      <c r="H68" s="134"/>
      <c r="I68" s="134"/>
      <c r="J68" s="134"/>
      <c r="K68" s="134"/>
      <c r="L68" s="134"/>
      <c r="M68" s="134"/>
      <c r="N68" s="135"/>
      <c r="O68" s="507"/>
      <c r="P68" s="508"/>
      <c r="Q68" s="508"/>
      <c r="R68" s="508"/>
      <c r="S68" s="508"/>
      <c r="T68" s="508"/>
      <c r="U68" s="509"/>
      <c r="V68" s="509"/>
      <c r="W68" s="509"/>
      <c r="X68" s="509"/>
      <c r="Y68" s="509"/>
      <c r="Z68" s="509"/>
      <c r="AA68" s="508"/>
      <c r="AB68" s="508"/>
      <c r="AC68" s="508"/>
      <c r="AD68" s="508"/>
      <c r="AE68" s="508"/>
      <c r="AF68" s="508"/>
      <c r="AG68" s="509"/>
      <c r="AH68" s="509"/>
      <c r="AI68" s="509"/>
      <c r="AJ68" s="509"/>
      <c r="AK68" s="509"/>
      <c r="AL68" s="509"/>
    </row>
    <row r="69" spans="1:38" ht="16.5" customHeight="1">
      <c r="A69" s="20" t="s">
        <v>608</v>
      </c>
      <c r="B69" s="132"/>
      <c r="C69" s="132"/>
      <c r="D69" s="136" t="s">
        <v>584</v>
      </c>
      <c r="E69" s="134"/>
      <c r="F69" s="134"/>
      <c r="G69" s="134"/>
      <c r="H69" s="134"/>
      <c r="I69" s="134"/>
      <c r="J69" s="134"/>
      <c r="K69" s="134"/>
      <c r="L69" s="134"/>
      <c r="M69" s="134"/>
      <c r="N69" s="135"/>
      <c r="O69" s="507"/>
      <c r="P69" s="508"/>
      <c r="Q69" s="508"/>
      <c r="R69" s="508"/>
      <c r="S69" s="508"/>
      <c r="T69" s="508"/>
      <c r="U69" s="509"/>
      <c r="V69" s="509"/>
      <c r="W69" s="509"/>
      <c r="X69" s="509"/>
      <c r="Y69" s="509"/>
      <c r="Z69" s="509"/>
      <c r="AA69" s="508"/>
      <c r="AB69" s="508"/>
      <c r="AC69" s="508"/>
      <c r="AD69" s="508"/>
      <c r="AE69" s="508"/>
      <c r="AF69" s="508"/>
      <c r="AG69" s="509"/>
      <c r="AH69" s="509"/>
      <c r="AI69" s="509"/>
      <c r="AJ69" s="509"/>
      <c r="AK69" s="509"/>
      <c r="AL69" s="509"/>
    </row>
    <row r="70" spans="1:38" ht="16.5" customHeight="1">
      <c r="A70" s="20" t="s">
        <v>609</v>
      </c>
      <c r="B70" s="132"/>
      <c r="C70" s="132"/>
      <c r="D70" s="136" t="s">
        <v>537</v>
      </c>
      <c r="E70" s="134"/>
      <c r="F70" s="134"/>
      <c r="G70" s="134"/>
      <c r="H70" s="134"/>
      <c r="I70" s="134"/>
      <c r="J70" s="134"/>
      <c r="K70" s="134"/>
      <c r="L70" s="134"/>
      <c r="M70" s="134"/>
      <c r="N70" s="135"/>
      <c r="O70" s="507"/>
      <c r="P70" s="508"/>
      <c r="Q70" s="508"/>
      <c r="R70" s="508"/>
      <c r="S70" s="508"/>
      <c r="T70" s="508"/>
      <c r="U70" s="509"/>
      <c r="V70" s="509"/>
      <c r="W70" s="509"/>
      <c r="X70" s="509"/>
      <c r="Y70" s="509"/>
      <c r="Z70" s="509"/>
      <c r="AA70" s="508"/>
      <c r="AB70" s="508"/>
      <c r="AC70" s="508"/>
      <c r="AD70" s="508"/>
      <c r="AE70" s="508"/>
      <c r="AF70" s="508"/>
      <c r="AG70" s="509"/>
      <c r="AH70" s="509"/>
      <c r="AI70" s="509"/>
      <c r="AJ70" s="509"/>
      <c r="AK70" s="509"/>
      <c r="AL70" s="509"/>
    </row>
    <row r="71" spans="1:38" ht="16.5" customHeight="1">
      <c r="A71" s="20" t="s">
        <v>610</v>
      </c>
      <c r="B71" s="132"/>
      <c r="C71" s="132"/>
      <c r="D71" s="136" t="s">
        <v>611</v>
      </c>
      <c r="E71" s="134"/>
      <c r="F71" s="134"/>
      <c r="G71" s="134"/>
      <c r="H71" s="134"/>
      <c r="I71" s="134"/>
      <c r="J71" s="134"/>
      <c r="K71" s="134"/>
      <c r="L71" s="134"/>
      <c r="M71" s="134"/>
      <c r="N71" s="135"/>
      <c r="O71" s="528">
        <f>+O72+O73+O74</f>
        <v>0</v>
      </c>
      <c r="P71" s="509"/>
      <c r="Q71" s="509"/>
      <c r="R71" s="509"/>
      <c r="S71" s="509"/>
      <c r="T71" s="509"/>
      <c r="U71" s="509"/>
      <c r="V71" s="509"/>
      <c r="W71" s="509"/>
      <c r="X71" s="509"/>
      <c r="Y71" s="509"/>
      <c r="Z71" s="509"/>
      <c r="AA71" s="509">
        <f>+AA72+AA73+AA74</f>
        <v>0</v>
      </c>
      <c r="AB71" s="509"/>
      <c r="AC71" s="509"/>
      <c r="AD71" s="509"/>
      <c r="AE71" s="509"/>
      <c r="AF71" s="509"/>
      <c r="AG71" s="509"/>
      <c r="AH71" s="509"/>
      <c r="AI71" s="509"/>
      <c r="AJ71" s="509"/>
      <c r="AK71" s="509"/>
      <c r="AL71" s="509"/>
    </row>
    <row r="72" spans="1:38" ht="16.5" customHeight="1">
      <c r="A72" s="20" t="s">
        <v>612</v>
      </c>
      <c r="B72" s="132"/>
      <c r="C72" s="132"/>
      <c r="D72" s="136" t="s">
        <v>613</v>
      </c>
      <c r="E72" s="134"/>
      <c r="F72" s="134"/>
      <c r="G72" s="134"/>
      <c r="H72" s="134"/>
      <c r="I72" s="134"/>
      <c r="J72" s="134"/>
      <c r="K72" s="134"/>
      <c r="L72" s="134"/>
      <c r="M72" s="134"/>
      <c r="N72" s="135"/>
      <c r="O72" s="507"/>
      <c r="P72" s="508"/>
      <c r="Q72" s="508"/>
      <c r="R72" s="508"/>
      <c r="S72" s="508"/>
      <c r="T72" s="508"/>
      <c r="U72" s="509"/>
      <c r="V72" s="509"/>
      <c r="W72" s="509"/>
      <c r="X72" s="509"/>
      <c r="Y72" s="509"/>
      <c r="Z72" s="509"/>
      <c r="AA72" s="508"/>
      <c r="AB72" s="508"/>
      <c r="AC72" s="508"/>
      <c r="AD72" s="508"/>
      <c r="AE72" s="508"/>
      <c r="AF72" s="508"/>
      <c r="AG72" s="509"/>
      <c r="AH72" s="509"/>
      <c r="AI72" s="509"/>
      <c r="AJ72" s="509"/>
      <c r="AK72" s="509"/>
      <c r="AL72" s="509"/>
    </row>
    <row r="73" spans="1:38" ht="16.5" customHeight="1">
      <c r="A73" s="20" t="s">
        <v>614</v>
      </c>
      <c r="B73" s="132"/>
      <c r="C73" s="132"/>
      <c r="D73" s="136" t="s">
        <v>615</v>
      </c>
      <c r="E73" s="134"/>
      <c r="F73" s="134"/>
      <c r="G73" s="134"/>
      <c r="H73" s="134"/>
      <c r="I73" s="134"/>
      <c r="J73" s="134"/>
      <c r="K73" s="134"/>
      <c r="L73" s="134"/>
      <c r="M73" s="134"/>
      <c r="N73" s="135"/>
      <c r="O73" s="507"/>
      <c r="P73" s="508"/>
      <c r="Q73" s="508"/>
      <c r="R73" s="508"/>
      <c r="S73" s="508"/>
      <c r="T73" s="508"/>
      <c r="U73" s="509"/>
      <c r="V73" s="509"/>
      <c r="W73" s="509"/>
      <c r="X73" s="509"/>
      <c r="Y73" s="509"/>
      <c r="Z73" s="509"/>
      <c r="AA73" s="508"/>
      <c r="AB73" s="508"/>
      <c r="AC73" s="508"/>
      <c r="AD73" s="508"/>
      <c r="AE73" s="508"/>
      <c r="AF73" s="508"/>
      <c r="AG73" s="509"/>
      <c r="AH73" s="509"/>
      <c r="AI73" s="509"/>
      <c r="AJ73" s="509"/>
      <c r="AK73" s="509"/>
      <c r="AL73" s="509"/>
    </row>
    <row r="74" spans="1:38" ht="16.5" customHeight="1">
      <c r="A74" s="20" t="s">
        <v>616</v>
      </c>
      <c r="B74" s="132"/>
      <c r="C74" s="132"/>
      <c r="D74" s="136" t="s">
        <v>537</v>
      </c>
      <c r="E74" s="134"/>
      <c r="F74" s="134"/>
      <c r="G74" s="134"/>
      <c r="H74" s="134"/>
      <c r="I74" s="134"/>
      <c r="J74" s="134"/>
      <c r="K74" s="134"/>
      <c r="L74" s="134"/>
      <c r="M74" s="134"/>
      <c r="N74" s="135"/>
      <c r="O74" s="507"/>
      <c r="P74" s="508"/>
      <c r="Q74" s="508"/>
      <c r="R74" s="508"/>
      <c r="S74" s="508"/>
      <c r="T74" s="508"/>
      <c r="U74" s="509"/>
      <c r="V74" s="509"/>
      <c r="W74" s="509"/>
      <c r="X74" s="509"/>
      <c r="Y74" s="509"/>
      <c r="Z74" s="509"/>
      <c r="AA74" s="508"/>
      <c r="AB74" s="508"/>
      <c r="AC74" s="508"/>
      <c r="AD74" s="508"/>
      <c r="AE74" s="508"/>
      <c r="AF74" s="508"/>
      <c r="AG74" s="509"/>
      <c r="AH74" s="509"/>
      <c r="AI74" s="509"/>
      <c r="AJ74" s="509"/>
      <c r="AK74" s="509"/>
      <c r="AL74" s="509"/>
    </row>
    <row r="75" spans="1:38" ht="16.5" customHeight="1">
      <c r="A75" s="20" t="s">
        <v>617</v>
      </c>
      <c r="B75" s="132"/>
      <c r="C75" s="132"/>
      <c r="D75" s="136" t="s">
        <v>618</v>
      </c>
      <c r="E75" s="134"/>
      <c r="F75" s="134"/>
      <c r="G75" s="134"/>
      <c r="H75" s="134"/>
      <c r="I75" s="134"/>
      <c r="J75" s="134"/>
      <c r="K75" s="134"/>
      <c r="L75" s="134"/>
      <c r="M75" s="134"/>
      <c r="N75" s="135"/>
      <c r="O75" s="507"/>
      <c r="P75" s="508"/>
      <c r="Q75" s="508"/>
      <c r="R75" s="508"/>
      <c r="S75" s="508"/>
      <c r="T75" s="508"/>
      <c r="U75" s="509"/>
      <c r="V75" s="509"/>
      <c r="W75" s="509"/>
      <c r="X75" s="509"/>
      <c r="Y75" s="509"/>
      <c r="Z75" s="509"/>
      <c r="AA75" s="508"/>
      <c r="AB75" s="508"/>
      <c r="AC75" s="508"/>
      <c r="AD75" s="508"/>
      <c r="AE75" s="508"/>
      <c r="AF75" s="508"/>
      <c r="AG75" s="509"/>
      <c r="AH75" s="509"/>
      <c r="AI75" s="509"/>
      <c r="AJ75" s="509"/>
      <c r="AK75" s="509"/>
      <c r="AL75" s="509"/>
    </row>
    <row r="76" spans="1:38" ht="16.5" customHeight="1">
      <c r="A76" s="20" t="s">
        <v>619</v>
      </c>
      <c r="B76" s="132"/>
      <c r="C76" s="132"/>
      <c r="D76" s="136" t="s">
        <v>620</v>
      </c>
      <c r="E76" s="134"/>
      <c r="F76" s="134"/>
      <c r="G76" s="134"/>
      <c r="H76" s="134"/>
      <c r="I76" s="134"/>
      <c r="J76" s="134"/>
      <c r="K76" s="134"/>
      <c r="L76" s="134"/>
      <c r="M76" s="134"/>
      <c r="N76" s="135"/>
      <c r="O76" s="507"/>
      <c r="P76" s="508"/>
      <c r="Q76" s="508"/>
      <c r="R76" s="508"/>
      <c r="S76" s="508"/>
      <c r="T76" s="508"/>
      <c r="U76" s="509"/>
      <c r="V76" s="509"/>
      <c r="W76" s="509"/>
      <c r="X76" s="509"/>
      <c r="Y76" s="509"/>
      <c r="Z76" s="509"/>
      <c r="AA76" s="508"/>
      <c r="AB76" s="508"/>
      <c r="AC76" s="508"/>
      <c r="AD76" s="508"/>
      <c r="AE76" s="508"/>
      <c r="AF76" s="508"/>
      <c r="AG76" s="509"/>
      <c r="AH76" s="509"/>
      <c r="AI76" s="509"/>
      <c r="AJ76" s="509"/>
      <c r="AK76" s="509"/>
      <c r="AL76" s="509"/>
    </row>
    <row r="77" spans="1:38" ht="16.5" customHeight="1">
      <c r="A77" s="20" t="s">
        <v>621</v>
      </c>
      <c r="B77" s="132"/>
      <c r="C77" s="132"/>
      <c r="D77" s="136" t="s">
        <v>622</v>
      </c>
      <c r="E77" s="134"/>
      <c r="F77" s="134"/>
      <c r="G77" s="134"/>
      <c r="H77" s="134"/>
      <c r="I77" s="134"/>
      <c r="J77" s="134"/>
      <c r="K77" s="134"/>
      <c r="L77" s="134"/>
      <c r="M77" s="134"/>
      <c r="N77" s="135"/>
      <c r="O77" s="507"/>
      <c r="P77" s="508"/>
      <c r="Q77" s="508"/>
      <c r="R77" s="508"/>
      <c r="S77" s="508"/>
      <c r="T77" s="508"/>
      <c r="U77" s="509"/>
      <c r="V77" s="509"/>
      <c r="W77" s="509"/>
      <c r="X77" s="509"/>
      <c r="Y77" s="509"/>
      <c r="Z77" s="509"/>
      <c r="AA77" s="508"/>
      <c r="AB77" s="508"/>
      <c r="AC77" s="508"/>
      <c r="AD77" s="508"/>
      <c r="AE77" s="508"/>
      <c r="AF77" s="508"/>
      <c r="AG77" s="509"/>
      <c r="AH77" s="509"/>
      <c r="AI77" s="509"/>
      <c r="AJ77" s="509"/>
      <c r="AK77" s="509"/>
      <c r="AL77" s="509"/>
    </row>
    <row r="78" spans="1:38" ht="16.5" customHeight="1">
      <c r="A78" s="20" t="s">
        <v>623</v>
      </c>
      <c r="B78" s="132"/>
      <c r="C78" s="132"/>
      <c r="D78" s="136" t="s">
        <v>624</v>
      </c>
      <c r="E78" s="134"/>
      <c r="F78" s="134"/>
      <c r="G78" s="134"/>
      <c r="H78" s="134"/>
      <c r="I78" s="134"/>
      <c r="J78" s="134"/>
      <c r="K78" s="134"/>
      <c r="L78" s="134"/>
      <c r="M78" s="134"/>
      <c r="N78" s="135"/>
      <c r="O78" s="507"/>
      <c r="P78" s="508"/>
      <c r="Q78" s="508"/>
      <c r="R78" s="508"/>
      <c r="S78" s="508"/>
      <c r="T78" s="508"/>
      <c r="U78" s="509"/>
      <c r="V78" s="509"/>
      <c r="W78" s="509"/>
      <c r="X78" s="509"/>
      <c r="Y78" s="509"/>
      <c r="Z78" s="509"/>
      <c r="AA78" s="508"/>
      <c r="AB78" s="508"/>
      <c r="AC78" s="508"/>
      <c r="AD78" s="508"/>
      <c r="AE78" s="508"/>
      <c r="AF78" s="508"/>
      <c r="AG78" s="509"/>
      <c r="AH78" s="509"/>
      <c r="AI78" s="509"/>
      <c r="AJ78" s="509"/>
      <c r="AK78" s="509"/>
      <c r="AL78" s="509"/>
    </row>
    <row r="79" spans="1:38" ht="16.5" customHeight="1">
      <c r="A79" s="20" t="s">
        <v>625</v>
      </c>
      <c r="B79" s="132"/>
      <c r="C79" s="132"/>
      <c r="D79" s="133" t="s">
        <v>626</v>
      </c>
      <c r="E79" s="134"/>
      <c r="F79" s="134"/>
      <c r="G79" s="134"/>
      <c r="H79" s="134"/>
      <c r="I79" s="134"/>
      <c r="J79" s="134"/>
      <c r="K79" s="134"/>
      <c r="L79" s="134"/>
      <c r="M79" s="134"/>
      <c r="N79" s="135"/>
      <c r="O79" s="528"/>
      <c r="P79" s="509"/>
      <c r="Q79" s="509"/>
      <c r="R79" s="509"/>
      <c r="S79" s="509"/>
      <c r="T79" s="509"/>
      <c r="U79" s="509">
        <f>U12+U36</f>
        <v>300000000</v>
      </c>
      <c r="V79" s="509"/>
      <c r="W79" s="509"/>
      <c r="X79" s="509"/>
      <c r="Y79" s="509"/>
      <c r="Z79" s="509"/>
      <c r="AA79" s="509"/>
      <c r="AB79" s="509"/>
      <c r="AC79" s="509"/>
      <c r="AD79" s="509"/>
      <c r="AE79" s="509"/>
      <c r="AF79" s="509"/>
      <c r="AG79" s="509">
        <f>AG12+AG36</f>
        <v>0</v>
      </c>
      <c r="AH79" s="509"/>
      <c r="AI79" s="509"/>
      <c r="AJ79" s="509"/>
      <c r="AK79" s="509"/>
      <c r="AL79" s="509"/>
    </row>
    <row r="80" spans="1:38" ht="16.5" customHeight="1">
      <c r="A80" s="20"/>
      <c r="B80" s="132"/>
      <c r="C80" s="132"/>
      <c r="D80" s="133" t="s">
        <v>627</v>
      </c>
      <c r="E80" s="134"/>
      <c r="F80" s="134"/>
      <c r="G80" s="134"/>
      <c r="H80" s="134"/>
      <c r="I80" s="134"/>
      <c r="J80" s="134"/>
      <c r="K80" s="134"/>
      <c r="L80" s="134"/>
      <c r="M80" s="134"/>
      <c r="N80" s="135"/>
      <c r="O80" s="523"/>
      <c r="P80" s="522"/>
      <c r="Q80" s="522"/>
      <c r="R80" s="522"/>
      <c r="S80" s="522"/>
      <c r="T80" s="522"/>
      <c r="U80" s="522"/>
      <c r="V80" s="522"/>
      <c r="W80" s="522"/>
      <c r="X80" s="522"/>
      <c r="Y80" s="522"/>
      <c r="Z80" s="522"/>
      <c r="AA80" s="522"/>
      <c r="AB80" s="522"/>
      <c r="AC80" s="522"/>
      <c r="AD80" s="522"/>
      <c r="AE80" s="522"/>
      <c r="AF80" s="522"/>
      <c r="AG80" s="522"/>
      <c r="AH80" s="522"/>
      <c r="AI80" s="522"/>
      <c r="AJ80" s="522"/>
      <c r="AK80" s="522"/>
      <c r="AL80" s="522"/>
    </row>
    <row r="81" spans="1:38" ht="16.5" customHeight="1">
      <c r="A81" s="20" t="s">
        <v>628</v>
      </c>
      <c r="B81" s="132"/>
      <c r="C81" s="132"/>
      <c r="D81" s="133" t="s">
        <v>629</v>
      </c>
      <c r="E81" s="134"/>
      <c r="F81" s="134"/>
      <c r="G81" s="134"/>
      <c r="H81" s="134"/>
      <c r="I81" s="134"/>
      <c r="J81" s="134"/>
      <c r="K81" s="134"/>
      <c r="L81" s="134"/>
      <c r="M81" s="134"/>
      <c r="N81" s="135"/>
      <c r="O81" s="523"/>
      <c r="P81" s="522"/>
      <c r="Q81" s="522"/>
      <c r="R81" s="522"/>
      <c r="S81" s="522"/>
      <c r="T81" s="522"/>
      <c r="U81" s="522">
        <f>+O82+O83+O84+O85+O86+O87+O88+O89+O90+O91+O92+O93+O94+O95+O96+O97+O98+O99</f>
        <v>0</v>
      </c>
      <c r="V81" s="522"/>
      <c r="W81" s="522"/>
      <c r="X81" s="522"/>
      <c r="Y81" s="522"/>
      <c r="Z81" s="522"/>
      <c r="AA81" s="522"/>
      <c r="AB81" s="522"/>
      <c r="AC81" s="522"/>
      <c r="AD81" s="522"/>
      <c r="AE81" s="522"/>
      <c r="AF81" s="522"/>
      <c r="AG81" s="522">
        <f>+AA82+AA83+AA84+AA85+AA86+AA87+AA88+AA89+AA90+AA91+AA92+AA93+AA94+AA95+AA96+AA97+AA98+AA99</f>
        <v>0</v>
      </c>
      <c r="AH81" s="522"/>
      <c r="AI81" s="522"/>
      <c r="AJ81" s="522"/>
      <c r="AK81" s="522"/>
      <c r="AL81" s="522"/>
    </row>
    <row r="82" spans="1:38" ht="16.5" customHeight="1">
      <c r="A82" s="20" t="s">
        <v>630</v>
      </c>
      <c r="B82" s="132"/>
      <c r="C82" s="132"/>
      <c r="D82" s="136" t="s">
        <v>631</v>
      </c>
      <c r="E82" s="134"/>
      <c r="F82" s="134"/>
      <c r="G82" s="134"/>
      <c r="H82" s="134"/>
      <c r="I82" s="134"/>
      <c r="J82" s="134"/>
      <c r="K82" s="134"/>
      <c r="L82" s="134"/>
      <c r="M82" s="134"/>
      <c r="N82" s="135"/>
      <c r="O82" s="520"/>
      <c r="P82" s="521"/>
      <c r="Q82" s="521"/>
      <c r="R82" s="521"/>
      <c r="S82" s="521"/>
      <c r="T82" s="521"/>
      <c r="U82" s="522"/>
      <c r="V82" s="522"/>
      <c r="W82" s="522"/>
      <c r="X82" s="522"/>
      <c r="Y82" s="522"/>
      <c r="Z82" s="522"/>
      <c r="AA82" s="521"/>
      <c r="AB82" s="521"/>
      <c r="AC82" s="521"/>
      <c r="AD82" s="521"/>
      <c r="AE82" s="521"/>
      <c r="AF82" s="521"/>
      <c r="AG82" s="522"/>
      <c r="AH82" s="522"/>
      <c r="AI82" s="522"/>
      <c r="AJ82" s="522"/>
      <c r="AK82" s="522"/>
      <c r="AL82" s="522"/>
    </row>
    <row r="83" spans="1:38" ht="16.5" customHeight="1">
      <c r="A83" s="20" t="s">
        <v>632</v>
      </c>
      <c r="B83" s="132"/>
      <c r="C83" s="132"/>
      <c r="D83" s="136" t="s">
        <v>633</v>
      </c>
      <c r="E83" s="134"/>
      <c r="F83" s="134"/>
      <c r="G83" s="134"/>
      <c r="H83" s="134"/>
      <c r="I83" s="134"/>
      <c r="J83" s="134"/>
      <c r="K83" s="134"/>
      <c r="L83" s="134"/>
      <c r="M83" s="134"/>
      <c r="N83" s="135"/>
      <c r="O83" s="520"/>
      <c r="P83" s="521"/>
      <c r="Q83" s="521"/>
      <c r="R83" s="521"/>
      <c r="S83" s="521"/>
      <c r="T83" s="521"/>
      <c r="U83" s="522"/>
      <c r="V83" s="522"/>
      <c r="W83" s="522"/>
      <c r="X83" s="522"/>
      <c r="Y83" s="522"/>
      <c r="Z83" s="522"/>
      <c r="AA83" s="521"/>
      <c r="AB83" s="521"/>
      <c r="AC83" s="521"/>
      <c r="AD83" s="521"/>
      <c r="AE83" s="521"/>
      <c r="AF83" s="521"/>
      <c r="AG83" s="522"/>
      <c r="AH83" s="522"/>
      <c r="AI83" s="522"/>
      <c r="AJ83" s="522"/>
      <c r="AK83" s="522"/>
      <c r="AL83" s="522"/>
    </row>
    <row r="84" spans="1:38" ht="16.5" customHeight="1">
      <c r="A84" s="20" t="s">
        <v>634</v>
      </c>
      <c r="B84" s="132"/>
      <c r="C84" s="132"/>
      <c r="D84" s="136" t="s">
        <v>635</v>
      </c>
      <c r="E84" s="134"/>
      <c r="F84" s="134"/>
      <c r="G84" s="134"/>
      <c r="H84" s="134"/>
      <c r="I84" s="134"/>
      <c r="J84" s="134"/>
      <c r="K84" s="134"/>
      <c r="L84" s="134"/>
      <c r="M84" s="134"/>
      <c r="N84" s="135"/>
      <c r="O84" s="520"/>
      <c r="P84" s="521"/>
      <c r="Q84" s="521"/>
      <c r="R84" s="521"/>
      <c r="S84" s="521"/>
      <c r="T84" s="521"/>
      <c r="U84" s="522"/>
      <c r="V84" s="522"/>
      <c r="W84" s="522"/>
      <c r="X84" s="522"/>
      <c r="Y84" s="522"/>
      <c r="Z84" s="522"/>
      <c r="AA84" s="521"/>
      <c r="AB84" s="521"/>
      <c r="AC84" s="521"/>
      <c r="AD84" s="521"/>
      <c r="AE84" s="521"/>
      <c r="AF84" s="521"/>
      <c r="AG84" s="522"/>
      <c r="AH84" s="522"/>
      <c r="AI84" s="522"/>
      <c r="AJ84" s="522"/>
      <c r="AK84" s="522"/>
      <c r="AL84" s="522"/>
    </row>
    <row r="85" spans="1:38" ht="16.5" customHeight="1">
      <c r="A85" s="20" t="s">
        <v>636</v>
      </c>
      <c r="B85" s="132"/>
      <c r="C85" s="132"/>
      <c r="D85" s="136" t="s">
        <v>637</v>
      </c>
      <c r="E85" s="134"/>
      <c r="F85" s="134"/>
      <c r="G85" s="134"/>
      <c r="H85" s="134"/>
      <c r="I85" s="134"/>
      <c r="J85" s="134"/>
      <c r="K85" s="134"/>
      <c r="L85" s="134"/>
      <c r="M85" s="134"/>
      <c r="N85" s="135"/>
      <c r="O85" s="520"/>
      <c r="P85" s="521"/>
      <c r="Q85" s="521"/>
      <c r="R85" s="521"/>
      <c r="S85" s="521"/>
      <c r="T85" s="521"/>
      <c r="U85" s="522"/>
      <c r="V85" s="522"/>
      <c r="W85" s="522"/>
      <c r="X85" s="522"/>
      <c r="Y85" s="522"/>
      <c r="Z85" s="522"/>
      <c r="AA85" s="521"/>
      <c r="AB85" s="521"/>
      <c r="AC85" s="521"/>
      <c r="AD85" s="521"/>
      <c r="AE85" s="521"/>
      <c r="AF85" s="521"/>
      <c r="AG85" s="522"/>
      <c r="AH85" s="522"/>
      <c r="AI85" s="522"/>
      <c r="AJ85" s="522"/>
      <c r="AK85" s="522"/>
      <c r="AL85" s="522"/>
    </row>
    <row r="86" spans="1:38" ht="16.5" customHeight="1">
      <c r="A86" s="20" t="s">
        <v>638</v>
      </c>
      <c r="B86" s="132"/>
      <c r="C86" s="132"/>
      <c r="D86" s="136" t="s">
        <v>639</v>
      </c>
      <c r="E86" s="134"/>
      <c r="F86" s="134"/>
      <c r="G86" s="134"/>
      <c r="H86" s="134"/>
      <c r="I86" s="134"/>
      <c r="J86" s="134"/>
      <c r="K86" s="134"/>
      <c r="L86" s="134"/>
      <c r="M86" s="134"/>
      <c r="N86" s="135"/>
      <c r="O86" s="520"/>
      <c r="P86" s="521"/>
      <c r="Q86" s="521"/>
      <c r="R86" s="521"/>
      <c r="S86" s="521"/>
      <c r="T86" s="521"/>
      <c r="U86" s="522"/>
      <c r="V86" s="522"/>
      <c r="W86" s="522"/>
      <c r="X86" s="522"/>
      <c r="Y86" s="522"/>
      <c r="Z86" s="522"/>
      <c r="AA86" s="521"/>
      <c r="AB86" s="521"/>
      <c r="AC86" s="521"/>
      <c r="AD86" s="521"/>
      <c r="AE86" s="521"/>
      <c r="AF86" s="521"/>
      <c r="AG86" s="522"/>
      <c r="AH86" s="522"/>
      <c r="AI86" s="522"/>
      <c r="AJ86" s="522"/>
      <c r="AK86" s="522"/>
      <c r="AL86" s="522"/>
    </row>
    <row r="87" spans="1:38" ht="16.5" customHeight="1">
      <c r="A87" s="20" t="s">
        <v>640</v>
      </c>
      <c r="B87" s="132"/>
      <c r="C87" s="132"/>
      <c r="D87" s="136" t="s">
        <v>641</v>
      </c>
      <c r="E87" s="134"/>
      <c r="F87" s="134"/>
      <c r="G87" s="134"/>
      <c r="H87" s="134"/>
      <c r="I87" s="134"/>
      <c r="J87" s="134"/>
      <c r="K87" s="134"/>
      <c r="L87" s="134"/>
      <c r="M87" s="134"/>
      <c r="N87" s="135"/>
      <c r="O87" s="524"/>
      <c r="P87" s="525"/>
      <c r="Q87" s="525"/>
      <c r="R87" s="525"/>
      <c r="S87" s="525"/>
      <c r="T87" s="520"/>
      <c r="U87" s="526"/>
      <c r="V87" s="527"/>
      <c r="W87" s="527"/>
      <c r="X87" s="527"/>
      <c r="Y87" s="527"/>
      <c r="Z87" s="523"/>
      <c r="AA87" s="524"/>
      <c r="AB87" s="525"/>
      <c r="AC87" s="525"/>
      <c r="AD87" s="525"/>
      <c r="AE87" s="525"/>
      <c r="AF87" s="520"/>
      <c r="AG87" s="526"/>
      <c r="AH87" s="527"/>
      <c r="AI87" s="527"/>
      <c r="AJ87" s="527"/>
      <c r="AK87" s="527"/>
      <c r="AL87" s="523"/>
    </row>
    <row r="88" spans="1:38" ht="16.5" customHeight="1">
      <c r="A88" s="20" t="s">
        <v>642</v>
      </c>
      <c r="B88" s="132"/>
      <c r="C88" s="132"/>
      <c r="D88" s="136" t="s">
        <v>643</v>
      </c>
      <c r="E88" s="134"/>
      <c r="F88" s="134"/>
      <c r="G88" s="134"/>
      <c r="H88" s="134"/>
      <c r="I88" s="134"/>
      <c r="J88" s="134"/>
      <c r="K88" s="134"/>
      <c r="L88" s="134"/>
      <c r="M88" s="134"/>
      <c r="N88" s="135"/>
      <c r="O88" s="520"/>
      <c r="P88" s="521"/>
      <c r="Q88" s="521"/>
      <c r="R88" s="521"/>
      <c r="S88" s="521"/>
      <c r="T88" s="521"/>
      <c r="U88" s="522"/>
      <c r="V88" s="522"/>
      <c r="W88" s="522"/>
      <c r="X88" s="522"/>
      <c r="Y88" s="522"/>
      <c r="Z88" s="522"/>
      <c r="AA88" s="521"/>
      <c r="AB88" s="521"/>
      <c r="AC88" s="521"/>
      <c r="AD88" s="521"/>
      <c r="AE88" s="521"/>
      <c r="AF88" s="521"/>
      <c r="AG88" s="522"/>
      <c r="AH88" s="522"/>
      <c r="AI88" s="522"/>
      <c r="AJ88" s="522"/>
      <c r="AK88" s="522"/>
      <c r="AL88" s="522"/>
    </row>
    <row r="89" spans="1:38" ht="16.5" customHeight="1">
      <c r="A89" s="20" t="s">
        <v>644</v>
      </c>
      <c r="B89" s="132"/>
      <c r="C89" s="132"/>
      <c r="D89" s="136" t="s">
        <v>645</v>
      </c>
      <c r="E89" s="134"/>
      <c r="F89" s="134"/>
      <c r="G89" s="134"/>
      <c r="H89" s="134"/>
      <c r="I89" s="134"/>
      <c r="J89" s="134"/>
      <c r="K89" s="134"/>
      <c r="L89" s="134"/>
      <c r="M89" s="134"/>
      <c r="N89" s="135"/>
      <c r="O89" s="520"/>
      <c r="P89" s="521"/>
      <c r="Q89" s="521"/>
      <c r="R89" s="521"/>
      <c r="S89" s="521"/>
      <c r="T89" s="521"/>
      <c r="U89" s="522"/>
      <c r="V89" s="522"/>
      <c r="W89" s="522"/>
      <c r="X89" s="522"/>
      <c r="Y89" s="522"/>
      <c r="Z89" s="522"/>
      <c r="AA89" s="521"/>
      <c r="AB89" s="521"/>
      <c r="AC89" s="521"/>
      <c r="AD89" s="521"/>
      <c r="AE89" s="521"/>
      <c r="AF89" s="521"/>
      <c r="AG89" s="522"/>
      <c r="AH89" s="522"/>
      <c r="AI89" s="522"/>
      <c r="AJ89" s="522"/>
      <c r="AK89" s="522"/>
      <c r="AL89" s="522"/>
    </row>
    <row r="90" spans="1:38" ht="16.5" customHeight="1">
      <c r="A90" s="20" t="s">
        <v>646</v>
      </c>
      <c r="B90" s="132"/>
      <c r="C90" s="132"/>
      <c r="D90" s="136" t="s">
        <v>647</v>
      </c>
      <c r="E90" s="134"/>
      <c r="F90" s="134"/>
      <c r="G90" s="134"/>
      <c r="H90" s="134"/>
      <c r="I90" s="134"/>
      <c r="J90" s="134"/>
      <c r="K90" s="134"/>
      <c r="L90" s="134"/>
      <c r="M90" s="134"/>
      <c r="N90" s="135"/>
      <c r="O90" s="520"/>
      <c r="P90" s="521"/>
      <c r="Q90" s="521"/>
      <c r="R90" s="521"/>
      <c r="S90" s="521"/>
      <c r="T90" s="521"/>
      <c r="U90" s="522"/>
      <c r="V90" s="522"/>
      <c r="W90" s="522"/>
      <c r="X90" s="522"/>
      <c r="Y90" s="522"/>
      <c r="Z90" s="522"/>
      <c r="AA90" s="521"/>
      <c r="AB90" s="521"/>
      <c r="AC90" s="521"/>
      <c r="AD90" s="521"/>
      <c r="AE90" s="521"/>
      <c r="AF90" s="521"/>
      <c r="AG90" s="522"/>
      <c r="AH90" s="522"/>
      <c r="AI90" s="522"/>
      <c r="AJ90" s="522"/>
      <c r="AK90" s="522"/>
      <c r="AL90" s="522"/>
    </row>
    <row r="91" spans="1:38" ht="16.5" customHeight="1">
      <c r="A91" s="20" t="s">
        <v>648</v>
      </c>
      <c r="B91" s="132"/>
      <c r="C91" s="132"/>
      <c r="D91" s="136" t="s">
        <v>649</v>
      </c>
      <c r="E91" s="134"/>
      <c r="F91" s="134"/>
      <c r="G91" s="134"/>
      <c r="H91" s="134"/>
      <c r="I91" s="134"/>
      <c r="J91" s="134"/>
      <c r="K91" s="134"/>
      <c r="L91" s="134"/>
      <c r="M91" s="134"/>
      <c r="N91" s="135"/>
      <c r="O91" s="520"/>
      <c r="P91" s="521"/>
      <c r="Q91" s="521"/>
      <c r="R91" s="521"/>
      <c r="S91" s="521"/>
      <c r="T91" s="521"/>
      <c r="U91" s="522"/>
      <c r="V91" s="522"/>
      <c r="W91" s="522"/>
      <c r="X91" s="522"/>
      <c r="Y91" s="522"/>
      <c r="Z91" s="522"/>
      <c r="AA91" s="521"/>
      <c r="AB91" s="521"/>
      <c r="AC91" s="521"/>
      <c r="AD91" s="521"/>
      <c r="AE91" s="521"/>
      <c r="AF91" s="521"/>
      <c r="AG91" s="522"/>
      <c r="AH91" s="522"/>
      <c r="AI91" s="522"/>
      <c r="AJ91" s="522"/>
      <c r="AK91" s="522"/>
      <c r="AL91" s="522"/>
    </row>
    <row r="92" spans="1:38" ht="16.5" customHeight="1">
      <c r="A92" s="20" t="s">
        <v>650</v>
      </c>
      <c r="B92" s="132"/>
      <c r="C92" s="132"/>
      <c r="D92" s="136" t="s">
        <v>651</v>
      </c>
      <c r="E92" s="134"/>
      <c r="F92" s="134"/>
      <c r="G92" s="134"/>
      <c r="H92" s="134"/>
      <c r="I92" s="134"/>
      <c r="J92" s="134"/>
      <c r="K92" s="134"/>
      <c r="L92" s="134"/>
      <c r="M92" s="134"/>
      <c r="N92" s="135"/>
      <c r="O92" s="520"/>
      <c r="P92" s="521"/>
      <c r="Q92" s="521"/>
      <c r="R92" s="521"/>
      <c r="S92" s="521"/>
      <c r="T92" s="521"/>
      <c r="U92" s="522"/>
      <c r="V92" s="522"/>
      <c r="W92" s="522"/>
      <c r="X92" s="522"/>
      <c r="Y92" s="522"/>
      <c r="Z92" s="522"/>
      <c r="AA92" s="521"/>
      <c r="AB92" s="521"/>
      <c r="AC92" s="521"/>
      <c r="AD92" s="521"/>
      <c r="AE92" s="521"/>
      <c r="AF92" s="521"/>
      <c r="AG92" s="522"/>
      <c r="AH92" s="522"/>
      <c r="AI92" s="522"/>
      <c r="AJ92" s="522"/>
      <c r="AK92" s="522"/>
      <c r="AL92" s="522"/>
    </row>
    <row r="93" spans="1:38" ht="16.5" customHeight="1">
      <c r="A93" s="20" t="s">
        <v>652</v>
      </c>
      <c r="B93" s="132"/>
      <c r="C93" s="132"/>
      <c r="D93" s="136" t="s">
        <v>653</v>
      </c>
      <c r="E93" s="134"/>
      <c r="F93" s="134"/>
      <c r="G93" s="134"/>
      <c r="H93" s="134"/>
      <c r="I93" s="134"/>
      <c r="J93" s="134"/>
      <c r="K93" s="134"/>
      <c r="L93" s="134"/>
      <c r="M93" s="134"/>
      <c r="N93" s="135"/>
      <c r="O93" s="520"/>
      <c r="P93" s="521"/>
      <c r="Q93" s="521"/>
      <c r="R93" s="521"/>
      <c r="S93" s="521"/>
      <c r="T93" s="521"/>
      <c r="U93" s="522"/>
      <c r="V93" s="522"/>
      <c r="W93" s="522"/>
      <c r="X93" s="522"/>
      <c r="Y93" s="522"/>
      <c r="Z93" s="522"/>
      <c r="AA93" s="521"/>
      <c r="AB93" s="521"/>
      <c r="AC93" s="521"/>
      <c r="AD93" s="521"/>
      <c r="AE93" s="521"/>
      <c r="AF93" s="521"/>
      <c r="AG93" s="522"/>
      <c r="AH93" s="522"/>
      <c r="AI93" s="522"/>
      <c r="AJ93" s="522"/>
      <c r="AK93" s="522"/>
      <c r="AL93" s="522"/>
    </row>
    <row r="94" spans="1:38" ht="16.5" customHeight="1">
      <c r="A94" s="20" t="s">
        <v>654</v>
      </c>
      <c r="B94" s="132"/>
      <c r="C94" s="132"/>
      <c r="D94" s="136" t="s">
        <v>655</v>
      </c>
      <c r="E94" s="134"/>
      <c r="F94" s="134"/>
      <c r="G94" s="134"/>
      <c r="H94" s="134"/>
      <c r="I94" s="134"/>
      <c r="J94" s="134"/>
      <c r="K94" s="134"/>
      <c r="L94" s="134"/>
      <c r="M94" s="134"/>
      <c r="N94" s="135"/>
      <c r="O94" s="520"/>
      <c r="P94" s="521"/>
      <c r="Q94" s="521"/>
      <c r="R94" s="521"/>
      <c r="S94" s="521"/>
      <c r="T94" s="521"/>
      <c r="U94" s="522"/>
      <c r="V94" s="522"/>
      <c r="W94" s="522"/>
      <c r="X94" s="522"/>
      <c r="Y94" s="522"/>
      <c r="Z94" s="522"/>
      <c r="AA94" s="521"/>
      <c r="AB94" s="521"/>
      <c r="AC94" s="521"/>
      <c r="AD94" s="521"/>
      <c r="AE94" s="521"/>
      <c r="AF94" s="521"/>
      <c r="AG94" s="522"/>
      <c r="AH94" s="522"/>
      <c r="AI94" s="522"/>
      <c r="AJ94" s="522"/>
      <c r="AK94" s="522"/>
      <c r="AL94" s="522"/>
    </row>
    <row r="95" spans="1:38" ht="16.5" customHeight="1">
      <c r="A95" s="20" t="s">
        <v>656</v>
      </c>
      <c r="B95" s="132"/>
      <c r="C95" s="132"/>
      <c r="D95" s="136" t="s">
        <v>657</v>
      </c>
      <c r="E95" s="134"/>
      <c r="F95" s="134"/>
      <c r="G95" s="134"/>
      <c r="H95" s="134"/>
      <c r="I95" s="134"/>
      <c r="J95" s="134"/>
      <c r="K95" s="134"/>
      <c r="L95" s="134"/>
      <c r="M95" s="134"/>
      <c r="N95" s="135"/>
      <c r="O95" s="520"/>
      <c r="P95" s="521"/>
      <c r="Q95" s="521"/>
      <c r="R95" s="521"/>
      <c r="S95" s="521"/>
      <c r="T95" s="521"/>
      <c r="U95" s="522"/>
      <c r="V95" s="522"/>
      <c r="W95" s="522"/>
      <c r="X95" s="522"/>
      <c r="Y95" s="522"/>
      <c r="Z95" s="522"/>
      <c r="AA95" s="521"/>
      <c r="AB95" s="521"/>
      <c r="AC95" s="521"/>
      <c r="AD95" s="521"/>
      <c r="AE95" s="521"/>
      <c r="AF95" s="521"/>
      <c r="AG95" s="522"/>
      <c r="AH95" s="522"/>
      <c r="AI95" s="522"/>
      <c r="AJ95" s="522"/>
      <c r="AK95" s="522"/>
      <c r="AL95" s="522"/>
    </row>
    <row r="96" spans="1:38" ht="16.5" customHeight="1">
      <c r="A96" s="20" t="s">
        <v>658</v>
      </c>
      <c r="B96" s="132"/>
      <c r="C96" s="132"/>
      <c r="D96" s="136" t="s">
        <v>659</v>
      </c>
      <c r="E96" s="134"/>
      <c r="F96" s="134"/>
      <c r="G96" s="134"/>
      <c r="H96" s="134"/>
      <c r="I96" s="134"/>
      <c r="J96" s="134"/>
      <c r="K96" s="134"/>
      <c r="L96" s="134"/>
      <c r="M96" s="134"/>
      <c r="N96" s="135"/>
      <c r="O96" s="520"/>
      <c r="P96" s="521"/>
      <c r="Q96" s="521"/>
      <c r="R96" s="521"/>
      <c r="S96" s="521"/>
      <c r="T96" s="521"/>
      <c r="U96" s="522"/>
      <c r="V96" s="522"/>
      <c r="W96" s="522"/>
      <c r="X96" s="522"/>
      <c r="Y96" s="522"/>
      <c r="Z96" s="522"/>
      <c r="AA96" s="521"/>
      <c r="AB96" s="521"/>
      <c r="AC96" s="521"/>
      <c r="AD96" s="521"/>
      <c r="AE96" s="521"/>
      <c r="AF96" s="521"/>
      <c r="AG96" s="522"/>
      <c r="AH96" s="522"/>
      <c r="AI96" s="522"/>
      <c r="AJ96" s="522"/>
      <c r="AK96" s="522"/>
      <c r="AL96" s="522"/>
    </row>
    <row r="97" spans="1:38" ht="16.5" customHeight="1">
      <c r="A97" s="20" t="s">
        <v>660</v>
      </c>
      <c r="B97" s="132"/>
      <c r="C97" s="132"/>
      <c r="D97" s="136" t="s">
        <v>661</v>
      </c>
      <c r="E97" s="134"/>
      <c r="F97" s="134"/>
      <c r="G97" s="134"/>
      <c r="H97" s="134"/>
      <c r="I97" s="134"/>
      <c r="J97" s="134"/>
      <c r="K97" s="134"/>
      <c r="L97" s="134"/>
      <c r="M97" s="134"/>
      <c r="N97" s="135"/>
      <c r="O97" s="520"/>
      <c r="P97" s="521"/>
      <c r="Q97" s="521"/>
      <c r="R97" s="521"/>
      <c r="S97" s="521"/>
      <c r="T97" s="521"/>
      <c r="U97" s="522"/>
      <c r="V97" s="522"/>
      <c r="W97" s="522"/>
      <c r="X97" s="522"/>
      <c r="Y97" s="522"/>
      <c r="Z97" s="522"/>
      <c r="AA97" s="521"/>
      <c r="AB97" s="521"/>
      <c r="AC97" s="521"/>
      <c r="AD97" s="521"/>
      <c r="AE97" s="521"/>
      <c r="AF97" s="521"/>
      <c r="AG97" s="522"/>
      <c r="AH97" s="522"/>
      <c r="AI97" s="522"/>
      <c r="AJ97" s="522"/>
      <c r="AK97" s="522"/>
      <c r="AL97" s="522"/>
    </row>
    <row r="98" spans="1:38" ht="16.5" customHeight="1">
      <c r="A98" s="20" t="s">
        <v>662</v>
      </c>
      <c r="B98" s="132"/>
      <c r="C98" s="132"/>
      <c r="D98" s="136" t="s">
        <v>663</v>
      </c>
      <c r="E98" s="134"/>
      <c r="F98" s="134"/>
      <c r="G98" s="134"/>
      <c r="H98" s="134"/>
      <c r="I98" s="134"/>
      <c r="J98" s="134"/>
      <c r="K98" s="134"/>
      <c r="L98" s="134"/>
      <c r="M98" s="134"/>
      <c r="N98" s="135"/>
      <c r="O98" s="520"/>
      <c r="P98" s="521"/>
      <c r="Q98" s="521"/>
      <c r="R98" s="521"/>
      <c r="S98" s="521"/>
      <c r="T98" s="521"/>
      <c r="U98" s="522"/>
      <c r="V98" s="522"/>
      <c r="W98" s="522"/>
      <c r="X98" s="522"/>
      <c r="Y98" s="522"/>
      <c r="Z98" s="522"/>
      <c r="AA98" s="521"/>
      <c r="AB98" s="521"/>
      <c r="AC98" s="521"/>
      <c r="AD98" s="521"/>
      <c r="AE98" s="521"/>
      <c r="AF98" s="521"/>
      <c r="AG98" s="522"/>
      <c r="AH98" s="522"/>
      <c r="AI98" s="522"/>
      <c r="AJ98" s="522"/>
      <c r="AK98" s="522"/>
      <c r="AL98" s="522"/>
    </row>
    <row r="99" spans="1:38" ht="16.5" customHeight="1">
      <c r="A99" s="20" t="s">
        <v>664</v>
      </c>
      <c r="B99" s="132"/>
      <c r="C99" s="132"/>
      <c r="D99" s="136" t="s">
        <v>665</v>
      </c>
      <c r="E99" s="134"/>
      <c r="F99" s="134"/>
      <c r="G99" s="134"/>
      <c r="H99" s="134"/>
      <c r="I99" s="134"/>
      <c r="J99" s="134"/>
      <c r="K99" s="134"/>
      <c r="L99" s="134"/>
      <c r="M99" s="134"/>
      <c r="N99" s="135"/>
      <c r="O99" s="520"/>
      <c r="P99" s="521"/>
      <c r="Q99" s="521"/>
      <c r="R99" s="521"/>
      <c r="S99" s="521"/>
      <c r="T99" s="521"/>
      <c r="U99" s="522"/>
      <c r="V99" s="522"/>
      <c r="W99" s="522"/>
      <c r="X99" s="522"/>
      <c r="Y99" s="522"/>
      <c r="Z99" s="522"/>
      <c r="AA99" s="521"/>
      <c r="AB99" s="521"/>
      <c r="AC99" s="521"/>
      <c r="AD99" s="521"/>
      <c r="AE99" s="521"/>
      <c r="AF99" s="521"/>
      <c r="AG99" s="522"/>
      <c r="AH99" s="522"/>
      <c r="AI99" s="522"/>
      <c r="AJ99" s="522"/>
      <c r="AK99" s="522"/>
      <c r="AL99" s="522"/>
    </row>
    <row r="100" spans="1:38" ht="16.5" customHeight="1">
      <c r="A100" s="20" t="s">
        <v>666</v>
      </c>
      <c r="B100" s="132"/>
      <c r="C100" s="132"/>
      <c r="D100" s="133" t="s">
        <v>667</v>
      </c>
      <c r="E100" s="134"/>
      <c r="F100" s="134"/>
      <c r="G100" s="134"/>
      <c r="H100" s="134"/>
      <c r="I100" s="134"/>
      <c r="J100" s="134"/>
      <c r="K100" s="134"/>
      <c r="L100" s="134"/>
      <c r="M100" s="134"/>
      <c r="N100" s="135"/>
      <c r="O100" s="523"/>
      <c r="P100" s="522"/>
      <c r="Q100" s="522"/>
      <c r="R100" s="522"/>
      <c r="S100" s="522"/>
      <c r="T100" s="522"/>
      <c r="U100" s="522">
        <f>+O101+O102+O103+O104+O105+O106+O107+O108+O109</f>
        <v>0</v>
      </c>
      <c r="V100" s="522"/>
      <c r="W100" s="522"/>
      <c r="X100" s="522"/>
      <c r="Y100" s="522"/>
      <c r="Z100" s="522"/>
      <c r="AA100" s="522"/>
      <c r="AB100" s="522"/>
      <c r="AC100" s="522"/>
      <c r="AD100" s="522"/>
      <c r="AE100" s="522"/>
      <c r="AF100" s="522"/>
      <c r="AG100" s="522">
        <f>+AA101+AA102+AA103+AA104+AA105+AA106+AA107+AA108+AA109</f>
        <v>0</v>
      </c>
      <c r="AH100" s="522"/>
      <c r="AI100" s="522"/>
      <c r="AJ100" s="522"/>
      <c r="AK100" s="522"/>
      <c r="AL100" s="522"/>
    </row>
    <row r="101" spans="1:38" ht="16.5" customHeight="1">
      <c r="A101" s="20" t="s">
        <v>668</v>
      </c>
      <c r="B101" s="132"/>
      <c r="C101" s="132"/>
      <c r="D101" s="136" t="s">
        <v>669</v>
      </c>
      <c r="E101" s="134"/>
      <c r="F101" s="134"/>
      <c r="G101" s="134"/>
      <c r="H101" s="134"/>
      <c r="I101" s="134"/>
      <c r="J101" s="134"/>
      <c r="K101" s="134"/>
      <c r="L101" s="134"/>
      <c r="M101" s="134"/>
      <c r="N101" s="135"/>
      <c r="O101" s="520"/>
      <c r="P101" s="521"/>
      <c r="Q101" s="521"/>
      <c r="R101" s="521"/>
      <c r="S101" s="521"/>
      <c r="T101" s="521"/>
      <c r="U101" s="522"/>
      <c r="V101" s="522"/>
      <c r="W101" s="522"/>
      <c r="X101" s="522"/>
      <c r="Y101" s="522"/>
      <c r="Z101" s="522"/>
      <c r="AA101" s="521"/>
      <c r="AB101" s="521"/>
      <c r="AC101" s="521"/>
      <c r="AD101" s="521"/>
      <c r="AE101" s="521"/>
      <c r="AF101" s="521"/>
      <c r="AG101" s="522"/>
      <c r="AH101" s="522"/>
      <c r="AI101" s="522"/>
      <c r="AJ101" s="522"/>
      <c r="AK101" s="522"/>
      <c r="AL101" s="522"/>
    </row>
    <row r="102" spans="1:38" ht="16.5" customHeight="1">
      <c r="A102" s="20" t="s">
        <v>670</v>
      </c>
      <c r="B102" s="132"/>
      <c r="C102" s="132"/>
      <c r="D102" s="136" t="s">
        <v>671</v>
      </c>
      <c r="E102" s="134"/>
      <c r="F102" s="134"/>
      <c r="G102" s="134"/>
      <c r="H102" s="134"/>
      <c r="I102" s="134"/>
      <c r="J102" s="134"/>
      <c r="K102" s="134"/>
      <c r="L102" s="134"/>
      <c r="M102" s="134"/>
      <c r="N102" s="135"/>
      <c r="O102" s="520"/>
      <c r="P102" s="521"/>
      <c r="Q102" s="521"/>
      <c r="R102" s="521"/>
      <c r="S102" s="521"/>
      <c r="T102" s="521"/>
      <c r="U102" s="522"/>
      <c r="V102" s="522"/>
      <c r="W102" s="522"/>
      <c r="X102" s="522"/>
      <c r="Y102" s="522"/>
      <c r="Z102" s="522"/>
      <c r="AA102" s="521"/>
      <c r="AB102" s="521"/>
      <c r="AC102" s="521"/>
      <c r="AD102" s="521"/>
      <c r="AE102" s="521"/>
      <c r="AF102" s="521"/>
      <c r="AG102" s="522"/>
      <c r="AH102" s="522"/>
      <c r="AI102" s="522"/>
      <c r="AJ102" s="522"/>
      <c r="AK102" s="522"/>
      <c r="AL102" s="522"/>
    </row>
    <row r="103" spans="1:38" ht="16.5" customHeight="1">
      <c r="A103" s="20" t="s">
        <v>672</v>
      </c>
      <c r="B103" s="132"/>
      <c r="C103" s="132"/>
      <c r="D103" s="136" t="s">
        <v>673</v>
      </c>
      <c r="E103" s="134"/>
      <c r="F103" s="134"/>
      <c r="G103" s="134"/>
      <c r="H103" s="134"/>
      <c r="I103" s="134"/>
      <c r="J103" s="134"/>
      <c r="K103" s="134"/>
      <c r="L103" s="134"/>
      <c r="M103" s="134"/>
      <c r="N103" s="135"/>
      <c r="O103" s="520"/>
      <c r="P103" s="521"/>
      <c r="Q103" s="521"/>
      <c r="R103" s="521"/>
      <c r="S103" s="521"/>
      <c r="T103" s="521"/>
      <c r="U103" s="522"/>
      <c r="V103" s="522"/>
      <c r="W103" s="522"/>
      <c r="X103" s="522"/>
      <c r="Y103" s="522"/>
      <c r="Z103" s="522"/>
      <c r="AA103" s="521"/>
      <c r="AB103" s="521"/>
      <c r="AC103" s="521"/>
      <c r="AD103" s="521"/>
      <c r="AE103" s="521"/>
      <c r="AF103" s="521"/>
      <c r="AG103" s="522"/>
      <c r="AH103" s="522"/>
      <c r="AI103" s="522"/>
      <c r="AJ103" s="522"/>
      <c r="AK103" s="522"/>
      <c r="AL103" s="522"/>
    </row>
    <row r="104" spans="1:38" ht="16.5" customHeight="1">
      <c r="A104" s="20" t="s">
        <v>674</v>
      </c>
      <c r="B104" s="132"/>
      <c r="C104" s="132"/>
      <c r="D104" s="136" t="s">
        <v>675</v>
      </c>
      <c r="E104" s="134"/>
      <c r="F104" s="134"/>
      <c r="G104" s="134"/>
      <c r="H104" s="134"/>
      <c r="I104" s="134"/>
      <c r="J104" s="134"/>
      <c r="K104" s="134"/>
      <c r="L104" s="134"/>
      <c r="M104" s="134"/>
      <c r="N104" s="135"/>
      <c r="O104" s="520"/>
      <c r="P104" s="521"/>
      <c r="Q104" s="521"/>
      <c r="R104" s="521"/>
      <c r="S104" s="521"/>
      <c r="T104" s="521"/>
      <c r="U104" s="522"/>
      <c r="V104" s="522"/>
      <c r="W104" s="522"/>
      <c r="X104" s="522"/>
      <c r="Y104" s="522"/>
      <c r="Z104" s="522"/>
      <c r="AA104" s="521"/>
      <c r="AB104" s="521"/>
      <c r="AC104" s="521"/>
      <c r="AD104" s="521"/>
      <c r="AE104" s="521"/>
      <c r="AF104" s="521"/>
      <c r="AG104" s="522"/>
      <c r="AH104" s="522"/>
      <c r="AI104" s="522"/>
      <c r="AJ104" s="522"/>
      <c r="AK104" s="522"/>
      <c r="AL104" s="522"/>
    </row>
    <row r="105" spans="1:38" ht="16.5" customHeight="1">
      <c r="A105" s="20" t="s">
        <v>676</v>
      </c>
      <c r="B105" s="132"/>
      <c r="C105" s="132"/>
      <c r="D105" s="136" t="s">
        <v>677</v>
      </c>
      <c r="E105" s="134"/>
      <c r="F105" s="134"/>
      <c r="G105" s="134"/>
      <c r="H105" s="134"/>
      <c r="I105" s="134"/>
      <c r="J105" s="134"/>
      <c r="K105" s="134"/>
      <c r="L105" s="134"/>
      <c r="M105" s="134"/>
      <c r="N105" s="135"/>
      <c r="O105" s="520"/>
      <c r="P105" s="521"/>
      <c r="Q105" s="521"/>
      <c r="R105" s="521"/>
      <c r="S105" s="521"/>
      <c r="T105" s="521"/>
      <c r="U105" s="522"/>
      <c r="V105" s="522"/>
      <c r="W105" s="522"/>
      <c r="X105" s="522"/>
      <c r="Y105" s="522"/>
      <c r="Z105" s="522"/>
      <c r="AA105" s="521"/>
      <c r="AB105" s="521"/>
      <c r="AC105" s="521"/>
      <c r="AD105" s="521"/>
      <c r="AE105" s="521"/>
      <c r="AF105" s="521"/>
      <c r="AG105" s="522"/>
      <c r="AH105" s="522"/>
      <c r="AI105" s="522"/>
      <c r="AJ105" s="522"/>
      <c r="AK105" s="522"/>
      <c r="AL105" s="522"/>
    </row>
    <row r="106" spans="1:38" ht="16.5" customHeight="1">
      <c r="A106" s="20" t="s">
        <v>678</v>
      </c>
      <c r="B106" s="132"/>
      <c r="C106" s="132"/>
      <c r="D106" s="136" t="s">
        <v>679</v>
      </c>
      <c r="E106" s="134"/>
      <c r="F106" s="134"/>
      <c r="G106" s="134"/>
      <c r="H106" s="134"/>
      <c r="I106" s="134"/>
      <c r="J106" s="134"/>
      <c r="K106" s="134"/>
      <c r="L106" s="134"/>
      <c r="M106" s="134"/>
      <c r="N106" s="135"/>
      <c r="O106" s="520"/>
      <c r="P106" s="521"/>
      <c r="Q106" s="521"/>
      <c r="R106" s="521"/>
      <c r="S106" s="521"/>
      <c r="T106" s="521"/>
      <c r="U106" s="522"/>
      <c r="V106" s="522"/>
      <c r="W106" s="522"/>
      <c r="X106" s="522"/>
      <c r="Y106" s="522"/>
      <c r="Z106" s="522"/>
      <c r="AA106" s="521"/>
      <c r="AB106" s="521"/>
      <c r="AC106" s="521"/>
      <c r="AD106" s="521"/>
      <c r="AE106" s="521"/>
      <c r="AF106" s="521"/>
      <c r="AG106" s="522"/>
      <c r="AH106" s="522"/>
      <c r="AI106" s="522"/>
      <c r="AJ106" s="522"/>
      <c r="AK106" s="522"/>
      <c r="AL106" s="522"/>
    </row>
    <row r="107" spans="1:38" ht="16.5" customHeight="1">
      <c r="A107" s="20" t="s">
        <v>680</v>
      </c>
      <c r="B107" s="132"/>
      <c r="C107" s="132"/>
      <c r="D107" s="136" t="s">
        <v>681</v>
      </c>
      <c r="E107" s="134"/>
      <c r="F107" s="134"/>
      <c r="G107" s="134"/>
      <c r="H107" s="134"/>
      <c r="I107" s="134"/>
      <c r="J107" s="134"/>
      <c r="K107" s="134"/>
      <c r="L107" s="134"/>
      <c r="M107" s="134"/>
      <c r="N107" s="135"/>
      <c r="O107" s="520"/>
      <c r="P107" s="521"/>
      <c r="Q107" s="521"/>
      <c r="R107" s="521"/>
      <c r="S107" s="521"/>
      <c r="T107" s="521"/>
      <c r="U107" s="522"/>
      <c r="V107" s="522"/>
      <c r="W107" s="522"/>
      <c r="X107" s="522"/>
      <c r="Y107" s="522"/>
      <c r="Z107" s="522"/>
      <c r="AA107" s="521"/>
      <c r="AB107" s="521"/>
      <c r="AC107" s="521"/>
      <c r="AD107" s="521"/>
      <c r="AE107" s="521"/>
      <c r="AF107" s="521"/>
      <c r="AG107" s="522"/>
      <c r="AH107" s="522"/>
      <c r="AI107" s="522"/>
      <c r="AJ107" s="522"/>
      <c r="AK107" s="522"/>
      <c r="AL107" s="522"/>
    </row>
    <row r="108" spans="1:38" ht="16.5" customHeight="1">
      <c r="A108" s="20" t="s">
        <v>682</v>
      </c>
      <c r="B108" s="132"/>
      <c r="C108" s="132"/>
      <c r="D108" s="136" t="s">
        <v>683</v>
      </c>
      <c r="E108" s="134"/>
      <c r="F108" s="134"/>
      <c r="G108" s="134"/>
      <c r="H108" s="134"/>
      <c r="I108" s="134"/>
      <c r="J108" s="134"/>
      <c r="K108" s="134"/>
      <c r="L108" s="134"/>
      <c r="M108" s="134"/>
      <c r="N108" s="135"/>
      <c r="O108" s="520"/>
      <c r="P108" s="521"/>
      <c r="Q108" s="521"/>
      <c r="R108" s="521"/>
      <c r="S108" s="521"/>
      <c r="T108" s="521"/>
      <c r="U108" s="522"/>
      <c r="V108" s="522"/>
      <c r="W108" s="522"/>
      <c r="X108" s="522"/>
      <c r="Y108" s="522"/>
      <c r="Z108" s="522"/>
      <c r="AA108" s="521"/>
      <c r="AB108" s="521"/>
      <c r="AC108" s="521"/>
      <c r="AD108" s="521"/>
      <c r="AE108" s="521"/>
      <c r="AF108" s="521"/>
      <c r="AG108" s="522"/>
      <c r="AH108" s="522"/>
      <c r="AI108" s="522"/>
      <c r="AJ108" s="522"/>
      <c r="AK108" s="522"/>
      <c r="AL108" s="522"/>
    </row>
    <row r="109" spans="1:38" ht="16.5" customHeight="1">
      <c r="A109" s="20" t="s">
        <v>684</v>
      </c>
      <c r="B109" s="132"/>
      <c r="C109" s="132"/>
      <c r="D109" s="136" t="s">
        <v>685</v>
      </c>
      <c r="E109" s="134"/>
      <c r="F109" s="134"/>
      <c r="G109" s="134"/>
      <c r="H109" s="134"/>
      <c r="I109" s="134"/>
      <c r="J109" s="134"/>
      <c r="K109" s="134"/>
      <c r="L109" s="134"/>
      <c r="M109" s="134"/>
      <c r="N109" s="135"/>
      <c r="O109" s="520"/>
      <c r="P109" s="521"/>
      <c r="Q109" s="521"/>
      <c r="R109" s="521"/>
      <c r="S109" s="521"/>
      <c r="T109" s="521"/>
      <c r="U109" s="522"/>
      <c r="V109" s="522"/>
      <c r="W109" s="522"/>
      <c r="X109" s="522"/>
      <c r="Y109" s="522"/>
      <c r="Z109" s="522"/>
      <c r="AA109" s="521"/>
      <c r="AB109" s="521"/>
      <c r="AC109" s="521"/>
      <c r="AD109" s="521"/>
      <c r="AE109" s="521"/>
      <c r="AF109" s="521"/>
      <c r="AG109" s="522"/>
      <c r="AH109" s="522"/>
      <c r="AI109" s="522"/>
      <c r="AJ109" s="522"/>
      <c r="AK109" s="522"/>
      <c r="AL109" s="522"/>
    </row>
    <row r="110" spans="1:38" ht="16.5" customHeight="1">
      <c r="A110" s="20" t="s">
        <v>686</v>
      </c>
      <c r="B110" s="132"/>
      <c r="C110" s="132"/>
      <c r="D110" s="133" t="s">
        <v>687</v>
      </c>
      <c r="E110" s="134"/>
      <c r="F110" s="134"/>
      <c r="G110" s="134"/>
      <c r="H110" s="134"/>
      <c r="I110" s="134"/>
      <c r="J110" s="134"/>
      <c r="K110" s="134"/>
      <c r="L110" s="134"/>
      <c r="M110" s="134"/>
      <c r="N110" s="135"/>
      <c r="O110" s="523"/>
      <c r="P110" s="522"/>
      <c r="Q110" s="522"/>
      <c r="R110" s="522"/>
      <c r="S110" s="522"/>
      <c r="T110" s="522"/>
      <c r="U110" s="522">
        <f>U81+U100</f>
        <v>0</v>
      </c>
      <c r="V110" s="522"/>
      <c r="W110" s="522"/>
      <c r="X110" s="522"/>
      <c r="Y110" s="522"/>
      <c r="Z110" s="522"/>
      <c r="AA110" s="522"/>
      <c r="AB110" s="522"/>
      <c r="AC110" s="522"/>
      <c r="AD110" s="522"/>
      <c r="AE110" s="522"/>
      <c r="AF110" s="522"/>
      <c r="AG110" s="522">
        <f>AG81+AG100</f>
        <v>0</v>
      </c>
      <c r="AH110" s="522"/>
      <c r="AI110" s="522"/>
      <c r="AJ110" s="522"/>
      <c r="AK110" s="522"/>
      <c r="AL110" s="522"/>
    </row>
    <row r="111" spans="1:38" ht="16.5" customHeight="1">
      <c r="A111" s="20"/>
      <c r="B111" s="132"/>
      <c r="C111" s="132"/>
      <c r="D111" s="133" t="s">
        <v>688</v>
      </c>
      <c r="E111" s="134"/>
      <c r="F111" s="134"/>
      <c r="G111" s="134"/>
      <c r="H111" s="134"/>
      <c r="I111" s="134"/>
      <c r="J111" s="134"/>
      <c r="K111" s="134"/>
      <c r="L111" s="134"/>
      <c r="M111" s="134"/>
      <c r="N111" s="135"/>
      <c r="O111" s="523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522"/>
      <c r="AD111" s="522"/>
      <c r="AE111" s="522"/>
      <c r="AF111" s="522"/>
      <c r="AG111" s="522"/>
      <c r="AH111" s="522"/>
      <c r="AI111" s="522"/>
      <c r="AJ111" s="522"/>
      <c r="AK111" s="522"/>
      <c r="AL111" s="522"/>
    </row>
    <row r="112" spans="1:38" ht="16.5" customHeight="1">
      <c r="A112" s="20" t="s">
        <v>689</v>
      </c>
      <c r="B112" s="132"/>
      <c r="C112" s="132"/>
      <c r="D112" s="133" t="s">
        <v>690</v>
      </c>
      <c r="E112" s="134"/>
      <c r="F112" s="134"/>
      <c r="G112" s="134"/>
      <c r="H112" s="134"/>
      <c r="I112" s="134"/>
      <c r="J112" s="134"/>
      <c r="K112" s="134"/>
      <c r="L112" s="134"/>
      <c r="M112" s="134"/>
      <c r="N112" s="135"/>
      <c r="O112" s="523"/>
      <c r="P112" s="522"/>
      <c r="Q112" s="522"/>
      <c r="R112" s="522"/>
      <c r="S112" s="522"/>
      <c r="T112" s="522"/>
      <c r="U112" s="522">
        <f>+O113+O114</f>
        <v>300000000</v>
      </c>
      <c r="V112" s="522"/>
      <c r="W112" s="522"/>
      <c r="X112" s="522"/>
      <c r="Y112" s="522"/>
      <c r="Z112" s="522"/>
      <c r="AA112" s="522"/>
      <c r="AB112" s="522"/>
      <c r="AC112" s="522"/>
      <c r="AD112" s="522"/>
      <c r="AE112" s="522"/>
      <c r="AF112" s="522"/>
      <c r="AG112" s="522">
        <f>+AA113+AA114</f>
        <v>0</v>
      </c>
      <c r="AH112" s="522"/>
      <c r="AI112" s="522"/>
      <c r="AJ112" s="522"/>
      <c r="AK112" s="522"/>
      <c r="AL112" s="522"/>
    </row>
    <row r="113" spans="1:38" ht="16.5" customHeight="1">
      <c r="A113" s="20" t="s">
        <v>691</v>
      </c>
      <c r="B113" s="132"/>
      <c r="C113" s="132"/>
      <c r="D113" s="136" t="s">
        <v>692</v>
      </c>
      <c r="E113" s="134"/>
      <c r="F113" s="134"/>
      <c r="G113" s="134"/>
      <c r="H113" s="134"/>
      <c r="I113" s="134"/>
      <c r="J113" s="134"/>
      <c r="K113" s="134"/>
      <c r="L113" s="134"/>
      <c r="M113" s="134"/>
      <c r="N113" s="135"/>
      <c r="O113" s="520">
        <v>300000000</v>
      </c>
      <c r="P113" s="521"/>
      <c r="Q113" s="521"/>
      <c r="R113" s="521"/>
      <c r="S113" s="521"/>
      <c r="T113" s="521"/>
      <c r="U113" s="522"/>
      <c r="V113" s="522"/>
      <c r="W113" s="522"/>
      <c r="X113" s="522"/>
      <c r="Y113" s="522"/>
      <c r="Z113" s="522"/>
      <c r="AA113" s="521"/>
      <c r="AB113" s="521"/>
      <c r="AC113" s="521"/>
      <c r="AD113" s="521"/>
      <c r="AE113" s="521"/>
      <c r="AF113" s="521"/>
      <c r="AG113" s="522"/>
      <c r="AH113" s="522"/>
      <c r="AI113" s="522"/>
      <c r="AJ113" s="522"/>
      <c r="AK113" s="522"/>
      <c r="AL113" s="522"/>
    </row>
    <row r="114" spans="1:38" ht="16.5" customHeight="1">
      <c r="A114" s="20" t="s">
        <v>693</v>
      </c>
      <c r="B114" s="132"/>
      <c r="C114" s="132"/>
      <c r="D114" s="136" t="s">
        <v>694</v>
      </c>
      <c r="E114" s="134"/>
      <c r="F114" s="134"/>
      <c r="G114" s="134"/>
      <c r="H114" s="134"/>
      <c r="I114" s="134"/>
      <c r="J114" s="134"/>
      <c r="K114" s="134"/>
      <c r="L114" s="134"/>
      <c r="M114" s="134"/>
      <c r="N114" s="135"/>
      <c r="O114" s="520"/>
      <c r="P114" s="521"/>
      <c r="Q114" s="521"/>
      <c r="R114" s="521"/>
      <c r="S114" s="521"/>
      <c r="T114" s="521"/>
      <c r="U114" s="522"/>
      <c r="V114" s="522"/>
      <c r="W114" s="522"/>
      <c r="X114" s="522"/>
      <c r="Y114" s="522"/>
      <c r="Z114" s="522"/>
      <c r="AA114" s="521"/>
      <c r="AB114" s="521"/>
      <c r="AC114" s="521"/>
      <c r="AD114" s="521"/>
      <c r="AE114" s="521"/>
      <c r="AF114" s="521"/>
      <c r="AG114" s="522"/>
      <c r="AH114" s="522"/>
      <c r="AI114" s="522"/>
      <c r="AJ114" s="522"/>
      <c r="AK114" s="522"/>
      <c r="AL114" s="522"/>
    </row>
    <row r="115" spans="1:38" ht="16.5" customHeight="1">
      <c r="A115" s="20" t="s">
        <v>695</v>
      </c>
      <c r="B115" s="132"/>
      <c r="C115" s="132"/>
      <c r="D115" s="133" t="s">
        <v>696</v>
      </c>
      <c r="E115" s="134"/>
      <c r="F115" s="134"/>
      <c r="G115" s="134"/>
      <c r="H115" s="134"/>
      <c r="I115" s="134"/>
      <c r="J115" s="134"/>
      <c r="K115" s="134"/>
      <c r="L115" s="134"/>
      <c r="M115" s="134"/>
      <c r="N115" s="135"/>
      <c r="O115" s="523"/>
      <c r="P115" s="522"/>
      <c r="Q115" s="522"/>
      <c r="R115" s="522"/>
      <c r="S115" s="522"/>
      <c r="T115" s="522"/>
      <c r="U115" s="522">
        <f>+O116+O117</f>
        <v>0</v>
      </c>
      <c r="V115" s="522"/>
      <c r="W115" s="522"/>
      <c r="X115" s="522"/>
      <c r="Y115" s="522"/>
      <c r="Z115" s="522"/>
      <c r="AA115" s="522"/>
      <c r="AB115" s="522"/>
      <c r="AC115" s="522"/>
      <c r="AD115" s="522"/>
      <c r="AE115" s="522"/>
      <c r="AF115" s="522"/>
      <c r="AG115" s="522">
        <f>+AA116+AA117</f>
        <v>0</v>
      </c>
      <c r="AH115" s="522"/>
      <c r="AI115" s="522"/>
      <c r="AJ115" s="522"/>
      <c r="AK115" s="522"/>
      <c r="AL115" s="522"/>
    </row>
    <row r="116" spans="1:38" ht="16.5" customHeight="1">
      <c r="A116" s="20" t="s">
        <v>697</v>
      </c>
      <c r="B116" s="132"/>
      <c r="C116" s="132"/>
      <c r="D116" s="136" t="s">
        <v>698</v>
      </c>
      <c r="E116" s="134"/>
      <c r="F116" s="134"/>
      <c r="G116" s="134"/>
      <c r="H116" s="134"/>
      <c r="I116" s="134"/>
      <c r="J116" s="134"/>
      <c r="K116" s="134"/>
      <c r="L116" s="134"/>
      <c r="M116" s="134"/>
      <c r="N116" s="135"/>
      <c r="O116" s="520"/>
      <c r="P116" s="521"/>
      <c r="Q116" s="521"/>
      <c r="R116" s="521"/>
      <c r="S116" s="521"/>
      <c r="T116" s="521"/>
      <c r="U116" s="522"/>
      <c r="V116" s="522"/>
      <c r="W116" s="522"/>
      <c r="X116" s="522"/>
      <c r="Y116" s="522"/>
      <c r="Z116" s="522"/>
      <c r="AA116" s="521"/>
      <c r="AB116" s="521"/>
      <c r="AC116" s="521"/>
      <c r="AD116" s="521"/>
      <c r="AE116" s="521"/>
      <c r="AF116" s="521"/>
      <c r="AG116" s="522"/>
      <c r="AH116" s="522"/>
      <c r="AI116" s="522"/>
      <c r="AJ116" s="522"/>
      <c r="AK116" s="522"/>
      <c r="AL116" s="522"/>
    </row>
    <row r="117" spans="1:38" ht="16.5" customHeight="1">
      <c r="A117" s="20" t="s">
        <v>699</v>
      </c>
      <c r="B117" s="132"/>
      <c r="C117" s="132"/>
      <c r="D117" s="136" t="s">
        <v>700</v>
      </c>
      <c r="E117" s="134"/>
      <c r="F117" s="134"/>
      <c r="G117" s="134"/>
      <c r="H117" s="134"/>
      <c r="I117" s="134"/>
      <c r="J117" s="134"/>
      <c r="K117" s="134"/>
      <c r="L117" s="134"/>
      <c r="M117" s="134"/>
      <c r="N117" s="135"/>
      <c r="O117" s="520"/>
      <c r="P117" s="521"/>
      <c r="Q117" s="521"/>
      <c r="R117" s="521"/>
      <c r="S117" s="521"/>
      <c r="T117" s="521"/>
      <c r="U117" s="522"/>
      <c r="V117" s="522"/>
      <c r="W117" s="522"/>
      <c r="X117" s="522"/>
      <c r="Y117" s="522"/>
      <c r="Z117" s="522"/>
      <c r="AA117" s="521"/>
      <c r="AB117" s="521"/>
      <c r="AC117" s="521"/>
      <c r="AD117" s="521"/>
      <c r="AE117" s="521"/>
      <c r="AF117" s="521"/>
      <c r="AG117" s="522"/>
      <c r="AH117" s="522"/>
      <c r="AI117" s="522"/>
      <c r="AJ117" s="522"/>
      <c r="AK117" s="522"/>
      <c r="AL117" s="522"/>
    </row>
    <row r="118" spans="1:38" ht="16.5" customHeight="1">
      <c r="A118" s="20" t="s">
        <v>701</v>
      </c>
      <c r="B118" s="132"/>
      <c r="C118" s="132"/>
      <c r="D118" s="133" t="s">
        <v>702</v>
      </c>
      <c r="E118" s="134"/>
      <c r="F118" s="134"/>
      <c r="G118" s="134"/>
      <c r="H118" s="134"/>
      <c r="I118" s="134"/>
      <c r="J118" s="134"/>
      <c r="K118" s="134"/>
      <c r="L118" s="134"/>
      <c r="M118" s="134"/>
      <c r="N118" s="135"/>
      <c r="O118" s="523"/>
      <c r="P118" s="522"/>
      <c r="Q118" s="522"/>
      <c r="R118" s="522"/>
      <c r="S118" s="522"/>
      <c r="T118" s="522"/>
      <c r="U118" s="522">
        <f>+O119+O120</f>
        <v>0</v>
      </c>
      <c r="V118" s="522"/>
      <c r="W118" s="522"/>
      <c r="X118" s="522"/>
      <c r="Y118" s="522"/>
      <c r="Z118" s="522"/>
      <c r="AA118" s="522"/>
      <c r="AB118" s="522"/>
      <c r="AC118" s="522"/>
      <c r="AD118" s="522"/>
      <c r="AE118" s="522"/>
      <c r="AF118" s="522"/>
      <c r="AG118" s="522">
        <f>+AA119+AA120</f>
        <v>0</v>
      </c>
      <c r="AH118" s="522"/>
      <c r="AI118" s="522"/>
      <c r="AJ118" s="522"/>
      <c r="AK118" s="522"/>
      <c r="AL118" s="522"/>
    </row>
    <row r="119" spans="1:38" ht="16.5" customHeight="1">
      <c r="A119" s="20" t="s">
        <v>703</v>
      </c>
      <c r="B119" s="132"/>
      <c r="C119" s="132"/>
      <c r="D119" s="136" t="s">
        <v>704</v>
      </c>
      <c r="E119" s="134"/>
      <c r="F119" s="134"/>
      <c r="G119" s="134"/>
      <c r="H119" s="134"/>
      <c r="I119" s="134"/>
      <c r="J119" s="134"/>
      <c r="K119" s="134"/>
      <c r="L119" s="134"/>
      <c r="M119" s="134"/>
      <c r="N119" s="135"/>
      <c r="O119" s="520"/>
      <c r="P119" s="521"/>
      <c r="Q119" s="521"/>
      <c r="R119" s="521"/>
      <c r="S119" s="521"/>
      <c r="T119" s="521"/>
      <c r="U119" s="522"/>
      <c r="V119" s="522"/>
      <c r="W119" s="522"/>
      <c r="X119" s="522"/>
      <c r="Y119" s="522"/>
      <c r="Z119" s="522"/>
      <c r="AA119" s="521"/>
      <c r="AB119" s="521"/>
      <c r="AC119" s="521"/>
      <c r="AD119" s="521"/>
      <c r="AE119" s="521"/>
      <c r="AF119" s="521"/>
      <c r="AG119" s="522"/>
      <c r="AH119" s="522"/>
      <c r="AI119" s="522"/>
      <c r="AJ119" s="522"/>
      <c r="AK119" s="522"/>
      <c r="AL119" s="522"/>
    </row>
    <row r="120" spans="1:38" ht="16.5" customHeight="1">
      <c r="A120" s="20" t="s">
        <v>705</v>
      </c>
      <c r="B120" s="132"/>
      <c r="C120" s="132"/>
      <c r="D120" s="136" t="s">
        <v>700</v>
      </c>
      <c r="E120" s="134"/>
      <c r="F120" s="134"/>
      <c r="G120" s="134"/>
      <c r="H120" s="134"/>
      <c r="I120" s="134"/>
      <c r="J120" s="134"/>
      <c r="K120" s="134"/>
      <c r="L120" s="134"/>
      <c r="M120" s="134"/>
      <c r="N120" s="135"/>
      <c r="O120" s="520"/>
      <c r="P120" s="521"/>
      <c r="Q120" s="521"/>
      <c r="R120" s="521"/>
      <c r="S120" s="521"/>
      <c r="T120" s="521"/>
      <c r="U120" s="522"/>
      <c r="V120" s="522"/>
      <c r="W120" s="522"/>
      <c r="X120" s="522"/>
      <c r="Y120" s="522"/>
      <c r="Z120" s="522"/>
      <c r="AA120" s="521"/>
      <c r="AB120" s="521"/>
      <c r="AC120" s="521"/>
      <c r="AD120" s="521"/>
      <c r="AE120" s="521"/>
      <c r="AF120" s="521"/>
      <c r="AG120" s="522"/>
      <c r="AH120" s="522"/>
      <c r="AI120" s="522"/>
      <c r="AJ120" s="522"/>
      <c r="AK120" s="522"/>
      <c r="AL120" s="522"/>
    </row>
    <row r="121" spans="1:38" ht="16.5" customHeight="1">
      <c r="A121" s="20" t="s">
        <v>706</v>
      </c>
      <c r="B121" s="132"/>
      <c r="C121" s="132"/>
      <c r="D121" s="133" t="s">
        <v>707</v>
      </c>
      <c r="E121" s="134"/>
      <c r="F121" s="134"/>
      <c r="G121" s="134"/>
      <c r="H121" s="134"/>
      <c r="I121" s="134"/>
      <c r="J121" s="134"/>
      <c r="K121" s="134"/>
      <c r="L121" s="134"/>
      <c r="M121" s="134"/>
      <c r="N121" s="135"/>
      <c r="O121" s="523"/>
      <c r="P121" s="522"/>
      <c r="Q121" s="522"/>
      <c r="R121" s="522"/>
      <c r="S121" s="522"/>
      <c r="T121" s="522"/>
      <c r="U121" s="522">
        <f>+O122+O123+O124+O125+O126</f>
        <v>0</v>
      </c>
      <c r="V121" s="522"/>
      <c r="W121" s="522"/>
      <c r="X121" s="522"/>
      <c r="Y121" s="522"/>
      <c r="Z121" s="522"/>
      <c r="AA121" s="522"/>
      <c r="AB121" s="522"/>
      <c r="AC121" s="522"/>
      <c r="AD121" s="522"/>
      <c r="AE121" s="522"/>
      <c r="AF121" s="522"/>
      <c r="AG121" s="522">
        <f>+AA122+AA123+AA124+AA125+AA126</f>
        <v>0</v>
      </c>
      <c r="AH121" s="522"/>
      <c r="AI121" s="522"/>
      <c r="AJ121" s="522"/>
      <c r="AK121" s="522"/>
      <c r="AL121" s="522"/>
    </row>
    <row r="122" spans="1:38" ht="16.5" customHeight="1">
      <c r="A122" s="20" t="s">
        <v>708</v>
      </c>
      <c r="B122" s="132"/>
      <c r="C122" s="132"/>
      <c r="D122" s="136" t="s">
        <v>709</v>
      </c>
      <c r="E122" s="134"/>
      <c r="F122" s="134"/>
      <c r="G122" s="134"/>
      <c r="H122" s="134"/>
      <c r="I122" s="134"/>
      <c r="J122" s="134"/>
      <c r="K122" s="134"/>
      <c r="L122" s="134"/>
      <c r="M122" s="134"/>
      <c r="N122" s="135"/>
      <c r="O122" s="520"/>
      <c r="P122" s="521"/>
      <c r="Q122" s="521"/>
      <c r="R122" s="521"/>
      <c r="S122" s="521"/>
      <c r="T122" s="521"/>
      <c r="U122" s="522"/>
      <c r="V122" s="522"/>
      <c r="W122" s="522"/>
      <c r="X122" s="522"/>
      <c r="Y122" s="522"/>
      <c r="Z122" s="522"/>
      <c r="AA122" s="521"/>
      <c r="AB122" s="521"/>
      <c r="AC122" s="521"/>
      <c r="AD122" s="521"/>
      <c r="AE122" s="521"/>
      <c r="AF122" s="521"/>
      <c r="AG122" s="522"/>
      <c r="AH122" s="522"/>
      <c r="AI122" s="522"/>
      <c r="AJ122" s="522"/>
      <c r="AK122" s="522"/>
      <c r="AL122" s="522"/>
    </row>
    <row r="123" spans="1:38" ht="16.5" customHeight="1">
      <c r="A123" s="20" t="s">
        <v>710</v>
      </c>
      <c r="B123" s="132"/>
      <c r="C123" s="132"/>
      <c r="D123" s="136" t="s">
        <v>711</v>
      </c>
      <c r="E123" s="134"/>
      <c r="F123" s="134"/>
      <c r="G123" s="134"/>
      <c r="H123" s="134"/>
      <c r="I123" s="134"/>
      <c r="J123" s="134"/>
      <c r="K123" s="134"/>
      <c r="L123" s="134"/>
      <c r="M123" s="134"/>
      <c r="N123" s="135"/>
      <c r="O123" s="520"/>
      <c r="P123" s="521"/>
      <c r="Q123" s="521"/>
      <c r="R123" s="521"/>
      <c r="S123" s="521"/>
      <c r="T123" s="521"/>
      <c r="U123" s="522"/>
      <c r="V123" s="522"/>
      <c r="W123" s="522"/>
      <c r="X123" s="522"/>
      <c r="Y123" s="522"/>
      <c r="Z123" s="522"/>
      <c r="AA123" s="521"/>
      <c r="AB123" s="521"/>
      <c r="AC123" s="521"/>
      <c r="AD123" s="521"/>
      <c r="AE123" s="521"/>
      <c r="AF123" s="521"/>
      <c r="AG123" s="522"/>
      <c r="AH123" s="522"/>
      <c r="AI123" s="522"/>
      <c r="AJ123" s="522"/>
      <c r="AK123" s="522"/>
      <c r="AL123" s="522"/>
    </row>
    <row r="124" spans="1:38" ht="16.5" customHeight="1">
      <c r="A124" s="20" t="s">
        <v>712</v>
      </c>
      <c r="B124" s="132"/>
      <c r="C124" s="132"/>
      <c r="D124" s="136" t="s">
        <v>713</v>
      </c>
      <c r="E124" s="134"/>
      <c r="F124" s="134"/>
      <c r="G124" s="134"/>
      <c r="H124" s="134"/>
      <c r="I124" s="134"/>
      <c r="J124" s="134"/>
      <c r="K124" s="134"/>
      <c r="L124" s="134"/>
      <c r="M124" s="134"/>
      <c r="N124" s="135"/>
      <c r="O124" s="520"/>
      <c r="P124" s="521"/>
      <c r="Q124" s="521"/>
      <c r="R124" s="521"/>
      <c r="S124" s="521"/>
      <c r="T124" s="521"/>
      <c r="U124" s="522"/>
      <c r="V124" s="522"/>
      <c r="W124" s="522"/>
      <c r="X124" s="522"/>
      <c r="Y124" s="522"/>
      <c r="Z124" s="522"/>
      <c r="AA124" s="521"/>
      <c r="AB124" s="521"/>
      <c r="AC124" s="521"/>
      <c r="AD124" s="521"/>
      <c r="AE124" s="521"/>
      <c r="AF124" s="521"/>
      <c r="AG124" s="522"/>
      <c r="AH124" s="522"/>
      <c r="AI124" s="522"/>
      <c r="AJ124" s="522"/>
      <c r="AK124" s="522"/>
      <c r="AL124" s="522"/>
    </row>
    <row r="125" spans="1:38" ht="16.5" customHeight="1">
      <c r="A125" s="20" t="s">
        <v>714</v>
      </c>
      <c r="B125" s="132"/>
      <c r="C125" s="132"/>
      <c r="D125" s="136" t="s">
        <v>715</v>
      </c>
      <c r="E125" s="134"/>
      <c r="F125" s="134"/>
      <c r="G125" s="134"/>
      <c r="H125" s="134"/>
      <c r="I125" s="134"/>
      <c r="J125" s="134"/>
      <c r="K125" s="134"/>
      <c r="L125" s="134"/>
      <c r="M125" s="134"/>
      <c r="N125" s="135"/>
      <c r="O125" s="520"/>
      <c r="P125" s="521"/>
      <c r="Q125" s="521"/>
      <c r="R125" s="521"/>
      <c r="S125" s="521"/>
      <c r="T125" s="521"/>
      <c r="U125" s="522"/>
      <c r="V125" s="522"/>
      <c r="W125" s="522"/>
      <c r="X125" s="522"/>
      <c r="Y125" s="522"/>
      <c r="Z125" s="522"/>
      <c r="AA125" s="521"/>
      <c r="AB125" s="521"/>
      <c r="AC125" s="521"/>
      <c r="AD125" s="521"/>
      <c r="AE125" s="521"/>
      <c r="AF125" s="521"/>
      <c r="AG125" s="522"/>
      <c r="AH125" s="522"/>
      <c r="AI125" s="522"/>
      <c r="AJ125" s="522"/>
      <c r="AK125" s="522"/>
      <c r="AL125" s="522"/>
    </row>
    <row r="126" spans="1:38" ht="16.5" customHeight="1">
      <c r="A126" s="20" t="s">
        <v>716</v>
      </c>
      <c r="B126" s="132"/>
      <c r="C126" s="132"/>
      <c r="D126" s="136" t="s">
        <v>717</v>
      </c>
      <c r="E126" s="134"/>
      <c r="F126" s="134"/>
      <c r="G126" s="134"/>
      <c r="H126" s="134"/>
      <c r="I126" s="134"/>
      <c r="J126" s="134"/>
      <c r="K126" s="134"/>
      <c r="L126" s="134"/>
      <c r="M126" s="134"/>
      <c r="N126" s="135"/>
      <c r="O126" s="520"/>
      <c r="P126" s="521"/>
      <c r="Q126" s="521"/>
      <c r="R126" s="521"/>
      <c r="S126" s="521"/>
      <c r="T126" s="521"/>
      <c r="U126" s="522"/>
      <c r="V126" s="522"/>
      <c r="W126" s="522"/>
      <c r="X126" s="522"/>
      <c r="Y126" s="522"/>
      <c r="Z126" s="522"/>
      <c r="AA126" s="521"/>
      <c r="AB126" s="521"/>
      <c r="AC126" s="521"/>
      <c r="AD126" s="521"/>
      <c r="AE126" s="521"/>
      <c r="AF126" s="521"/>
      <c r="AG126" s="522"/>
      <c r="AH126" s="522"/>
      <c r="AI126" s="522"/>
      <c r="AJ126" s="522"/>
      <c r="AK126" s="522"/>
      <c r="AL126" s="522"/>
    </row>
    <row r="127" spans="1:38" ht="16.5" customHeight="1">
      <c r="A127" s="20" t="s">
        <v>718</v>
      </c>
      <c r="B127" s="132"/>
      <c r="C127" s="132"/>
      <c r="D127" s="133" t="s">
        <v>719</v>
      </c>
      <c r="E127" s="134"/>
      <c r="F127" s="134"/>
      <c r="G127" s="134"/>
      <c r="H127" s="134"/>
      <c r="I127" s="134"/>
      <c r="J127" s="134"/>
      <c r="K127" s="134"/>
      <c r="L127" s="134"/>
      <c r="M127" s="134"/>
      <c r="N127" s="135"/>
      <c r="O127" s="523"/>
      <c r="P127" s="522"/>
      <c r="Q127" s="522"/>
      <c r="R127" s="522"/>
      <c r="S127" s="522"/>
      <c r="T127" s="522"/>
      <c r="U127" s="521"/>
      <c r="V127" s="521"/>
      <c r="W127" s="521"/>
      <c r="X127" s="521"/>
      <c r="Y127" s="521"/>
      <c r="Z127" s="521"/>
      <c r="AA127" s="522"/>
      <c r="AB127" s="522"/>
      <c r="AC127" s="522"/>
      <c r="AD127" s="522"/>
      <c r="AE127" s="522"/>
      <c r="AF127" s="522"/>
      <c r="AG127" s="521"/>
      <c r="AH127" s="521"/>
      <c r="AI127" s="521"/>
      <c r="AJ127" s="521"/>
      <c r="AK127" s="521"/>
      <c r="AL127" s="521"/>
    </row>
    <row r="128" spans="1:38" ht="16.5" customHeight="1">
      <c r="A128" s="20" t="s">
        <v>720</v>
      </c>
      <c r="B128" s="132"/>
      <c r="C128" s="132"/>
      <c r="D128" s="137" t="s">
        <v>721</v>
      </c>
      <c r="E128" s="138"/>
      <c r="F128" s="138"/>
      <c r="G128" s="138"/>
      <c r="H128" s="138"/>
      <c r="I128" s="138"/>
      <c r="J128" s="138"/>
      <c r="K128" s="138"/>
      <c r="L128" s="138"/>
      <c r="M128" s="138"/>
      <c r="N128" s="139"/>
      <c r="O128" s="516"/>
      <c r="P128" s="517"/>
      <c r="Q128" s="517"/>
      <c r="R128" s="517"/>
      <c r="S128" s="517"/>
      <c r="T128" s="517"/>
      <c r="U128" s="517">
        <f>+O113+O114+O116+O117+O119+O120+O122+O123+O124+O125+O126+U127</f>
        <v>300000000</v>
      </c>
      <c r="V128" s="517"/>
      <c r="W128" s="517"/>
      <c r="X128" s="517"/>
      <c r="Y128" s="517"/>
      <c r="Z128" s="517"/>
      <c r="AA128" s="517"/>
      <c r="AB128" s="517"/>
      <c r="AC128" s="517"/>
      <c r="AD128" s="517"/>
      <c r="AE128" s="517"/>
      <c r="AF128" s="517"/>
      <c r="AG128" s="517">
        <f>+AA113+AA114+AA116+AA117+AA119+AA120+AA122+AA123+AA124+AA125+AA126+AG127</f>
        <v>0</v>
      </c>
      <c r="AH128" s="517"/>
      <c r="AI128" s="517"/>
      <c r="AJ128" s="517"/>
      <c r="AK128" s="517"/>
      <c r="AL128" s="517"/>
    </row>
    <row r="129" spans="1:46" ht="16.5" customHeight="1">
      <c r="A129" s="20" t="s">
        <v>722</v>
      </c>
      <c r="B129" s="132"/>
      <c r="C129" s="132"/>
      <c r="D129" s="140" t="s">
        <v>723</v>
      </c>
      <c r="E129" s="141"/>
      <c r="F129" s="141"/>
      <c r="G129" s="141"/>
      <c r="H129" s="141"/>
      <c r="I129" s="141"/>
      <c r="J129" s="141"/>
      <c r="K129" s="141"/>
      <c r="L129" s="141"/>
      <c r="M129" s="141"/>
      <c r="N129" s="142"/>
      <c r="O129" s="518"/>
      <c r="P129" s="519"/>
      <c r="Q129" s="519"/>
      <c r="R129" s="519"/>
      <c r="S129" s="519"/>
      <c r="T129" s="519"/>
      <c r="U129" s="519">
        <f>U110+U128</f>
        <v>300000000</v>
      </c>
      <c r="V129" s="519"/>
      <c r="W129" s="519"/>
      <c r="X129" s="519"/>
      <c r="Y129" s="519"/>
      <c r="Z129" s="519"/>
      <c r="AA129" s="519"/>
      <c r="AB129" s="519"/>
      <c r="AC129" s="519"/>
      <c r="AD129" s="519"/>
      <c r="AE129" s="519"/>
      <c r="AF129" s="519"/>
      <c r="AG129" s="519">
        <f>AG110+AG128</f>
        <v>0</v>
      </c>
      <c r="AH129" s="519"/>
      <c r="AI129" s="519"/>
      <c r="AJ129" s="519"/>
      <c r="AK129" s="519"/>
      <c r="AL129" s="519"/>
    </row>
    <row r="130" spans="1:46" ht="7.5" customHeight="1">
      <c r="A130" s="31"/>
      <c r="B130" s="31"/>
      <c r="C130" s="32"/>
      <c r="D130" s="32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4"/>
      <c r="AH130" s="20"/>
      <c r="AI130" s="20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</row>
    <row r="131" spans="1:46" ht="26.25" customHeight="1">
      <c r="A131" s="31"/>
      <c r="B131" s="31"/>
      <c r="C131" s="32"/>
      <c r="D131" s="32"/>
      <c r="E131" s="215"/>
      <c r="F131" s="215"/>
      <c r="G131" s="215"/>
      <c r="H131" s="215"/>
      <c r="I131" s="215"/>
      <c r="J131" s="215"/>
      <c r="K131" s="215"/>
      <c r="L131" s="215"/>
      <c r="M131" s="215"/>
      <c r="N131" s="215"/>
      <c r="O131" s="215"/>
      <c r="P131" s="215"/>
      <c r="Q131" s="215"/>
      <c r="R131" s="215"/>
      <c r="S131" s="215"/>
      <c r="T131" s="215"/>
      <c r="U131" s="215"/>
      <c r="V131" s="215"/>
      <c r="W131" s="215"/>
      <c r="X131" s="215"/>
      <c r="Y131" s="215"/>
      <c r="Z131" s="215"/>
      <c r="AA131" s="215"/>
      <c r="AB131" s="215"/>
      <c r="AC131" s="215"/>
      <c r="AD131" s="215"/>
      <c r="AE131" s="215"/>
      <c r="AF131" s="215"/>
      <c r="AG131" s="215"/>
      <c r="AH131" s="215"/>
      <c r="AI131" s="215"/>
      <c r="AJ131" s="215"/>
      <c r="AK131" s="215"/>
      <c r="AL131" s="215"/>
      <c r="AM131" s="81" t="s">
        <v>261</v>
      </c>
      <c r="AN131" s="32"/>
      <c r="AO131" s="32"/>
      <c r="AP131" s="32"/>
      <c r="AQ131" s="32"/>
      <c r="AR131" s="32"/>
      <c r="AS131" s="32"/>
      <c r="AT131" s="35"/>
    </row>
    <row r="132" spans="1:46" ht="16.5" customHeight="1">
      <c r="D132" s="13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2"/>
      <c r="Q132" s="132"/>
      <c r="R132" s="132"/>
      <c r="S132" s="132"/>
      <c r="T132" s="132"/>
      <c r="U132" s="132"/>
      <c r="V132" s="132"/>
      <c r="W132" s="132"/>
      <c r="X132" s="132"/>
      <c r="Y132" s="132"/>
      <c r="Z132" s="132"/>
      <c r="AA132" s="132"/>
      <c r="AB132" s="132"/>
      <c r="AC132" s="132"/>
      <c r="AD132" s="132"/>
      <c r="AE132" s="132"/>
      <c r="AF132" s="132"/>
      <c r="AG132" s="132"/>
      <c r="AH132" s="132"/>
      <c r="AI132" s="132"/>
      <c r="AJ132" s="132"/>
      <c r="AK132" s="132"/>
      <c r="AL132" s="132"/>
    </row>
    <row r="133" spans="1:46" ht="16.5" customHeight="1">
      <c r="D133" s="143"/>
      <c r="E133" s="143"/>
      <c r="F133" s="143"/>
      <c r="G133" s="143"/>
      <c r="H133" s="143"/>
      <c r="I133" s="143"/>
      <c r="J133" s="143"/>
      <c r="K133" s="143"/>
      <c r="L133" s="143"/>
      <c r="M133" s="143"/>
      <c r="N133" s="143"/>
      <c r="O133" s="143"/>
      <c r="P133" s="143"/>
      <c r="Q133" s="143"/>
      <c r="R133" s="143"/>
      <c r="S133" s="143"/>
      <c r="T133" s="143"/>
      <c r="U133" s="143"/>
      <c r="V133" s="143"/>
      <c r="W133" s="143"/>
      <c r="X133" s="143"/>
      <c r="Y133" s="143"/>
      <c r="Z133" s="143"/>
      <c r="AA133" s="143"/>
      <c r="AB133" s="143"/>
      <c r="AC133" s="143"/>
      <c r="AD133" s="143"/>
      <c r="AE133" s="143"/>
      <c r="AF133" s="143"/>
      <c r="AG133" s="143"/>
      <c r="AH133" s="143"/>
      <c r="AI133" s="143"/>
      <c r="AJ133" s="143"/>
      <c r="AK133" s="143"/>
      <c r="AL133" s="143"/>
    </row>
    <row r="134" spans="1:46" ht="121.5" customHeight="1">
      <c r="B134" s="510" t="s">
        <v>724</v>
      </c>
      <c r="C134" s="511"/>
      <c r="D134" s="512"/>
      <c r="E134" s="512"/>
      <c r="F134" s="512"/>
      <c r="G134" s="512"/>
      <c r="H134" s="512"/>
      <c r="I134" s="512"/>
      <c r="J134" s="512"/>
      <c r="K134" s="512"/>
      <c r="L134" s="512"/>
      <c r="M134" s="512"/>
      <c r="N134" s="512"/>
      <c r="O134" s="512"/>
      <c r="P134" s="512"/>
      <c r="Q134" s="512"/>
      <c r="R134" s="512"/>
      <c r="S134" s="512"/>
      <c r="T134" s="512"/>
      <c r="U134" s="512"/>
      <c r="V134" s="512"/>
      <c r="W134" s="512"/>
      <c r="X134" s="512"/>
      <c r="Y134" s="512"/>
      <c r="Z134" s="512"/>
      <c r="AA134" s="512"/>
      <c r="AB134" s="512"/>
      <c r="AC134" s="512"/>
      <c r="AD134" s="512"/>
      <c r="AE134" s="512"/>
      <c r="AF134" s="512"/>
      <c r="AG134" s="512"/>
      <c r="AH134" s="512"/>
      <c r="AI134" s="512"/>
      <c r="AJ134" s="512"/>
      <c r="AK134" s="512"/>
      <c r="AL134" s="513"/>
    </row>
  </sheetData>
  <mergeCells count="486">
    <mergeCell ref="O117:T117"/>
    <mergeCell ref="U117:Z117"/>
    <mergeCell ref="AA117:AF117"/>
    <mergeCell ref="AG117:AL117"/>
    <mergeCell ref="D9:N10"/>
    <mergeCell ref="O10:Z10"/>
    <mergeCell ref="AA10:AL10"/>
    <mergeCell ref="O11:T11"/>
    <mergeCell ref="U11:Z11"/>
    <mergeCell ref="AA11:AF11"/>
    <mergeCell ref="AG11:AL11"/>
    <mergeCell ref="O12:T12"/>
    <mergeCell ref="U12:Z12"/>
    <mergeCell ref="AA12:AF12"/>
    <mergeCell ref="AG12:AL12"/>
    <mergeCell ref="O19:T19"/>
    <mergeCell ref="U19:Z19"/>
    <mergeCell ref="AA19:AF19"/>
    <mergeCell ref="AG19:AL19"/>
    <mergeCell ref="O20:T20"/>
    <mergeCell ref="U20:Z20"/>
    <mergeCell ref="AA20:AF20"/>
    <mergeCell ref="AG20:AL20"/>
    <mergeCell ref="O17:T17"/>
    <mergeCell ref="AA6:AC6"/>
    <mergeCell ref="AA7:AC7"/>
    <mergeCell ref="AI8:AL8"/>
    <mergeCell ref="O15:T15"/>
    <mergeCell ref="U15:Z15"/>
    <mergeCell ref="AA15:AF15"/>
    <mergeCell ref="AG15:AL15"/>
    <mergeCell ref="O16:T16"/>
    <mergeCell ref="U16:Z16"/>
    <mergeCell ref="AA16:AF16"/>
    <mergeCell ref="AG16:AL16"/>
    <mergeCell ref="O13:T13"/>
    <mergeCell ref="U13:Z13"/>
    <mergeCell ref="AA13:AF13"/>
    <mergeCell ref="AG13:AL13"/>
    <mergeCell ref="O14:T14"/>
    <mergeCell ref="U14:Z14"/>
    <mergeCell ref="AA14:AF14"/>
    <mergeCell ref="AG14:AL14"/>
    <mergeCell ref="U17:Z17"/>
    <mergeCell ref="AA17:AF17"/>
    <mergeCell ref="AG17:AL17"/>
    <mergeCell ref="O18:T18"/>
    <mergeCell ref="U18:Z18"/>
    <mergeCell ref="AA18:AF18"/>
    <mergeCell ref="AG18:AL18"/>
    <mergeCell ref="O23:T23"/>
    <mergeCell ref="U23:Z23"/>
    <mergeCell ref="AA23:AF23"/>
    <mergeCell ref="AG23:AL23"/>
    <mergeCell ref="O24:T24"/>
    <mergeCell ref="U24:Z24"/>
    <mergeCell ref="AA24:AF24"/>
    <mergeCell ref="AG24:AL24"/>
    <mergeCell ref="O21:T21"/>
    <mergeCell ref="U21:Z21"/>
    <mergeCell ref="AA21:AF21"/>
    <mergeCell ref="AG21:AL21"/>
    <mergeCell ref="O22:T22"/>
    <mergeCell ref="U22:Z22"/>
    <mergeCell ref="AA22:AF22"/>
    <mergeCell ref="AG22:AL22"/>
    <mergeCell ref="O27:T27"/>
    <mergeCell ref="U27:Z27"/>
    <mergeCell ref="AA27:AF27"/>
    <mergeCell ref="AG27:AL27"/>
    <mergeCell ref="O28:T28"/>
    <mergeCell ref="U28:Z28"/>
    <mergeCell ref="AA28:AF28"/>
    <mergeCell ref="AG28:AL28"/>
    <mergeCell ref="O25:T25"/>
    <mergeCell ref="U25:Z25"/>
    <mergeCell ref="AA25:AF25"/>
    <mergeCell ref="AG25:AL25"/>
    <mergeCell ref="O26:T26"/>
    <mergeCell ref="U26:Z26"/>
    <mergeCell ref="AA26:AF26"/>
    <mergeCell ref="AG26:AL26"/>
    <mergeCell ref="O31:T31"/>
    <mergeCell ref="U31:Z31"/>
    <mergeCell ref="AA31:AF31"/>
    <mergeCell ref="AG31:AL31"/>
    <mergeCell ref="O32:T32"/>
    <mergeCell ref="U32:Z32"/>
    <mergeCell ref="AA32:AF32"/>
    <mergeCell ref="AG32:AL32"/>
    <mergeCell ref="O29:T29"/>
    <mergeCell ref="U29:Z29"/>
    <mergeCell ref="AA29:AF29"/>
    <mergeCell ref="AG29:AL29"/>
    <mergeCell ref="O30:T30"/>
    <mergeCell ref="U30:Z30"/>
    <mergeCell ref="AA30:AF30"/>
    <mergeCell ref="AG30:AL30"/>
    <mergeCell ref="O35:T35"/>
    <mergeCell ref="U35:Z35"/>
    <mergeCell ref="AA35:AF35"/>
    <mergeCell ref="AG35:AL35"/>
    <mergeCell ref="O36:T36"/>
    <mergeCell ref="U36:Z36"/>
    <mergeCell ref="AA36:AF36"/>
    <mergeCell ref="AG36:AL36"/>
    <mergeCell ref="O33:T33"/>
    <mergeCell ref="U33:Z33"/>
    <mergeCell ref="AA33:AF33"/>
    <mergeCell ref="AG33:AL33"/>
    <mergeCell ref="O34:T34"/>
    <mergeCell ref="U34:Z34"/>
    <mergeCell ref="AA34:AF34"/>
    <mergeCell ref="AG34:AL34"/>
    <mergeCell ref="O39:T39"/>
    <mergeCell ref="U39:Z39"/>
    <mergeCell ref="AA39:AF39"/>
    <mergeCell ref="AG39:AL39"/>
    <mergeCell ref="O40:T40"/>
    <mergeCell ref="U40:Z40"/>
    <mergeCell ref="AA40:AF40"/>
    <mergeCell ref="AG40:AL40"/>
    <mergeCell ref="O37:T37"/>
    <mergeCell ref="U37:Z37"/>
    <mergeCell ref="AA37:AF37"/>
    <mergeCell ref="AG37:AL37"/>
    <mergeCell ref="O38:T38"/>
    <mergeCell ref="U38:Z38"/>
    <mergeCell ref="AA38:AF38"/>
    <mergeCell ref="AG38:AL38"/>
    <mergeCell ref="O43:T43"/>
    <mergeCell ref="U43:Z43"/>
    <mergeCell ref="AA43:AF43"/>
    <mergeCell ref="AG43:AL43"/>
    <mergeCell ref="O44:T44"/>
    <mergeCell ref="U44:Z44"/>
    <mergeCell ref="AA44:AF44"/>
    <mergeCell ref="AG44:AL44"/>
    <mergeCell ref="O41:T41"/>
    <mergeCell ref="U41:Z41"/>
    <mergeCell ref="AA41:AF41"/>
    <mergeCell ref="AG41:AL41"/>
    <mergeCell ref="O42:T42"/>
    <mergeCell ref="U42:Z42"/>
    <mergeCell ref="AA42:AF42"/>
    <mergeCell ref="AG42:AL42"/>
    <mergeCell ref="O47:T47"/>
    <mergeCell ref="U47:Z47"/>
    <mergeCell ref="AA47:AF47"/>
    <mergeCell ref="AG47:AL47"/>
    <mergeCell ref="O48:T48"/>
    <mergeCell ref="U48:Z48"/>
    <mergeCell ref="AA48:AF48"/>
    <mergeCell ref="AG48:AL48"/>
    <mergeCell ref="O45:T45"/>
    <mergeCell ref="U45:Z45"/>
    <mergeCell ref="AA45:AF45"/>
    <mergeCell ref="AG45:AL45"/>
    <mergeCell ref="O46:T46"/>
    <mergeCell ref="U46:Z46"/>
    <mergeCell ref="AA46:AF46"/>
    <mergeCell ref="AG46:AL46"/>
    <mergeCell ref="O51:T51"/>
    <mergeCell ref="U51:Z51"/>
    <mergeCell ref="AA51:AF51"/>
    <mergeCell ref="AG51:AL51"/>
    <mergeCell ref="O52:T52"/>
    <mergeCell ref="U52:Z52"/>
    <mergeCell ref="AA52:AF52"/>
    <mergeCell ref="AG52:AL52"/>
    <mergeCell ref="O49:T49"/>
    <mergeCell ref="U49:Z49"/>
    <mergeCell ref="AA49:AF49"/>
    <mergeCell ref="AG49:AL49"/>
    <mergeCell ref="O50:T50"/>
    <mergeCell ref="U50:Z50"/>
    <mergeCell ref="AA50:AF50"/>
    <mergeCell ref="AG50:AL50"/>
    <mergeCell ref="O55:T55"/>
    <mergeCell ref="U55:Z55"/>
    <mergeCell ref="AA55:AF55"/>
    <mergeCell ref="AG55:AL55"/>
    <mergeCell ref="O56:T56"/>
    <mergeCell ref="U56:Z56"/>
    <mergeCell ref="AA56:AF56"/>
    <mergeCell ref="AG56:AL56"/>
    <mergeCell ref="O53:T53"/>
    <mergeCell ref="U53:Z53"/>
    <mergeCell ref="AA53:AF53"/>
    <mergeCell ref="AG53:AL53"/>
    <mergeCell ref="O54:T54"/>
    <mergeCell ref="U54:Z54"/>
    <mergeCell ref="AA54:AF54"/>
    <mergeCell ref="AG54:AL54"/>
    <mergeCell ref="O59:T59"/>
    <mergeCell ref="U59:Z59"/>
    <mergeCell ref="AA59:AF59"/>
    <mergeCell ref="AG59:AL59"/>
    <mergeCell ref="O60:T60"/>
    <mergeCell ref="U60:Z60"/>
    <mergeCell ref="AA60:AF60"/>
    <mergeCell ref="AG60:AL60"/>
    <mergeCell ref="O57:T57"/>
    <mergeCell ref="U57:Z57"/>
    <mergeCell ref="AA57:AF57"/>
    <mergeCell ref="AG57:AL57"/>
    <mergeCell ref="O58:T58"/>
    <mergeCell ref="U58:Z58"/>
    <mergeCell ref="AA58:AF58"/>
    <mergeCell ref="AG58:AL58"/>
    <mergeCell ref="O63:T63"/>
    <mergeCell ref="U63:Z63"/>
    <mergeCell ref="AA63:AF63"/>
    <mergeCell ref="AG63:AL63"/>
    <mergeCell ref="O64:T64"/>
    <mergeCell ref="U64:Z64"/>
    <mergeCell ref="AA64:AF64"/>
    <mergeCell ref="AG64:AL64"/>
    <mergeCell ref="O61:T61"/>
    <mergeCell ref="U61:Z61"/>
    <mergeCell ref="AA61:AF61"/>
    <mergeCell ref="AG61:AL61"/>
    <mergeCell ref="O62:T62"/>
    <mergeCell ref="U62:Z62"/>
    <mergeCell ref="AA62:AF62"/>
    <mergeCell ref="AG62:AL62"/>
    <mergeCell ref="O67:T67"/>
    <mergeCell ref="U67:Z67"/>
    <mergeCell ref="AA67:AF67"/>
    <mergeCell ref="AG67:AL67"/>
    <mergeCell ref="O68:T68"/>
    <mergeCell ref="U68:Z68"/>
    <mergeCell ref="AA68:AF68"/>
    <mergeCell ref="AG68:AL68"/>
    <mergeCell ref="O65:T65"/>
    <mergeCell ref="U65:Z65"/>
    <mergeCell ref="AA65:AF65"/>
    <mergeCell ref="AG65:AL65"/>
    <mergeCell ref="O66:T66"/>
    <mergeCell ref="U66:Z66"/>
    <mergeCell ref="AA66:AF66"/>
    <mergeCell ref="AG66:AL66"/>
    <mergeCell ref="O71:T71"/>
    <mergeCell ref="U71:Z71"/>
    <mergeCell ref="AA71:AF71"/>
    <mergeCell ref="AG71:AL71"/>
    <mergeCell ref="O72:T72"/>
    <mergeCell ref="U72:Z72"/>
    <mergeCell ref="AA72:AF72"/>
    <mergeCell ref="AG72:AL72"/>
    <mergeCell ref="O69:T69"/>
    <mergeCell ref="U69:Z69"/>
    <mergeCell ref="AA69:AF69"/>
    <mergeCell ref="AG69:AL69"/>
    <mergeCell ref="O70:T70"/>
    <mergeCell ref="U70:Z70"/>
    <mergeCell ref="AA70:AF70"/>
    <mergeCell ref="AG70:AL70"/>
    <mergeCell ref="O75:T75"/>
    <mergeCell ref="U75:Z75"/>
    <mergeCell ref="AA75:AF75"/>
    <mergeCell ref="AG75:AL75"/>
    <mergeCell ref="O76:T76"/>
    <mergeCell ref="U76:Z76"/>
    <mergeCell ref="AA76:AF76"/>
    <mergeCell ref="AG76:AL76"/>
    <mergeCell ref="O73:T73"/>
    <mergeCell ref="U73:Z73"/>
    <mergeCell ref="AA73:AF73"/>
    <mergeCell ref="AG73:AL73"/>
    <mergeCell ref="O74:T74"/>
    <mergeCell ref="U74:Z74"/>
    <mergeCell ref="AA74:AF74"/>
    <mergeCell ref="AG74:AL74"/>
    <mergeCell ref="O80:T80"/>
    <mergeCell ref="U80:Z80"/>
    <mergeCell ref="AA80:AF80"/>
    <mergeCell ref="AG80:AL80"/>
    <mergeCell ref="O81:T81"/>
    <mergeCell ref="U81:Z81"/>
    <mergeCell ref="AA81:AF81"/>
    <mergeCell ref="AG81:AL81"/>
    <mergeCell ref="O78:T78"/>
    <mergeCell ref="U78:Z78"/>
    <mergeCell ref="AA78:AF78"/>
    <mergeCell ref="AG78:AL78"/>
    <mergeCell ref="O79:T79"/>
    <mergeCell ref="U79:Z79"/>
    <mergeCell ref="AA79:AF79"/>
    <mergeCell ref="AG79:AL79"/>
    <mergeCell ref="O84:T84"/>
    <mergeCell ref="U84:Z84"/>
    <mergeCell ref="AA84:AF84"/>
    <mergeCell ref="AG84:AL84"/>
    <mergeCell ref="O85:T85"/>
    <mergeCell ref="U85:Z85"/>
    <mergeCell ref="AA85:AF85"/>
    <mergeCell ref="AG85:AL85"/>
    <mergeCell ref="O82:T82"/>
    <mergeCell ref="U82:Z82"/>
    <mergeCell ref="AA82:AF82"/>
    <mergeCell ref="AG82:AL82"/>
    <mergeCell ref="O83:T83"/>
    <mergeCell ref="U83:Z83"/>
    <mergeCell ref="AA83:AF83"/>
    <mergeCell ref="AG83:AL83"/>
    <mergeCell ref="O88:T88"/>
    <mergeCell ref="U88:Z88"/>
    <mergeCell ref="AA88:AF88"/>
    <mergeCell ref="AG88:AL88"/>
    <mergeCell ref="O89:T89"/>
    <mergeCell ref="U89:Z89"/>
    <mergeCell ref="AA89:AF89"/>
    <mergeCell ref="AG89:AL89"/>
    <mergeCell ref="O86:T86"/>
    <mergeCell ref="U86:Z86"/>
    <mergeCell ref="AA86:AF86"/>
    <mergeCell ref="AG86:AL86"/>
    <mergeCell ref="O87:T87"/>
    <mergeCell ref="U87:Z87"/>
    <mergeCell ref="AA87:AF87"/>
    <mergeCell ref="AG87:AL87"/>
    <mergeCell ref="O92:T92"/>
    <mergeCell ref="U92:Z92"/>
    <mergeCell ref="AA92:AF92"/>
    <mergeCell ref="AG92:AL92"/>
    <mergeCell ref="O93:T93"/>
    <mergeCell ref="U93:Z93"/>
    <mergeCell ref="AA93:AF93"/>
    <mergeCell ref="AG93:AL93"/>
    <mergeCell ref="O90:T90"/>
    <mergeCell ref="U90:Z90"/>
    <mergeCell ref="AA90:AF90"/>
    <mergeCell ref="AG90:AL90"/>
    <mergeCell ref="O91:T91"/>
    <mergeCell ref="U91:Z91"/>
    <mergeCell ref="AA91:AF91"/>
    <mergeCell ref="AG91:AL91"/>
    <mergeCell ref="O96:T96"/>
    <mergeCell ref="U96:Z96"/>
    <mergeCell ref="AA96:AF96"/>
    <mergeCell ref="AG96:AL96"/>
    <mergeCell ref="O97:T97"/>
    <mergeCell ref="U97:Z97"/>
    <mergeCell ref="AA97:AF97"/>
    <mergeCell ref="AG97:AL97"/>
    <mergeCell ref="O94:T94"/>
    <mergeCell ref="U94:Z94"/>
    <mergeCell ref="AA94:AF94"/>
    <mergeCell ref="AG94:AL94"/>
    <mergeCell ref="O95:T95"/>
    <mergeCell ref="U95:Z95"/>
    <mergeCell ref="AA95:AF95"/>
    <mergeCell ref="AG95:AL95"/>
    <mergeCell ref="O100:T100"/>
    <mergeCell ref="U100:Z100"/>
    <mergeCell ref="AA100:AF100"/>
    <mergeCell ref="AG100:AL100"/>
    <mergeCell ref="O101:T101"/>
    <mergeCell ref="U101:Z101"/>
    <mergeCell ref="AA101:AF101"/>
    <mergeCell ref="AG101:AL101"/>
    <mergeCell ref="O98:T98"/>
    <mergeCell ref="U98:Z98"/>
    <mergeCell ref="AA98:AF98"/>
    <mergeCell ref="AG98:AL98"/>
    <mergeCell ref="O99:T99"/>
    <mergeCell ref="U99:Z99"/>
    <mergeCell ref="AA99:AF99"/>
    <mergeCell ref="AG99:AL99"/>
    <mergeCell ref="O104:T104"/>
    <mergeCell ref="U104:Z104"/>
    <mergeCell ref="AA104:AF104"/>
    <mergeCell ref="AG104:AL104"/>
    <mergeCell ref="O105:T105"/>
    <mergeCell ref="U105:Z105"/>
    <mergeCell ref="AA105:AF105"/>
    <mergeCell ref="AG105:AL105"/>
    <mergeCell ref="O102:T102"/>
    <mergeCell ref="U102:Z102"/>
    <mergeCell ref="AA102:AF102"/>
    <mergeCell ref="AG102:AL102"/>
    <mergeCell ref="O103:T103"/>
    <mergeCell ref="U103:Z103"/>
    <mergeCell ref="AA103:AF103"/>
    <mergeCell ref="AG103:AL103"/>
    <mergeCell ref="O108:T108"/>
    <mergeCell ref="U108:Z108"/>
    <mergeCell ref="AA108:AF108"/>
    <mergeCell ref="AG108:AL108"/>
    <mergeCell ref="O109:T109"/>
    <mergeCell ref="U109:Z109"/>
    <mergeCell ref="AA109:AF109"/>
    <mergeCell ref="AG109:AL109"/>
    <mergeCell ref="O106:T106"/>
    <mergeCell ref="U106:Z106"/>
    <mergeCell ref="AA106:AF106"/>
    <mergeCell ref="AG106:AL106"/>
    <mergeCell ref="O107:T107"/>
    <mergeCell ref="U107:Z107"/>
    <mergeCell ref="AA107:AF107"/>
    <mergeCell ref="AG107:AL107"/>
    <mergeCell ref="O112:T112"/>
    <mergeCell ref="U112:Z112"/>
    <mergeCell ref="AA112:AF112"/>
    <mergeCell ref="AG112:AL112"/>
    <mergeCell ref="O113:T113"/>
    <mergeCell ref="U113:Z113"/>
    <mergeCell ref="AA113:AF113"/>
    <mergeCell ref="AG113:AL113"/>
    <mergeCell ref="O110:T110"/>
    <mergeCell ref="U110:Z110"/>
    <mergeCell ref="AA110:AF110"/>
    <mergeCell ref="AG110:AL110"/>
    <mergeCell ref="O111:T111"/>
    <mergeCell ref="U111:Z111"/>
    <mergeCell ref="AA111:AF111"/>
    <mergeCell ref="AG111:AL111"/>
    <mergeCell ref="O116:T116"/>
    <mergeCell ref="U116:Z116"/>
    <mergeCell ref="AA116:AF116"/>
    <mergeCell ref="AG116:AL116"/>
    <mergeCell ref="O114:T114"/>
    <mergeCell ref="U114:Z114"/>
    <mergeCell ref="AA114:AF114"/>
    <mergeCell ref="AG114:AL114"/>
    <mergeCell ref="O115:T115"/>
    <mergeCell ref="U115:Z115"/>
    <mergeCell ref="AA115:AF115"/>
    <mergeCell ref="AG115:AL115"/>
    <mergeCell ref="O120:T120"/>
    <mergeCell ref="U120:Z120"/>
    <mergeCell ref="AA120:AF120"/>
    <mergeCell ref="AG120:AL120"/>
    <mergeCell ref="O121:T121"/>
    <mergeCell ref="U121:Z121"/>
    <mergeCell ref="AA121:AF121"/>
    <mergeCell ref="AG121:AL121"/>
    <mergeCell ref="O118:T118"/>
    <mergeCell ref="U118:Z118"/>
    <mergeCell ref="AA118:AF118"/>
    <mergeCell ref="AG118:AL118"/>
    <mergeCell ref="O119:T119"/>
    <mergeCell ref="U119:Z119"/>
    <mergeCell ref="AA119:AF119"/>
    <mergeCell ref="AG119:AL119"/>
    <mergeCell ref="O124:T124"/>
    <mergeCell ref="U124:Z124"/>
    <mergeCell ref="AA124:AF124"/>
    <mergeCell ref="AG124:AL124"/>
    <mergeCell ref="O125:T125"/>
    <mergeCell ref="U125:Z125"/>
    <mergeCell ref="AA125:AF125"/>
    <mergeCell ref="AG125:AL125"/>
    <mergeCell ref="O122:T122"/>
    <mergeCell ref="U122:Z122"/>
    <mergeCell ref="AA122:AF122"/>
    <mergeCell ref="AG122:AL122"/>
    <mergeCell ref="O123:T123"/>
    <mergeCell ref="U123:Z123"/>
    <mergeCell ref="AA123:AF123"/>
    <mergeCell ref="AG123:AL123"/>
    <mergeCell ref="O77:T77"/>
    <mergeCell ref="U77:Z77"/>
    <mergeCell ref="AA77:AF77"/>
    <mergeCell ref="AG77:AL77"/>
    <mergeCell ref="E131:AL131"/>
    <mergeCell ref="B134:AL134"/>
    <mergeCell ref="B2:AL2"/>
    <mergeCell ref="B4:AL4"/>
    <mergeCell ref="O128:T128"/>
    <mergeCell ref="U128:Z128"/>
    <mergeCell ref="AA128:AF128"/>
    <mergeCell ref="AG128:AL128"/>
    <mergeCell ref="O129:T129"/>
    <mergeCell ref="U129:Z129"/>
    <mergeCell ref="AA129:AF129"/>
    <mergeCell ref="AG129:AL129"/>
    <mergeCell ref="O126:T126"/>
    <mergeCell ref="U126:Z126"/>
    <mergeCell ref="AA126:AF126"/>
    <mergeCell ref="AG126:AL126"/>
    <mergeCell ref="O127:T127"/>
    <mergeCell ref="U127:Z127"/>
    <mergeCell ref="AA127:AF127"/>
    <mergeCell ref="AG127:AL127"/>
  </mergeCells>
  <phoneticPr fontId="235" type="noConversion"/>
  <dataValidations count="1">
    <dataValidation allowBlank="1" showInputMessage="1" showErrorMessage="1" promptTitle="단위에 주의하여 입력해 주십시오." prompt="이 셀에는 숫자만 입력해 주십시오." sqref="U13 AG13 U100 AG100"/>
  </dataValidations>
  <pageMargins left="0.59" right="0.47" top="0.75" bottom="0.75" header="0.31" footer="0.31"/>
  <pageSetup paperSize="9" scale="70" fitToWidth="0" fitToHeight="0" orientation="portrait" blackAndWhite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33"/>
  <sheetViews>
    <sheetView showGridLines="0" workbookViewId="0">
      <selection activeCell="V5" sqref="V5:X5"/>
    </sheetView>
  </sheetViews>
  <sheetFormatPr defaultRowHeight="16.5" customHeight="1"/>
  <cols>
    <col min="1" max="1" width="9" style="2" customWidth="1"/>
    <col min="2" max="3" width="1.125" style="2" customWidth="1"/>
    <col min="4" max="14" width="2.75" style="2" customWidth="1"/>
    <col min="15" max="38" width="3.25" style="2" customWidth="1"/>
    <col min="39" max="45" width="9" style="2" customWidth="1"/>
  </cols>
  <sheetData>
    <row r="1" spans="1:45" ht="19.5" customHeigh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2"/>
      <c r="AR1" s="38"/>
      <c r="AS1" s="38"/>
    </row>
    <row r="2" spans="1:45" ht="20.25" customHeight="1">
      <c r="A2" s="95"/>
      <c r="B2" s="515" t="s">
        <v>725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R2" s="38"/>
      <c r="AS2" s="38"/>
    </row>
    <row r="3" spans="1:45" ht="16.5" customHeight="1">
      <c r="AR3" s="38"/>
      <c r="AS3" s="38"/>
    </row>
    <row r="4" spans="1:45" ht="16.5" customHeight="1">
      <c r="J4" s="20" t="s">
        <v>487</v>
      </c>
      <c r="L4" s="20" t="s">
        <v>194</v>
      </c>
      <c r="M4" s="41">
        <f>'5부.Ⅰ'!Q6</f>
        <v>1</v>
      </c>
      <c r="N4" s="20" t="s">
        <v>6</v>
      </c>
      <c r="O4" s="41">
        <f>'5부.Ⅰ'!S6</f>
        <v>3</v>
      </c>
      <c r="P4" s="20" t="s">
        <v>488</v>
      </c>
      <c r="R4" s="20"/>
      <c r="S4" s="120" t="s">
        <v>726</v>
      </c>
      <c r="T4" s="144"/>
      <c r="U4" s="120"/>
      <c r="V4" s="166" t="s">
        <v>1</v>
      </c>
      <c r="W4" s="166"/>
      <c r="X4" s="166"/>
      <c r="Y4" s="120"/>
      <c r="Z4" s="120" t="s">
        <v>727</v>
      </c>
      <c r="AA4" s="120"/>
      <c r="AB4" s="144"/>
      <c r="AC4" s="243" t="str">
        <f>표지!G6</f>
        <v>2024.09.30</v>
      </c>
      <c r="AD4" s="243"/>
      <c r="AE4" s="243"/>
      <c r="AF4" s="144"/>
      <c r="AG4" s="20"/>
      <c r="AH4" s="20"/>
      <c r="AI4" s="20"/>
      <c r="AJ4" s="20"/>
      <c r="AK4" s="20"/>
      <c r="AL4" s="20"/>
    </row>
    <row r="5" spans="1:45" ht="16.5" customHeight="1">
      <c r="J5" s="20" t="s">
        <v>490</v>
      </c>
      <c r="L5" s="20" t="s">
        <v>194</v>
      </c>
      <c r="M5" s="121">
        <f>'5부.Ⅰ'!Q7</f>
        <v>0</v>
      </c>
      <c r="N5" s="20" t="s">
        <v>6</v>
      </c>
      <c r="O5" s="41" t="str">
        <f>IF(OR(M4=1),"-",O4)</f>
        <v>-</v>
      </c>
      <c r="P5" s="20" t="s">
        <v>488</v>
      </c>
      <c r="R5" s="20"/>
      <c r="S5" s="120" t="s">
        <v>726</v>
      </c>
      <c r="T5" s="144"/>
      <c r="U5" s="120"/>
      <c r="V5" s="166"/>
      <c r="W5" s="166"/>
      <c r="X5" s="166"/>
      <c r="Y5" s="120"/>
      <c r="Z5" s="120" t="s">
        <v>727</v>
      </c>
      <c r="AA5" s="120"/>
      <c r="AB5" s="144"/>
      <c r="AC5" s="561"/>
      <c r="AD5" s="561"/>
      <c r="AE5" s="561"/>
      <c r="AF5" s="144"/>
      <c r="AG5" s="20"/>
      <c r="AH5" s="20"/>
      <c r="AI5" s="20"/>
      <c r="AJ5" s="20"/>
      <c r="AK5" s="20"/>
      <c r="AL5" s="20"/>
    </row>
    <row r="6" spans="1:45" ht="17.25" customHeight="1">
      <c r="B6" s="49"/>
      <c r="C6" s="49"/>
      <c r="D6" s="20" t="s">
        <v>492</v>
      </c>
      <c r="E6" s="122"/>
      <c r="F6" s="122"/>
      <c r="G6" s="20" t="str">
        <f>표지!E28</f>
        <v>(주)아산탕정대한제50호위탁관리부동산투자회사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30"/>
      <c r="AH6" s="123"/>
      <c r="AI6" s="562" t="s">
        <v>41</v>
      </c>
      <c r="AJ6" s="562"/>
      <c r="AK6" s="562"/>
      <c r="AL6" s="562"/>
    </row>
    <row r="7" spans="1:45" ht="16.5" customHeight="1">
      <c r="D7" s="555" t="s">
        <v>493</v>
      </c>
      <c r="E7" s="556"/>
      <c r="F7" s="556"/>
      <c r="G7" s="556"/>
      <c r="H7" s="556"/>
      <c r="I7" s="556"/>
      <c r="J7" s="556"/>
      <c r="K7" s="556"/>
      <c r="L7" s="556"/>
      <c r="M7" s="556"/>
      <c r="N7" s="557"/>
      <c r="O7" s="133"/>
      <c r="P7" s="145"/>
      <c r="Q7" s="145"/>
      <c r="R7" s="145"/>
      <c r="S7" s="145" t="s">
        <v>194</v>
      </c>
      <c r="T7" s="125">
        <f>M4</f>
        <v>1</v>
      </c>
      <c r="U7" s="145" t="s">
        <v>494</v>
      </c>
      <c r="V7" s="145"/>
      <c r="W7" s="145"/>
      <c r="X7" s="145"/>
      <c r="Y7" s="145"/>
      <c r="Z7" s="146"/>
      <c r="AA7" s="133"/>
      <c r="AB7" s="145"/>
      <c r="AC7" s="145"/>
      <c r="AD7" s="145"/>
      <c r="AE7" s="145" t="s">
        <v>194</v>
      </c>
      <c r="AF7" s="129">
        <f>M5</f>
        <v>0</v>
      </c>
      <c r="AG7" s="145" t="s">
        <v>495</v>
      </c>
      <c r="AH7" s="145"/>
      <c r="AI7" s="145"/>
      <c r="AJ7" s="145"/>
      <c r="AK7" s="145"/>
      <c r="AL7" s="146"/>
      <c r="AR7" s="38"/>
      <c r="AS7" s="38"/>
    </row>
    <row r="8" spans="1:45" ht="16.5" customHeight="1">
      <c r="A8" s="147" t="s">
        <v>728</v>
      </c>
      <c r="D8" s="558"/>
      <c r="E8" s="559"/>
      <c r="F8" s="559"/>
      <c r="G8" s="559"/>
      <c r="H8" s="559"/>
      <c r="I8" s="559"/>
      <c r="J8" s="559"/>
      <c r="K8" s="559"/>
      <c r="L8" s="559"/>
      <c r="M8" s="559"/>
      <c r="N8" s="560"/>
      <c r="O8" s="539" t="s">
        <v>496</v>
      </c>
      <c r="P8" s="540"/>
      <c r="Q8" s="540"/>
      <c r="R8" s="540"/>
      <c r="S8" s="540"/>
      <c r="T8" s="540"/>
      <c r="U8" s="540"/>
      <c r="V8" s="540"/>
      <c r="W8" s="540"/>
      <c r="X8" s="540"/>
      <c r="Y8" s="540"/>
      <c r="Z8" s="541"/>
      <c r="AA8" s="539" t="s">
        <v>496</v>
      </c>
      <c r="AB8" s="540"/>
      <c r="AC8" s="540"/>
      <c r="AD8" s="540"/>
      <c r="AE8" s="540"/>
      <c r="AF8" s="540"/>
      <c r="AG8" s="540"/>
      <c r="AH8" s="540"/>
      <c r="AI8" s="540"/>
      <c r="AJ8" s="540"/>
      <c r="AK8" s="540"/>
      <c r="AL8" s="541"/>
      <c r="AS8" s="38"/>
    </row>
    <row r="9" spans="1:45" ht="16.5" customHeight="1">
      <c r="D9" s="558"/>
      <c r="E9" s="559"/>
      <c r="F9" s="559"/>
      <c r="G9" s="559"/>
      <c r="H9" s="559"/>
      <c r="I9" s="559"/>
      <c r="J9" s="559"/>
      <c r="K9" s="559"/>
      <c r="L9" s="559"/>
      <c r="M9" s="559"/>
      <c r="N9" s="560"/>
      <c r="O9" s="549" t="s">
        <v>729</v>
      </c>
      <c r="P9" s="550"/>
      <c r="Q9" s="550"/>
      <c r="R9" s="550"/>
      <c r="S9" s="550"/>
      <c r="T9" s="551"/>
      <c r="U9" s="549" t="s">
        <v>730</v>
      </c>
      <c r="V9" s="550"/>
      <c r="W9" s="550"/>
      <c r="X9" s="550"/>
      <c r="Y9" s="550"/>
      <c r="Z9" s="551"/>
      <c r="AA9" s="549" t="s">
        <v>729</v>
      </c>
      <c r="AB9" s="550"/>
      <c r="AC9" s="550"/>
      <c r="AD9" s="550"/>
      <c r="AE9" s="550"/>
      <c r="AF9" s="551"/>
      <c r="AG9" s="549" t="s">
        <v>731</v>
      </c>
      <c r="AH9" s="550"/>
      <c r="AI9" s="550"/>
      <c r="AJ9" s="550"/>
      <c r="AK9" s="550"/>
      <c r="AL9" s="551"/>
    </row>
    <row r="10" spans="1:45" ht="16.5" customHeight="1">
      <c r="A10" s="20" t="s">
        <v>732</v>
      </c>
      <c r="B10" s="20"/>
      <c r="C10" s="20"/>
      <c r="D10" s="133" t="s">
        <v>733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5"/>
      <c r="O10" s="552">
        <f>+O11+O12+O13+O14+O15+O16+O17</f>
        <v>0</v>
      </c>
      <c r="P10" s="553"/>
      <c r="Q10" s="553"/>
      <c r="R10" s="553"/>
      <c r="S10" s="553"/>
      <c r="T10" s="554"/>
      <c r="U10" s="552">
        <f>+U11+U12+U13+U14+U15+U16+U17</f>
        <v>0</v>
      </c>
      <c r="V10" s="553"/>
      <c r="W10" s="553"/>
      <c r="X10" s="553"/>
      <c r="Y10" s="553"/>
      <c r="Z10" s="554"/>
      <c r="AA10" s="552">
        <f>+AA11+AA12+AA13+AA14+AA15+AA16+AA17</f>
        <v>0</v>
      </c>
      <c r="AB10" s="553"/>
      <c r="AC10" s="553"/>
      <c r="AD10" s="553"/>
      <c r="AE10" s="553"/>
      <c r="AF10" s="554"/>
      <c r="AG10" s="552">
        <f>+AG11+AG12+AG13+AG14+AG15+AG16+AG17</f>
        <v>0</v>
      </c>
      <c r="AH10" s="553"/>
      <c r="AI10" s="553"/>
      <c r="AJ10" s="553"/>
      <c r="AK10" s="553"/>
      <c r="AL10" s="554"/>
    </row>
    <row r="11" spans="1:45" ht="16.5" customHeight="1">
      <c r="A11" s="20" t="s">
        <v>734</v>
      </c>
      <c r="B11" s="20"/>
      <c r="C11" s="20"/>
      <c r="D11" s="136" t="s">
        <v>735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5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/>
      <c r="Z11" s="544"/>
      <c r="AA11" s="544"/>
      <c r="AB11" s="544"/>
      <c r="AC11" s="544"/>
      <c r="AD11" s="544"/>
      <c r="AE11" s="544"/>
      <c r="AF11" s="544"/>
      <c r="AG11" s="544"/>
      <c r="AH11" s="544"/>
      <c r="AI11" s="544"/>
      <c r="AJ11" s="544"/>
      <c r="AK11" s="544"/>
      <c r="AL11" s="544"/>
    </row>
    <row r="12" spans="1:45" ht="16.5" customHeight="1">
      <c r="A12" s="20" t="s">
        <v>736</v>
      </c>
      <c r="B12" s="20"/>
      <c r="C12" s="20"/>
      <c r="D12" s="136" t="s">
        <v>737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5"/>
      <c r="O12" s="544"/>
      <c r="P12" s="544"/>
      <c r="Q12" s="544"/>
      <c r="R12" s="544"/>
      <c r="S12" s="544"/>
      <c r="T12" s="544"/>
      <c r="U12" s="544"/>
      <c r="V12" s="544"/>
      <c r="W12" s="544"/>
      <c r="X12" s="544"/>
      <c r="Y12" s="544"/>
      <c r="Z12" s="544"/>
      <c r="AA12" s="544"/>
      <c r="AB12" s="544"/>
      <c r="AC12" s="544"/>
      <c r="AD12" s="544"/>
      <c r="AE12" s="544"/>
      <c r="AF12" s="544"/>
      <c r="AG12" s="544"/>
      <c r="AH12" s="544"/>
      <c r="AI12" s="544"/>
      <c r="AJ12" s="544"/>
      <c r="AK12" s="544"/>
      <c r="AL12" s="544"/>
    </row>
    <row r="13" spans="1:45" ht="16.5" customHeight="1">
      <c r="A13" s="20" t="s">
        <v>738</v>
      </c>
      <c r="B13" s="20"/>
      <c r="C13" s="20"/>
      <c r="D13" s="136" t="s">
        <v>739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5"/>
      <c r="O13" s="544"/>
      <c r="P13" s="544"/>
      <c r="Q13" s="544"/>
      <c r="R13" s="544"/>
      <c r="S13" s="544"/>
      <c r="T13" s="544"/>
      <c r="U13" s="544"/>
      <c r="V13" s="544"/>
      <c r="W13" s="544"/>
      <c r="X13" s="544"/>
      <c r="Y13" s="544"/>
      <c r="Z13" s="544"/>
      <c r="AA13" s="544"/>
      <c r="AB13" s="544"/>
      <c r="AC13" s="544"/>
      <c r="AD13" s="544"/>
      <c r="AE13" s="544"/>
      <c r="AF13" s="544"/>
      <c r="AG13" s="544"/>
      <c r="AH13" s="544"/>
      <c r="AI13" s="544"/>
      <c r="AJ13" s="544"/>
      <c r="AK13" s="544"/>
      <c r="AL13" s="544"/>
    </row>
    <row r="14" spans="1:45" ht="16.5" customHeight="1">
      <c r="A14" s="20" t="s">
        <v>740</v>
      </c>
      <c r="B14" s="20"/>
      <c r="C14" s="20"/>
      <c r="D14" s="136" t="s">
        <v>741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5"/>
      <c r="O14" s="544"/>
      <c r="P14" s="544"/>
      <c r="Q14" s="544"/>
      <c r="R14" s="544"/>
      <c r="S14" s="544"/>
      <c r="T14" s="544"/>
      <c r="U14" s="544"/>
      <c r="V14" s="544"/>
      <c r="W14" s="544"/>
      <c r="X14" s="544"/>
      <c r="Y14" s="544"/>
      <c r="Z14" s="544"/>
      <c r="AA14" s="544"/>
      <c r="AB14" s="544"/>
      <c r="AC14" s="544"/>
      <c r="AD14" s="544"/>
      <c r="AE14" s="544"/>
      <c r="AF14" s="544"/>
      <c r="AG14" s="544"/>
      <c r="AH14" s="544"/>
      <c r="AI14" s="544"/>
      <c r="AJ14" s="544"/>
      <c r="AK14" s="544"/>
      <c r="AL14" s="544"/>
    </row>
    <row r="15" spans="1:45" ht="16.5" customHeight="1">
      <c r="A15" s="20" t="s">
        <v>742</v>
      </c>
      <c r="B15" s="20"/>
      <c r="C15" s="20"/>
      <c r="D15" s="136" t="s">
        <v>743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5"/>
      <c r="O15" s="544"/>
      <c r="P15" s="544"/>
      <c r="Q15" s="544"/>
      <c r="R15" s="544"/>
      <c r="S15" s="544"/>
      <c r="T15" s="544"/>
      <c r="U15" s="544"/>
      <c r="V15" s="544"/>
      <c r="W15" s="544"/>
      <c r="X15" s="544"/>
      <c r="Y15" s="544"/>
      <c r="Z15" s="544"/>
      <c r="AA15" s="544"/>
      <c r="AB15" s="544"/>
      <c r="AC15" s="544"/>
      <c r="AD15" s="544"/>
      <c r="AE15" s="544"/>
      <c r="AF15" s="544"/>
      <c r="AG15" s="544"/>
      <c r="AH15" s="544"/>
      <c r="AI15" s="544"/>
      <c r="AJ15" s="544"/>
      <c r="AK15" s="544"/>
      <c r="AL15" s="544"/>
    </row>
    <row r="16" spans="1:45" ht="16.5" customHeight="1">
      <c r="A16" s="20" t="s">
        <v>744</v>
      </c>
      <c r="B16" s="20"/>
      <c r="C16" s="20"/>
      <c r="D16" s="136" t="s">
        <v>745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5"/>
      <c r="O16" s="544"/>
      <c r="P16" s="544"/>
      <c r="Q16" s="544"/>
      <c r="R16" s="544"/>
      <c r="S16" s="544"/>
      <c r="T16" s="544"/>
      <c r="U16" s="544"/>
      <c r="V16" s="544"/>
      <c r="W16" s="544"/>
      <c r="X16" s="544"/>
      <c r="Y16" s="544"/>
      <c r="Z16" s="544"/>
      <c r="AA16" s="544"/>
      <c r="AB16" s="544"/>
      <c r="AC16" s="544"/>
      <c r="AD16" s="544"/>
      <c r="AE16" s="544"/>
      <c r="AF16" s="544"/>
      <c r="AG16" s="544"/>
      <c r="AH16" s="544"/>
      <c r="AI16" s="544"/>
      <c r="AJ16" s="544"/>
      <c r="AK16" s="544"/>
      <c r="AL16" s="544"/>
    </row>
    <row r="17" spans="1:85" ht="16.5" customHeight="1">
      <c r="A17" s="20" t="s">
        <v>746</v>
      </c>
      <c r="B17" s="20"/>
      <c r="C17" s="20"/>
      <c r="D17" s="136" t="s">
        <v>747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5"/>
      <c r="O17" s="544"/>
      <c r="P17" s="544"/>
      <c r="Q17" s="544"/>
      <c r="R17" s="544"/>
      <c r="S17" s="544"/>
      <c r="T17" s="544"/>
      <c r="U17" s="544"/>
      <c r="V17" s="544"/>
      <c r="W17" s="544"/>
      <c r="X17" s="544"/>
      <c r="Y17" s="544"/>
      <c r="Z17" s="544"/>
      <c r="AA17" s="544"/>
      <c r="AB17" s="544"/>
      <c r="AC17" s="544"/>
      <c r="AD17" s="544"/>
      <c r="AE17" s="544"/>
      <c r="AF17" s="544"/>
      <c r="AG17" s="544"/>
      <c r="AH17" s="544"/>
      <c r="AI17" s="544"/>
      <c r="AJ17" s="544"/>
      <c r="AK17" s="544"/>
      <c r="AL17" s="544"/>
    </row>
    <row r="18" spans="1:85" s="2" customFormat="1" ht="16.5" customHeight="1">
      <c r="A18" s="20" t="s">
        <v>748</v>
      </c>
      <c r="B18" s="20"/>
      <c r="C18" s="20"/>
      <c r="D18" s="148" t="s">
        <v>749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5"/>
      <c r="O18" s="545">
        <f>+O19+O20+O21+O22+O23+O24+O25+O26+O27+O28+O29+O30+O31+O32+O33+O34+O35+O36+O37+O38+O39+O40+O41+O42+O43+O44+O45+O46+O47</f>
        <v>0</v>
      </c>
      <c r="P18" s="545"/>
      <c r="Q18" s="545"/>
      <c r="R18" s="545"/>
      <c r="S18" s="545"/>
      <c r="T18" s="545"/>
      <c r="U18" s="545">
        <f>+U19+U20+U21+U22+U23+U24+U25+U26+U27+U28+U29+U30+U31+U32+U33+U34+U35+U36+U37+U38+U39+U40+U41+U42+U43+U44+U45+U46+U47</f>
        <v>0</v>
      </c>
      <c r="V18" s="545"/>
      <c r="W18" s="545"/>
      <c r="X18" s="545"/>
      <c r="Y18" s="545"/>
      <c r="Z18" s="545"/>
      <c r="AA18" s="545">
        <f>+AA19+AA20+AA21+AA22+AA23+AA24+AA25+AA26+AA27+AA28+AA29+AA30+AA31+AA32+AA33+AA34+AA35+AA36+AA37+AA38+AA39+AA40+AA41+AA42+AA43+AA44+AA45+AA46+AA47</f>
        <v>0</v>
      </c>
      <c r="AB18" s="545"/>
      <c r="AC18" s="545"/>
      <c r="AD18" s="545"/>
      <c r="AE18" s="545"/>
      <c r="AF18" s="545"/>
      <c r="AG18" s="545">
        <f>+AG19+AG20+AG21+AG22+AG23+AG24+AG25+AG26+AG27+AG28+AG29+AG30+AG31+AG32+AG33+AG34+AG35+AG36+AG37+AG38+AG39+AG40+AG41+AG42+AG43+AG44+AG45+AG46+AG47</f>
        <v>0</v>
      </c>
      <c r="AH18" s="545"/>
      <c r="AI18" s="545"/>
      <c r="AJ18" s="545"/>
      <c r="AK18" s="545"/>
      <c r="AL18" s="545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</row>
    <row r="19" spans="1:85" ht="16.5" customHeight="1">
      <c r="A19" s="20" t="s">
        <v>750</v>
      </c>
      <c r="B19" s="20"/>
      <c r="C19" s="20"/>
      <c r="D19" s="136" t="s">
        <v>751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5"/>
      <c r="O19" s="544"/>
      <c r="P19" s="544"/>
      <c r="Q19" s="544"/>
      <c r="R19" s="544"/>
      <c r="S19" s="544"/>
      <c r="T19" s="544"/>
      <c r="U19" s="544"/>
      <c r="V19" s="544"/>
      <c r="W19" s="544"/>
      <c r="X19" s="544"/>
      <c r="Y19" s="544"/>
      <c r="Z19" s="544"/>
      <c r="AA19" s="544"/>
      <c r="AB19" s="544"/>
      <c r="AC19" s="544"/>
      <c r="AD19" s="544"/>
      <c r="AE19" s="544"/>
      <c r="AF19" s="544"/>
      <c r="AG19" s="544"/>
      <c r="AH19" s="544"/>
      <c r="AI19" s="544"/>
      <c r="AJ19" s="544"/>
      <c r="AK19" s="544"/>
      <c r="AL19" s="544"/>
    </row>
    <row r="20" spans="1:85" ht="16.5" customHeight="1">
      <c r="A20" s="20" t="s">
        <v>752</v>
      </c>
      <c r="B20" s="20"/>
      <c r="C20" s="20"/>
      <c r="D20" s="136" t="s">
        <v>753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5"/>
      <c r="O20" s="544"/>
      <c r="P20" s="544"/>
      <c r="Q20" s="544"/>
      <c r="R20" s="544"/>
      <c r="S20" s="544"/>
      <c r="T20" s="544"/>
      <c r="U20" s="544"/>
      <c r="V20" s="544"/>
      <c r="W20" s="544"/>
      <c r="X20" s="544"/>
      <c r="Y20" s="544"/>
      <c r="Z20" s="544"/>
      <c r="AA20" s="544"/>
      <c r="AB20" s="544"/>
      <c r="AC20" s="544"/>
      <c r="AD20" s="544"/>
      <c r="AE20" s="544"/>
      <c r="AF20" s="544"/>
      <c r="AG20" s="544"/>
      <c r="AH20" s="544"/>
      <c r="AI20" s="544"/>
      <c r="AJ20" s="544"/>
      <c r="AK20" s="544"/>
      <c r="AL20" s="544"/>
    </row>
    <row r="21" spans="1:85" ht="16.5" customHeight="1">
      <c r="A21" s="20" t="s">
        <v>754</v>
      </c>
      <c r="B21" s="20"/>
      <c r="C21" s="20"/>
      <c r="D21" s="136" t="s">
        <v>755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5"/>
      <c r="O21" s="544"/>
      <c r="P21" s="544"/>
      <c r="Q21" s="544"/>
      <c r="R21" s="544"/>
      <c r="S21" s="544"/>
      <c r="T21" s="544"/>
      <c r="U21" s="544"/>
      <c r="V21" s="544"/>
      <c r="W21" s="544"/>
      <c r="X21" s="544"/>
      <c r="Y21" s="544"/>
      <c r="Z21" s="544"/>
      <c r="AA21" s="544"/>
      <c r="AB21" s="544"/>
      <c r="AC21" s="544"/>
      <c r="AD21" s="544"/>
      <c r="AE21" s="544"/>
      <c r="AF21" s="544"/>
      <c r="AG21" s="544"/>
      <c r="AH21" s="544"/>
      <c r="AI21" s="544"/>
      <c r="AJ21" s="544"/>
      <c r="AK21" s="544"/>
      <c r="AL21" s="544"/>
    </row>
    <row r="22" spans="1:85" ht="16.5" customHeight="1">
      <c r="A22" s="20" t="s">
        <v>756</v>
      </c>
      <c r="B22" s="20"/>
      <c r="C22" s="20"/>
      <c r="D22" s="136" t="s">
        <v>757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5"/>
      <c r="O22" s="544"/>
      <c r="P22" s="544"/>
      <c r="Q22" s="544"/>
      <c r="R22" s="544"/>
      <c r="S22" s="544"/>
      <c r="T22" s="544"/>
      <c r="U22" s="544"/>
      <c r="V22" s="544"/>
      <c r="W22" s="544"/>
      <c r="X22" s="544"/>
      <c r="Y22" s="544"/>
      <c r="Z22" s="544"/>
      <c r="AA22" s="544"/>
      <c r="AB22" s="544"/>
      <c r="AC22" s="544"/>
      <c r="AD22" s="544"/>
      <c r="AE22" s="544"/>
      <c r="AF22" s="544"/>
      <c r="AG22" s="544"/>
      <c r="AH22" s="544"/>
      <c r="AI22" s="544"/>
      <c r="AJ22" s="544"/>
      <c r="AK22" s="544"/>
      <c r="AL22" s="544"/>
    </row>
    <row r="23" spans="1:85" ht="16.5" customHeight="1">
      <c r="A23" s="20" t="s">
        <v>758</v>
      </c>
      <c r="B23" s="20"/>
      <c r="C23" s="20"/>
      <c r="D23" s="136" t="s">
        <v>759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5"/>
      <c r="O23" s="544"/>
      <c r="P23" s="544"/>
      <c r="Q23" s="544"/>
      <c r="R23" s="544"/>
      <c r="S23" s="544"/>
      <c r="T23" s="544"/>
      <c r="U23" s="544"/>
      <c r="V23" s="544"/>
      <c r="W23" s="544"/>
      <c r="X23" s="544"/>
      <c r="Y23" s="544"/>
      <c r="Z23" s="544"/>
      <c r="AA23" s="544"/>
      <c r="AB23" s="544"/>
      <c r="AC23" s="544"/>
      <c r="AD23" s="544"/>
      <c r="AE23" s="544"/>
      <c r="AF23" s="544"/>
      <c r="AG23" s="544"/>
      <c r="AH23" s="544"/>
      <c r="AI23" s="544"/>
      <c r="AJ23" s="544"/>
      <c r="AK23" s="544"/>
      <c r="AL23" s="544"/>
    </row>
    <row r="24" spans="1:85" ht="16.5" customHeight="1">
      <c r="A24" s="20" t="s">
        <v>760</v>
      </c>
      <c r="B24" s="20"/>
      <c r="C24" s="20"/>
      <c r="D24" s="136" t="s">
        <v>761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5"/>
      <c r="O24" s="544"/>
      <c r="P24" s="544"/>
      <c r="Q24" s="544"/>
      <c r="R24" s="544"/>
      <c r="S24" s="544"/>
      <c r="T24" s="544"/>
      <c r="U24" s="544"/>
      <c r="V24" s="544"/>
      <c r="W24" s="544"/>
      <c r="X24" s="544"/>
      <c r="Y24" s="544"/>
      <c r="Z24" s="544"/>
      <c r="AA24" s="544"/>
      <c r="AB24" s="544"/>
      <c r="AC24" s="544"/>
      <c r="AD24" s="544"/>
      <c r="AE24" s="544"/>
      <c r="AF24" s="544"/>
      <c r="AG24" s="544"/>
      <c r="AH24" s="544"/>
      <c r="AI24" s="544"/>
      <c r="AJ24" s="544"/>
      <c r="AK24" s="544"/>
      <c r="AL24" s="544"/>
    </row>
    <row r="25" spans="1:85" ht="16.5" customHeight="1">
      <c r="A25" s="20" t="s">
        <v>762</v>
      </c>
      <c r="B25" s="20"/>
      <c r="C25" s="20"/>
      <c r="D25" s="136" t="s">
        <v>763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5"/>
      <c r="O25" s="544"/>
      <c r="P25" s="544"/>
      <c r="Q25" s="544"/>
      <c r="R25" s="544"/>
      <c r="S25" s="544"/>
      <c r="T25" s="544"/>
      <c r="U25" s="544"/>
      <c r="V25" s="544"/>
      <c r="W25" s="544"/>
      <c r="X25" s="544"/>
      <c r="Y25" s="544"/>
      <c r="Z25" s="544"/>
      <c r="AA25" s="544"/>
      <c r="AB25" s="544"/>
      <c r="AC25" s="544"/>
      <c r="AD25" s="544"/>
      <c r="AE25" s="544"/>
      <c r="AF25" s="544"/>
      <c r="AG25" s="544"/>
      <c r="AH25" s="544"/>
      <c r="AI25" s="544"/>
      <c r="AJ25" s="544"/>
      <c r="AK25" s="544"/>
      <c r="AL25" s="544"/>
    </row>
    <row r="26" spans="1:85" ht="16.5" customHeight="1">
      <c r="A26" s="20" t="s">
        <v>764</v>
      </c>
      <c r="B26" s="20"/>
      <c r="C26" s="20"/>
      <c r="D26" s="136" t="s">
        <v>765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5"/>
      <c r="O26" s="544"/>
      <c r="P26" s="544"/>
      <c r="Q26" s="544"/>
      <c r="R26" s="544"/>
      <c r="S26" s="544"/>
      <c r="T26" s="544"/>
      <c r="U26" s="544"/>
      <c r="V26" s="544"/>
      <c r="W26" s="544"/>
      <c r="X26" s="544"/>
      <c r="Y26" s="544"/>
      <c r="Z26" s="544"/>
      <c r="AA26" s="544"/>
      <c r="AB26" s="544"/>
      <c r="AC26" s="544"/>
      <c r="AD26" s="544"/>
      <c r="AE26" s="544"/>
      <c r="AF26" s="544"/>
      <c r="AG26" s="544"/>
      <c r="AH26" s="544"/>
      <c r="AI26" s="544"/>
      <c r="AJ26" s="544"/>
      <c r="AK26" s="544"/>
      <c r="AL26" s="544"/>
    </row>
    <row r="27" spans="1:85" ht="16.5" customHeight="1">
      <c r="A27" s="20" t="s">
        <v>766</v>
      </c>
      <c r="B27" s="20"/>
      <c r="C27" s="20"/>
      <c r="D27" s="136" t="s">
        <v>767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5"/>
      <c r="O27" s="544"/>
      <c r="P27" s="544"/>
      <c r="Q27" s="544"/>
      <c r="R27" s="544"/>
      <c r="S27" s="544"/>
      <c r="T27" s="544"/>
      <c r="U27" s="544"/>
      <c r="V27" s="544"/>
      <c r="W27" s="544"/>
      <c r="X27" s="544"/>
      <c r="Y27" s="544"/>
      <c r="Z27" s="544"/>
      <c r="AA27" s="544"/>
      <c r="AB27" s="544"/>
      <c r="AC27" s="544"/>
      <c r="AD27" s="544"/>
      <c r="AE27" s="544"/>
      <c r="AF27" s="544"/>
      <c r="AG27" s="544"/>
      <c r="AH27" s="544"/>
      <c r="AI27" s="544"/>
      <c r="AJ27" s="544"/>
      <c r="AK27" s="544"/>
      <c r="AL27" s="544"/>
    </row>
    <row r="28" spans="1:85" ht="16.5" customHeight="1">
      <c r="A28" s="20" t="s">
        <v>768</v>
      </c>
      <c r="B28" s="20"/>
      <c r="C28" s="20"/>
      <c r="D28" s="136" t="s">
        <v>769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5"/>
      <c r="O28" s="544"/>
      <c r="P28" s="544"/>
      <c r="Q28" s="544"/>
      <c r="R28" s="544"/>
      <c r="S28" s="544"/>
      <c r="T28" s="544"/>
      <c r="U28" s="544"/>
      <c r="V28" s="544"/>
      <c r="W28" s="544"/>
      <c r="X28" s="544"/>
      <c r="Y28" s="544"/>
      <c r="Z28" s="544"/>
      <c r="AA28" s="544"/>
      <c r="AB28" s="544"/>
      <c r="AC28" s="544"/>
      <c r="AD28" s="544"/>
      <c r="AE28" s="544"/>
      <c r="AF28" s="544"/>
      <c r="AG28" s="544"/>
      <c r="AH28" s="544"/>
      <c r="AI28" s="544"/>
      <c r="AJ28" s="544"/>
      <c r="AK28" s="544"/>
      <c r="AL28" s="544"/>
    </row>
    <row r="29" spans="1:85" ht="16.5" customHeight="1">
      <c r="A29" s="20" t="s">
        <v>770</v>
      </c>
      <c r="B29" s="20"/>
      <c r="C29" s="20"/>
      <c r="D29" s="136" t="s">
        <v>771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5"/>
      <c r="O29" s="544"/>
      <c r="P29" s="544"/>
      <c r="Q29" s="544"/>
      <c r="R29" s="544"/>
      <c r="S29" s="544"/>
      <c r="T29" s="544"/>
      <c r="U29" s="544"/>
      <c r="V29" s="544"/>
      <c r="W29" s="544"/>
      <c r="X29" s="544"/>
      <c r="Y29" s="544"/>
      <c r="Z29" s="544"/>
      <c r="AA29" s="544"/>
      <c r="AB29" s="544"/>
      <c r="AC29" s="544"/>
      <c r="AD29" s="544"/>
      <c r="AE29" s="544"/>
      <c r="AF29" s="544"/>
      <c r="AG29" s="544"/>
      <c r="AH29" s="544"/>
      <c r="AI29" s="544"/>
      <c r="AJ29" s="544"/>
      <c r="AK29" s="544"/>
      <c r="AL29" s="544"/>
    </row>
    <row r="30" spans="1:85" ht="16.5" customHeight="1">
      <c r="A30" s="20" t="s">
        <v>772</v>
      </c>
      <c r="B30" s="20"/>
      <c r="C30" s="20"/>
      <c r="D30" s="136" t="s">
        <v>773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5"/>
      <c r="O30" s="544"/>
      <c r="P30" s="544"/>
      <c r="Q30" s="544"/>
      <c r="R30" s="544"/>
      <c r="S30" s="544"/>
      <c r="T30" s="544"/>
      <c r="U30" s="544"/>
      <c r="V30" s="544"/>
      <c r="W30" s="544"/>
      <c r="X30" s="544"/>
      <c r="Y30" s="544"/>
      <c r="Z30" s="544"/>
      <c r="AA30" s="544"/>
      <c r="AB30" s="544"/>
      <c r="AC30" s="544"/>
      <c r="AD30" s="544"/>
      <c r="AE30" s="544"/>
      <c r="AF30" s="544"/>
      <c r="AG30" s="544"/>
      <c r="AH30" s="544"/>
      <c r="AI30" s="544"/>
      <c r="AJ30" s="544"/>
      <c r="AK30" s="544"/>
      <c r="AL30" s="544"/>
    </row>
    <row r="31" spans="1:85" ht="16.5" customHeight="1">
      <c r="A31" s="20" t="s">
        <v>774</v>
      </c>
      <c r="B31" s="20"/>
      <c r="C31" s="20"/>
      <c r="D31" s="136" t="s">
        <v>775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5"/>
      <c r="O31" s="544"/>
      <c r="P31" s="544"/>
      <c r="Q31" s="544"/>
      <c r="R31" s="544"/>
      <c r="S31" s="544"/>
      <c r="T31" s="544"/>
      <c r="U31" s="544"/>
      <c r="V31" s="544"/>
      <c r="W31" s="544"/>
      <c r="X31" s="544"/>
      <c r="Y31" s="544"/>
      <c r="Z31" s="544"/>
      <c r="AA31" s="544"/>
      <c r="AB31" s="544"/>
      <c r="AC31" s="544"/>
      <c r="AD31" s="544"/>
      <c r="AE31" s="544"/>
      <c r="AF31" s="544"/>
      <c r="AG31" s="544"/>
      <c r="AH31" s="544"/>
      <c r="AI31" s="544"/>
      <c r="AJ31" s="544"/>
      <c r="AK31" s="544"/>
      <c r="AL31" s="544"/>
    </row>
    <row r="32" spans="1:85" ht="16.5" customHeight="1">
      <c r="A32" s="20" t="s">
        <v>776</v>
      </c>
      <c r="B32" s="20"/>
      <c r="C32" s="20"/>
      <c r="D32" s="136" t="s">
        <v>777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5"/>
      <c r="O32" s="544"/>
      <c r="P32" s="544"/>
      <c r="Q32" s="544"/>
      <c r="R32" s="544"/>
      <c r="S32" s="544"/>
      <c r="T32" s="544"/>
      <c r="U32" s="544"/>
      <c r="V32" s="544"/>
      <c r="W32" s="544"/>
      <c r="X32" s="544"/>
      <c r="Y32" s="544"/>
      <c r="Z32" s="544"/>
      <c r="AA32" s="544"/>
      <c r="AB32" s="544"/>
      <c r="AC32" s="544"/>
      <c r="AD32" s="544"/>
      <c r="AE32" s="544"/>
      <c r="AF32" s="544"/>
      <c r="AG32" s="544"/>
      <c r="AH32" s="544"/>
      <c r="AI32" s="544"/>
      <c r="AJ32" s="544"/>
      <c r="AK32" s="544"/>
      <c r="AL32" s="544"/>
    </row>
    <row r="33" spans="1:38" ht="16.5" customHeight="1">
      <c r="A33" s="20" t="s">
        <v>778</v>
      </c>
      <c r="B33" s="20"/>
      <c r="C33" s="20"/>
      <c r="D33" s="136" t="s">
        <v>779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5"/>
      <c r="O33" s="544"/>
      <c r="P33" s="544"/>
      <c r="Q33" s="544"/>
      <c r="R33" s="544"/>
      <c r="S33" s="544"/>
      <c r="T33" s="544"/>
      <c r="U33" s="544"/>
      <c r="V33" s="544"/>
      <c r="W33" s="544"/>
      <c r="X33" s="544"/>
      <c r="Y33" s="544"/>
      <c r="Z33" s="544"/>
      <c r="AA33" s="544"/>
      <c r="AB33" s="544"/>
      <c r="AC33" s="544"/>
      <c r="AD33" s="544"/>
      <c r="AE33" s="544"/>
      <c r="AF33" s="544"/>
      <c r="AG33" s="544"/>
      <c r="AH33" s="544"/>
      <c r="AI33" s="544"/>
      <c r="AJ33" s="544"/>
      <c r="AK33" s="544"/>
      <c r="AL33" s="544"/>
    </row>
    <row r="34" spans="1:38" ht="16.5" customHeight="1">
      <c r="A34" s="20" t="s">
        <v>780</v>
      </c>
      <c r="B34" s="20"/>
      <c r="C34" s="20"/>
      <c r="D34" s="136" t="s">
        <v>781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5"/>
      <c r="O34" s="544"/>
      <c r="P34" s="544"/>
      <c r="Q34" s="544"/>
      <c r="R34" s="544"/>
      <c r="S34" s="544"/>
      <c r="T34" s="544"/>
      <c r="U34" s="544"/>
      <c r="V34" s="544"/>
      <c r="W34" s="544"/>
      <c r="X34" s="544"/>
      <c r="Y34" s="544"/>
      <c r="Z34" s="544"/>
      <c r="AA34" s="544"/>
      <c r="AB34" s="544"/>
      <c r="AC34" s="544"/>
      <c r="AD34" s="544"/>
      <c r="AE34" s="544"/>
      <c r="AF34" s="544"/>
      <c r="AG34" s="544"/>
      <c r="AH34" s="544"/>
      <c r="AI34" s="544"/>
      <c r="AJ34" s="544"/>
      <c r="AK34" s="544"/>
      <c r="AL34" s="544"/>
    </row>
    <row r="35" spans="1:38" ht="16.5" customHeight="1">
      <c r="A35" s="20" t="s">
        <v>782</v>
      </c>
      <c r="B35" s="20"/>
      <c r="C35" s="20"/>
      <c r="D35" s="136" t="s">
        <v>783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5"/>
      <c r="O35" s="544"/>
      <c r="P35" s="544"/>
      <c r="Q35" s="544"/>
      <c r="R35" s="544"/>
      <c r="S35" s="544"/>
      <c r="T35" s="544"/>
      <c r="U35" s="544"/>
      <c r="V35" s="544"/>
      <c r="W35" s="544"/>
      <c r="X35" s="544"/>
      <c r="Y35" s="544"/>
      <c r="Z35" s="544"/>
      <c r="AA35" s="544"/>
      <c r="AB35" s="544"/>
      <c r="AC35" s="544"/>
      <c r="AD35" s="544"/>
      <c r="AE35" s="544"/>
      <c r="AF35" s="544"/>
      <c r="AG35" s="544"/>
      <c r="AH35" s="544"/>
      <c r="AI35" s="544"/>
      <c r="AJ35" s="544"/>
      <c r="AK35" s="544"/>
      <c r="AL35" s="544"/>
    </row>
    <row r="36" spans="1:38" ht="16.5" customHeight="1">
      <c r="A36" s="20" t="s">
        <v>784</v>
      </c>
      <c r="B36" s="20"/>
      <c r="C36" s="20"/>
      <c r="D36" s="136" t="s">
        <v>785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5"/>
      <c r="O36" s="544"/>
      <c r="P36" s="544"/>
      <c r="Q36" s="544"/>
      <c r="R36" s="544"/>
      <c r="S36" s="544"/>
      <c r="T36" s="544"/>
      <c r="U36" s="544"/>
      <c r="V36" s="544"/>
      <c r="W36" s="544"/>
      <c r="X36" s="544"/>
      <c r="Y36" s="544"/>
      <c r="Z36" s="544"/>
      <c r="AA36" s="544"/>
      <c r="AB36" s="544"/>
      <c r="AC36" s="544"/>
      <c r="AD36" s="544"/>
      <c r="AE36" s="544"/>
      <c r="AF36" s="544"/>
      <c r="AG36" s="544"/>
      <c r="AH36" s="544"/>
      <c r="AI36" s="544"/>
      <c r="AJ36" s="544"/>
      <c r="AK36" s="544"/>
      <c r="AL36" s="544"/>
    </row>
    <row r="37" spans="1:38" ht="16.5" customHeight="1">
      <c r="A37" s="20" t="s">
        <v>786</v>
      </c>
      <c r="B37" s="20"/>
      <c r="C37" s="20"/>
      <c r="D37" s="149" t="s">
        <v>787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5"/>
      <c r="O37" s="544"/>
      <c r="P37" s="544"/>
      <c r="Q37" s="544"/>
      <c r="R37" s="544"/>
      <c r="S37" s="544"/>
      <c r="T37" s="544"/>
      <c r="U37" s="544"/>
      <c r="V37" s="544"/>
      <c r="W37" s="544"/>
      <c r="X37" s="544"/>
      <c r="Y37" s="544"/>
      <c r="Z37" s="544"/>
      <c r="AA37" s="544"/>
      <c r="AB37" s="544"/>
      <c r="AC37" s="544"/>
      <c r="AD37" s="544"/>
      <c r="AE37" s="544"/>
      <c r="AF37" s="544"/>
      <c r="AG37" s="544"/>
      <c r="AH37" s="544"/>
      <c r="AI37" s="544"/>
      <c r="AJ37" s="544"/>
      <c r="AK37" s="544"/>
      <c r="AL37" s="544"/>
    </row>
    <row r="38" spans="1:38" ht="16.5" customHeight="1">
      <c r="A38" s="20" t="s">
        <v>788</v>
      </c>
      <c r="B38" s="20"/>
      <c r="C38" s="20"/>
      <c r="D38" s="136" t="s">
        <v>789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5"/>
      <c r="O38" s="544"/>
      <c r="P38" s="544"/>
      <c r="Q38" s="544"/>
      <c r="R38" s="544"/>
      <c r="S38" s="544"/>
      <c r="T38" s="544"/>
      <c r="U38" s="544"/>
      <c r="V38" s="544"/>
      <c r="W38" s="544"/>
      <c r="X38" s="544"/>
      <c r="Y38" s="544"/>
      <c r="Z38" s="544"/>
      <c r="AA38" s="544"/>
      <c r="AB38" s="544"/>
      <c r="AC38" s="544"/>
      <c r="AD38" s="544"/>
      <c r="AE38" s="544"/>
      <c r="AF38" s="544"/>
      <c r="AG38" s="544"/>
      <c r="AH38" s="544"/>
      <c r="AI38" s="544"/>
      <c r="AJ38" s="544"/>
      <c r="AK38" s="544"/>
      <c r="AL38" s="544"/>
    </row>
    <row r="39" spans="1:38" ht="16.5" customHeight="1">
      <c r="A39" s="20" t="s">
        <v>790</v>
      </c>
      <c r="B39" s="20"/>
      <c r="C39" s="20"/>
      <c r="D39" s="136" t="s">
        <v>791</v>
      </c>
      <c r="E39" s="134"/>
      <c r="F39" s="134"/>
      <c r="G39" s="134"/>
      <c r="H39" s="134"/>
      <c r="I39" s="134"/>
      <c r="J39" s="134"/>
      <c r="K39" s="134"/>
      <c r="L39" s="134"/>
      <c r="M39" s="134"/>
      <c r="N39" s="135"/>
      <c r="O39" s="544"/>
      <c r="P39" s="544"/>
      <c r="Q39" s="544"/>
      <c r="R39" s="544"/>
      <c r="S39" s="544"/>
      <c r="T39" s="544"/>
      <c r="U39" s="544"/>
      <c r="V39" s="544"/>
      <c r="W39" s="544"/>
      <c r="X39" s="544"/>
      <c r="Y39" s="544"/>
      <c r="Z39" s="544"/>
      <c r="AA39" s="544"/>
      <c r="AB39" s="544"/>
      <c r="AC39" s="544"/>
      <c r="AD39" s="544"/>
      <c r="AE39" s="544"/>
      <c r="AF39" s="544"/>
      <c r="AG39" s="544"/>
      <c r="AH39" s="544"/>
      <c r="AI39" s="544"/>
      <c r="AJ39" s="544"/>
      <c r="AK39" s="544"/>
      <c r="AL39" s="544"/>
    </row>
    <row r="40" spans="1:38" ht="16.5" customHeight="1">
      <c r="A40" s="20" t="s">
        <v>792</v>
      </c>
      <c r="B40" s="20"/>
      <c r="C40" s="20"/>
      <c r="D40" s="136" t="s">
        <v>793</v>
      </c>
      <c r="E40" s="134"/>
      <c r="F40" s="134"/>
      <c r="G40" s="134"/>
      <c r="H40" s="134"/>
      <c r="I40" s="134"/>
      <c r="J40" s="134"/>
      <c r="K40" s="134"/>
      <c r="L40" s="134"/>
      <c r="M40" s="134"/>
      <c r="N40" s="135"/>
      <c r="O40" s="544"/>
      <c r="P40" s="544"/>
      <c r="Q40" s="544"/>
      <c r="R40" s="544"/>
      <c r="S40" s="544"/>
      <c r="T40" s="544"/>
      <c r="U40" s="544"/>
      <c r="V40" s="544"/>
      <c r="W40" s="544"/>
      <c r="X40" s="544"/>
      <c r="Y40" s="544"/>
      <c r="Z40" s="544"/>
      <c r="AA40" s="544"/>
      <c r="AB40" s="544"/>
      <c r="AC40" s="544"/>
      <c r="AD40" s="544"/>
      <c r="AE40" s="544"/>
      <c r="AF40" s="544"/>
      <c r="AG40" s="544"/>
      <c r="AH40" s="544"/>
      <c r="AI40" s="544"/>
      <c r="AJ40" s="544"/>
      <c r="AK40" s="544"/>
      <c r="AL40" s="544"/>
    </row>
    <row r="41" spans="1:38" ht="16.5" customHeight="1">
      <c r="A41" s="20" t="s">
        <v>794</v>
      </c>
      <c r="B41" s="20"/>
      <c r="C41" s="20"/>
      <c r="D41" s="136" t="s">
        <v>795</v>
      </c>
      <c r="E41" s="134"/>
      <c r="F41" s="134"/>
      <c r="G41" s="134"/>
      <c r="H41" s="134"/>
      <c r="I41" s="134"/>
      <c r="J41" s="134"/>
      <c r="K41" s="134"/>
      <c r="L41" s="134"/>
      <c r="M41" s="134"/>
      <c r="N41" s="135"/>
      <c r="O41" s="544"/>
      <c r="P41" s="544"/>
      <c r="Q41" s="544"/>
      <c r="R41" s="544"/>
      <c r="S41" s="544"/>
      <c r="T41" s="544"/>
      <c r="U41" s="544"/>
      <c r="V41" s="544"/>
      <c r="W41" s="544"/>
      <c r="X41" s="544"/>
      <c r="Y41" s="544"/>
      <c r="Z41" s="544"/>
      <c r="AA41" s="546"/>
      <c r="AB41" s="547"/>
      <c r="AC41" s="547"/>
      <c r="AD41" s="547"/>
      <c r="AE41" s="547"/>
      <c r="AF41" s="548"/>
      <c r="AG41" s="546"/>
      <c r="AH41" s="547"/>
      <c r="AI41" s="547"/>
      <c r="AJ41" s="547"/>
      <c r="AK41" s="547"/>
      <c r="AL41" s="548"/>
    </row>
    <row r="42" spans="1:38" ht="16.5" customHeight="1">
      <c r="A42" s="20" t="s">
        <v>796</v>
      </c>
      <c r="B42" s="20"/>
      <c r="C42" s="20"/>
      <c r="D42" s="136" t="s">
        <v>797</v>
      </c>
      <c r="E42" s="134"/>
      <c r="F42" s="134"/>
      <c r="G42" s="134"/>
      <c r="H42" s="134"/>
      <c r="I42" s="134"/>
      <c r="J42" s="134"/>
      <c r="K42" s="134"/>
      <c r="L42" s="134"/>
      <c r="M42" s="134"/>
      <c r="N42" s="135"/>
      <c r="O42" s="544"/>
      <c r="P42" s="544"/>
      <c r="Q42" s="544"/>
      <c r="R42" s="544"/>
      <c r="S42" s="544"/>
      <c r="T42" s="544"/>
      <c r="U42" s="544"/>
      <c r="V42" s="544"/>
      <c r="W42" s="544"/>
      <c r="X42" s="544"/>
      <c r="Y42" s="544"/>
      <c r="Z42" s="544"/>
      <c r="AA42" s="544"/>
      <c r="AB42" s="544"/>
      <c r="AC42" s="544"/>
      <c r="AD42" s="544"/>
      <c r="AE42" s="544"/>
      <c r="AF42" s="544"/>
      <c r="AG42" s="544"/>
      <c r="AH42" s="544"/>
      <c r="AI42" s="544"/>
      <c r="AJ42" s="544"/>
      <c r="AK42" s="544"/>
      <c r="AL42" s="544"/>
    </row>
    <row r="43" spans="1:38" ht="16.5" customHeight="1">
      <c r="A43" s="20" t="s">
        <v>798</v>
      </c>
      <c r="B43" s="20"/>
      <c r="C43" s="20"/>
      <c r="D43" s="136" t="s">
        <v>799</v>
      </c>
      <c r="E43" s="134"/>
      <c r="F43" s="134"/>
      <c r="G43" s="134"/>
      <c r="H43" s="134"/>
      <c r="I43" s="134"/>
      <c r="J43" s="134"/>
      <c r="K43" s="134"/>
      <c r="L43" s="134"/>
      <c r="M43" s="134"/>
      <c r="N43" s="135"/>
      <c r="O43" s="544"/>
      <c r="P43" s="544"/>
      <c r="Q43" s="544"/>
      <c r="R43" s="544"/>
      <c r="S43" s="544"/>
      <c r="T43" s="544"/>
      <c r="U43" s="544"/>
      <c r="V43" s="544"/>
      <c r="W43" s="544"/>
      <c r="X43" s="544"/>
      <c r="Y43" s="544"/>
      <c r="Z43" s="544"/>
      <c r="AA43" s="544"/>
      <c r="AB43" s="544"/>
      <c r="AC43" s="544"/>
      <c r="AD43" s="544"/>
      <c r="AE43" s="544"/>
      <c r="AF43" s="544"/>
      <c r="AG43" s="544"/>
      <c r="AH43" s="544"/>
      <c r="AI43" s="544"/>
      <c r="AJ43" s="544"/>
      <c r="AK43" s="544"/>
      <c r="AL43" s="544"/>
    </row>
    <row r="44" spans="1:38" ht="16.5" customHeight="1">
      <c r="A44" s="20" t="s">
        <v>800</v>
      </c>
      <c r="B44" s="20"/>
      <c r="C44" s="20"/>
      <c r="D44" s="136" t="s">
        <v>801</v>
      </c>
      <c r="E44" s="134"/>
      <c r="F44" s="134"/>
      <c r="G44" s="134"/>
      <c r="H44" s="134"/>
      <c r="I44" s="134"/>
      <c r="J44" s="134"/>
      <c r="K44" s="134"/>
      <c r="L44" s="134"/>
      <c r="M44" s="134"/>
      <c r="N44" s="135"/>
      <c r="O44" s="544"/>
      <c r="P44" s="544"/>
      <c r="Q44" s="544"/>
      <c r="R44" s="544"/>
      <c r="S44" s="544"/>
      <c r="T44" s="544"/>
      <c r="U44" s="544"/>
      <c r="V44" s="544"/>
      <c r="W44" s="544"/>
      <c r="X44" s="544"/>
      <c r="Y44" s="544"/>
      <c r="Z44" s="544"/>
      <c r="AA44" s="544"/>
      <c r="AB44" s="544"/>
      <c r="AC44" s="544"/>
      <c r="AD44" s="544"/>
      <c r="AE44" s="544"/>
      <c r="AF44" s="544"/>
      <c r="AG44" s="544"/>
      <c r="AH44" s="544"/>
      <c r="AI44" s="544"/>
      <c r="AJ44" s="544"/>
      <c r="AK44" s="544"/>
      <c r="AL44" s="544"/>
    </row>
    <row r="45" spans="1:38" ht="16.5" customHeight="1">
      <c r="A45" s="20" t="s">
        <v>802</v>
      </c>
      <c r="B45" s="20"/>
      <c r="C45" s="20"/>
      <c r="D45" s="136" t="s">
        <v>803</v>
      </c>
      <c r="E45" s="134"/>
      <c r="F45" s="134"/>
      <c r="G45" s="134"/>
      <c r="H45" s="134"/>
      <c r="I45" s="134"/>
      <c r="J45" s="134"/>
      <c r="K45" s="134"/>
      <c r="L45" s="134"/>
      <c r="M45" s="134"/>
      <c r="N45" s="135"/>
      <c r="O45" s="544"/>
      <c r="P45" s="544"/>
      <c r="Q45" s="544"/>
      <c r="R45" s="544"/>
      <c r="S45" s="544"/>
      <c r="T45" s="544"/>
      <c r="U45" s="544"/>
      <c r="V45" s="544"/>
      <c r="W45" s="544"/>
      <c r="X45" s="544"/>
      <c r="Y45" s="544"/>
      <c r="Z45" s="544"/>
      <c r="AA45" s="544"/>
      <c r="AB45" s="544"/>
      <c r="AC45" s="544"/>
      <c r="AD45" s="544"/>
      <c r="AE45" s="544"/>
      <c r="AF45" s="544"/>
      <c r="AG45" s="544"/>
      <c r="AH45" s="544"/>
      <c r="AI45" s="544"/>
      <c r="AJ45" s="544"/>
      <c r="AK45" s="544"/>
      <c r="AL45" s="544"/>
    </row>
    <row r="46" spans="1:38" ht="16.5" customHeight="1">
      <c r="A46" s="20" t="s">
        <v>804</v>
      </c>
      <c r="B46" s="20"/>
      <c r="C46" s="20"/>
      <c r="D46" s="136" t="s">
        <v>805</v>
      </c>
      <c r="E46" s="134"/>
      <c r="F46" s="134"/>
      <c r="G46" s="134"/>
      <c r="H46" s="134"/>
      <c r="I46" s="134"/>
      <c r="J46" s="134"/>
      <c r="K46" s="134"/>
      <c r="L46" s="134"/>
      <c r="M46" s="134"/>
      <c r="N46" s="135"/>
      <c r="O46" s="544"/>
      <c r="P46" s="544"/>
      <c r="Q46" s="544"/>
      <c r="R46" s="544"/>
      <c r="S46" s="544"/>
      <c r="T46" s="544"/>
      <c r="U46" s="544"/>
      <c r="V46" s="544"/>
      <c r="W46" s="544"/>
      <c r="X46" s="544"/>
      <c r="Y46" s="544"/>
      <c r="Z46" s="544"/>
      <c r="AA46" s="544"/>
      <c r="AB46" s="544"/>
      <c r="AC46" s="544"/>
      <c r="AD46" s="544"/>
      <c r="AE46" s="544"/>
      <c r="AF46" s="544"/>
      <c r="AG46" s="544"/>
      <c r="AH46" s="544"/>
      <c r="AI46" s="544"/>
      <c r="AJ46" s="544"/>
      <c r="AK46" s="544"/>
      <c r="AL46" s="544"/>
    </row>
    <row r="47" spans="1:38" ht="16.5" customHeight="1">
      <c r="A47" s="20" t="s">
        <v>806</v>
      </c>
      <c r="B47" s="20"/>
      <c r="C47" s="20"/>
      <c r="D47" s="136" t="s">
        <v>807</v>
      </c>
      <c r="E47" s="134"/>
      <c r="F47" s="134"/>
      <c r="G47" s="134"/>
      <c r="H47" s="134"/>
      <c r="I47" s="134"/>
      <c r="J47" s="134"/>
      <c r="K47" s="134"/>
      <c r="L47" s="134"/>
      <c r="M47" s="134"/>
      <c r="N47" s="135"/>
      <c r="O47" s="544"/>
      <c r="P47" s="544"/>
      <c r="Q47" s="544"/>
      <c r="R47" s="544"/>
      <c r="S47" s="544"/>
      <c r="T47" s="544"/>
      <c r="U47" s="544"/>
      <c r="V47" s="544"/>
      <c r="W47" s="544"/>
      <c r="X47" s="544"/>
      <c r="Y47" s="544"/>
      <c r="Z47" s="544"/>
      <c r="AA47" s="544"/>
      <c r="AB47" s="544"/>
      <c r="AC47" s="544"/>
      <c r="AD47" s="544"/>
      <c r="AE47" s="544"/>
      <c r="AF47" s="544"/>
      <c r="AG47" s="544"/>
      <c r="AH47" s="544"/>
      <c r="AI47" s="544"/>
      <c r="AJ47" s="544"/>
      <c r="AK47" s="544"/>
      <c r="AL47" s="544"/>
    </row>
    <row r="48" spans="1:38" ht="16.5" customHeight="1">
      <c r="A48" s="20" t="s">
        <v>808</v>
      </c>
      <c r="B48" s="20"/>
      <c r="C48" s="20"/>
      <c r="D48" s="133" t="s">
        <v>809</v>
      </c>
      <c r="E48" s="134"/>
      <c r="F48" s="134"/>
      <c r="G48" s="134"/>
      <c r="H48" s="134"/>
      <c r="I48" s="134"/>
      <c r="J48" s="134"/>
      <c r="K48" s="134"/>
      <c r="L48" s="134"/>
      <c r="M48" s="134"/>
      <c r="N48" s="135"/>
      <c r="O48" s="545">
        <f>O10-O18</f>
        <v>0</v>
      </c>
      <c r="P48" s="545"/>
      <c r="Q48" s="545"/>
      <c r="R48" s="545"/>
      <c r="S48" s="545"/>
      <c r="T48" s="545"/>
      <c r="U48" s="545">
        <f>U10-U18</f>
        <v>0</v>
      </c>
      <c r="V48" s="545"/>
      <c r="W48" s="545"/>
      <c r="X48" s="545"/>
      <c r="Y48" s="545"/>
      <c r="Z48" s="545"/>
      <c r="AA48" s="545">
        <f>AA10-AA18</f>
        <v>0</v>
      </c>
      <c r="AB48" s="545"/>
      <c r="AC48" s="545"/>
      <c r="AD48" s="545"/>
      <c r="AE48" s="545"/>
      <c r="AF48" s="545"/>
      <c r="AG48" s="545">
        <f>AG10-AG18</f>
        <v>0</v>
      </c>
      <c r="AH48" s="545"/>
      <c r="AI48" s="545"/>
      <c r="AJ48" s="545"/>
      <c r="AK48" s="545"/>
      <c r="AL48" s="545"/>
    </row>
    <row r="49" spans="1:38" ht="16.5" customHeight="1">
      <c r="A49" s="20" t="s">
        <v>810</v>
      </c>
      <c r="B49" s="20"/>
      <c r="C49" s="20"/>
      <c r="D49" s="133" t="s">
        <v>811</v>
      </c>
      <c r="E49" s="134"/>
      <c r="F49" s="134"/>
      <c r="G49" s="134"/>
      <c r="H49" s="134"/>
      <c r="I49" s="134"/>
      <c r="J49" s="134"/>
      <c r="K49" s="134"/>
      <c r="L49" s="134"/>
      <c r="M49" s="134"/>
      <c r="N49" s="135"/>
      <c r="O49" s="545">
        <f>+O50+O51+O52+O53+O54+O55+O56+O57+O58+O59</f>
        <v>0</v>
      </c>
      <c r="P49" s="545"/>
      <c r="Q49" s="545"/>
      <c r="R49" s="545"/>
      <c r="S49" s="545"/>
      <c r="T49" s="545"/>
      <c r="U49" s="545">
        <f>+U50+U51+U52+U53+U54+U55+U56+U57+U58+U59</f>
        <v>0</v>
      </c>
      <c r="V49" s="545"/>
      <c r="W49" s="545"/>
      <c r="X49" s="545"/>
      <c r="Y49" s="545"/>
      <c r="Z49" s="545"/>
      <c r="AA49" s="545">
        <f>+AA50+AA51+AA52+AA53+AA54+AA55+AA56+AA57+AA58+AA59</f>
        <v>0</v>
      </c>
      <c r="AB49" s="545"/>
      <c r="AC49" s="545"/>
      <c r="AD49" s="545"/>
      <c r="AE49" s="545"/>
      <c r="AF49" s="545"/>
      <c r="AG49" s="545">
        <f>+AG50+AG51+AG52+AG53+AG54+AG55+AG56+AG57+AG58+AG59</f>
        <v>0</v>
      </c>
      <c r="AH49" s="545"/>
      <c r="AI49" s="545"/>
      <c r="AJ49" s="545"/>
      <c r="AK49" s="545"/>
      <c r="AL49" s="545"/>
    </row>
    <row r="50" spans="1:38" ht="16.5" customHeight="1">
      <c r="A50" s="20" t="s">
        <v>812</v>
      </c>
      <c r="B50" s="20"/>
      <c r="C50" s="20"/>
      <c r="D50" s="136" t="s">
        <v>813</v>
      </c>
      <c r="E50" s="134"/>
      <c r="F50" s="134"/>
      <c r="G50" s="134"/>
      <c r="H50" s="134"/>
      <c r="I50" s="134"/>
      <c r="J50" s="134"/>
      <c r="K50" s="134"/>
      <c r="L50" s="134"/>
      <c r="M50" s="134"/>
      <c r="N50" s="135"/>
      <c r="O50" s="544"/>
      <c r="P50" s="544"/>
      <c r="Q50" s="544"/>
      <c r="R50" s="544"/>
      <c r="S50" s="544"/>
      <c r="T50" s="544"/>
      <c r="U50" s="544"/>
      <c r="V50" s="544"/>
      <c r="W50" s="544"/>
      <c r="X50" s="544"/>
      <c r="Y50" s="544"/>
      <c r="Z50" s="544"/>
      <c r="AA50" s="544"/>
      <c r="AB50" s="544"/>
      <c r="AC50" s="544"/>
      <c r="AD50" s="544"/>
      <c r="AE50" s="544"/>
      <c r="AF50" s="544"/>
      <c r="AG50" s="544"/>
      <c r="AH50" s="544"/>
      <c r="AI50" s="544"/>
      <c r="AJ50" s="544"/>
      <c r="AK50" s="544"/>
      <c r="AL50" s="544"/>
    </row>
    <row r="51" spans="1:38" ht="16.5" customHeight="1">
      <c r="A51" s="20" t="s">
        <v>814</v>
      </c>
      <c r="B51" s="20"/>
      <c r="C51" s="20"/>
      <c r="D51" s="136" t="s">
        <v>815</v>
      </c>
      <c r="E51" s="134"/>
      <c r="F51" s="134"/>
      <c r="G51" s="134"/>
      <c r="H51" s="134"/>
      <c r="I51" s="134"/>
      <c r="J51" s="134"/>
      <c r="K51" s="134"/>
      <c r="L51" s="134"/>
      <c r="M51" s="134"/>
      <c r="N51" s="135"/>
      <c r="O51" s="544"/>
      <c r="P51" s="544"/>
      <c r="Q51" s="544"/>
      <c r="R51" s="544"/>
      <c r="S51" s="544"/>
      <c r="T51" s="544"/>
      <c r="U51" s="544"/>
      <c r="V51" s="544"/>
      <c r="W51" s="544"/>
      <c r="X51" s="544"/>
      <c r="Y51" s="544"/>
      <c r="Z51" s="544"/>
      <c r="AA51" s="544"/>
      <c r="AB51" s="544"/>
      <c r="AC51" s="544"/>
      <c r="AD51" s="544"/>
      <c r="AE51" s="544"/>
      <c r="AF51" s="544"/>
      <c r="AG51" s="544"/>
      <c r="AH51" s="544"/>
      <c r="AI51" s="544"/>
      <c r="AJ51" s="544"/>
      <c r="AK51" s="544"/>
      <c r="AL51" s="544"/>
    </row>
    <row r="52" spans="1:38" ht="16.5" customHeight="1">
      <c r="A52" s="20" t="s">
        <v>816</v>
      </c>
      <c r="B52" s="20"/>
      <c r="C52" s="20"/>
      <c r="D52" s="136" t="s">
        <v>817</v>
      </c>
      <c r="E52" s="134"/>
      <c r="F52" s="134"/>
      <c r="G52" s="134"/>
      <c r="H52" s="134"/>
      <c r="I52" s="134"/>
      <c r="J52" s="134"/>
      <c r="K52" s="134"/>
      <c r="L52" s="134"/>
      <c r="M52" s="134"/>
      <c r="N52" s="135"/>
      <c r="O52" s="544"/>
      <c r="P52" s="544"/>
      <c r="Q52" s="544"/>
      <c r="R52" s="544"/>
      <c r="S52" s="544"/>
      <c r="T52" s="544"/>
      <c r="U52" s="544"/>
      <c r="V52" s="544"/>
      <c r="W52" s="544"/>
      <c r="X52" s="544"/>
      <c r="Y52" s="544"/>
      <c r="Z52" s="544"/>
      <c r="AA52" s="544"/>
      <c r="AB52" s="544"/>
      <c r="AC52" s="544"/>
      <c r="AD52" s="544"/>
      <c r="AE52" s="544"/>
      <c r="AF52" s="544"/>
      <c r="AG52" s="544"/>
      <c r="AH52" s="544"/>
      <c r="AI52" s="544"/>
      <c r="AJ52" s="544"/>
      <c r="AK52" s="544"/>
      <c r="AL52" s="544"/>
    </row>
    <row r="53" spans="1:38" ht="16.5" customHeight="1">
      <c r="A53" s="20" t="s">
        <v>818</v>
      </c>
      <c r="B53" s="20"/>
      <c r="C53" s="20"/>
      <c r="D53" s="136" t="s">
        <v>819</v>
      </c>
      <c r="E53" s="134"/>
      <c r="F53" s="134"/>
      <c r="G53" s="134"/>
      <c r="H53" s="134"/>
      <c r="I53" s="134"/>
      <c r="J53" s="134"/>
      <c r="K53" s="134"/>
      <c r="L53" s="134"/>
      <c r="M53" s="134"/>
      <c r="N53" s="135"/>
      <c r="O53" s="544"/>
      <c r="P53" s="544"/>
      <c r="Q53" s="544"/>
      <c r="R53" s="544"/>
      <c r="S53" s="544"/>
      <c r="T53" s="544"/>
      <c r="U53" s="544"/>
      <c r="V53" s="544"/>
      <c r="W53" s="544"/>
      <c r="X53" s="544"/>
      <c r="Y53" s="544"/>
      <c r="Z53" s="544"/>
      <c r="AA53" s="544"/>
      <c r="AB53" s="544"/>
      <c r="AC53" s="544"/>
      <c r="AD53" s="544"/>
      <c r="AE53" s="544"/>
      <c r="AF53" s="544"/>
      <c r="AG53" s="544"/>
      <c r="AH53" s="544"/>
      <c r="AI53" s="544"/>
      <c r="AJ53" s="544"/>
      <c r="AK53" s="544"/>
      <c r="AL53" s="544"/>
    </row>
    <row r="54" spans="1:38" ht="16.5" customHeight="1">
      <c r="A54" s="20" t="s">
        <v>820</v>
      </c>
      <c r="B54" s="20"/>
      <c r="C54" s="20"/>
      <c r="D54" s="136" t="s">
        <v>821</v>
      </c>
      <c r="E54" s="134"/>
      <c r="F54" s="134"/>
      <c r="G54" s="134"/>
      <c r="H54" s="134"/>
      <c r="I54" s="134"/>
      <c r="J54" s="134"/>
      <c r="K54" s="134"/>
      <c r="L54" s="134"/>
      <c r="M54" s="134"/>
      <c r="N54" s="135"/>
      <c r="O54" s="544"/>
      <c r="P54" s="544"/>
      <c r="Q54" s="544"/>
      <c r="R54" s="544"/>
      <c r="S54" s="544"/>
      <c r="T54" s="544"/>
      <c r="U54" s="544"/>
      <c r="V54" s="544"/>
      <c r="W54" s="544"/>
      <c r="X54" s="544"/>
      <c r="Y54" s="544"/>
      <c r="Z54" s="544"/>
      <c r="AA54" s="544"/>
      <c r="AB54" s="544"/>
      <c r="AC54" s="544"/>
      <c r="AD54" s="544"/>
      <c r="AE54" s="544"/>
      <c r="AF54" s="544"/>
      <c r="AG54" s="544"/>
      <c r="AH54" s="544"/>
      <c r="AI54" s="544"/>
      <c r="AJ54" s="544"/>
      <c r="AK54" s="544"/>
      <c r="AL54" s="544"/>
    </row>
    <row r="55" spans="1:38" ht="16.5" customHeight="1">
      <c r="A55" s="20" t="s">
        <v>822</v>
      </c>
      <c r="B55" s="20"/>
      <c r="C55" s="20"/>
      <c r="D55" s="136" t="s">
        <v>823</v>
      </c>
      <c r="E55" s="134"/>
      <c r="F55" s="134"/>
      <c r="G55" s="134"/>
      <c r="H55" s="134"/>
      <c r="I55" s="134"/>
      <c r="J55" s="134"/>
      <c r="K55" s="134"/>
      <c r="L55" s="134"/>
      <c r="M55" s="134"/>
      <c r="N55" s="135"/>
      <c r="O55" s="544"/>
      <c r="P55" s="544"/>
      <c r="Q55" s="544"/>
      <c r="R55" s="544"/>
      <c r="S55" s="544"/>
      <c r="T55" s="544"/>
      <c r="U55" s="544"/>
      <c r="V55" s="544"/>
      <c r="W55" s="544"/>
      <c r="X55" s="544"/>
      <c r="Y55" s="544"/>
      <c r="Z55" s="544"/>
      <c r="AA55" s="544"/>
      <c r="AB55" s="544"/>
      <c r="AC55" s="544"/>
      <c r="AD55" s="544"/>
      <c r="AE55" s="544"/>
      <c r="AF55" s="544"/>
      <c r="AG55" s="544"/>
      <c r="AH55" s="544"/>
      <c r="AI55" s="544"/>
      <c r="AJ55" s="544"/>
      <c r="AK55" s="544"/>
      <c r="AL55" s="544"/>
    </row>
    <row r="56" spans="1:38" ht="16.5" customHeight="1">
      <c r="A56" s="20" t="s">
        <v>824</v>
      </c>
      <c r="B56" s="20"/>
      <c r="C56" s="20"/>
      <c r="D56" s="136" t="s">
        <v>825</v>
      </c>
      <c r="E56" s="134"/>
      <c r="F56" s="134"/>
      <c r="G56" s="134"/>
      <c r="H56" s="134"/>
      <c r="I56" s="134"/>
      <c r="J56" s="134"/>
      <c r="K56" s="134"/>
      <c r="L56" s="134"/>
      <c r="M56" s="134"/>
      <c r="N56" s="135"/>
      <c r="O56" s="544"/>
      <c r="P56" s="544"/>
      <c r="Q56" s="544"/>
      <c r="R56" s="544"/>
      <c r="S56" s="544"/>
      <c r="T56" s="544"/>
      <c r="U56" s="544"/>
      <c r="V56" s="544"/>
      <c r="W56" s="544"/>
      <c r="X56" s="544"/>
      <c r="Y56" s="544"/>
      <c r="Z56" s="544"/>
      <c r="AA56" s="544"/>
      <c r="AB56" s="544"/>
      <c r="AC56" s="544"/>
      <c r="AD56" s="544"/>
      <c r="AE56" s="544"/>
      <c r="AF56" s="544"/>
      <c r="AG56" s="544"/>
      <c r="AH56" s="544"/>
      <c r="AI56" s="544"/>
      <c r="AJ56" s="544"/>
      <c r="AK56" s="544"/>
      <c r="AL56" s="544"/>
    </row>
    <row r="57" spans="1:38" ht="16.5" customHeight="1">
      <c r="A57" s="20" t="s">
        <v>826</v>
      </c>
      <c r="B57" s="20"/>
      <c r="C57" s="20"/>
      <c r="D57" s="136" t="s">
        <v>827</v>
      </c>
      <c r="E57" s="134"/>
      <c r="F57" s="134"/>
      <c r="G57" s="134"/>
      <c r="H57" s="134"/>
      <c r="I57" s="134"/>
      <c r="J57" s="134"/>
      <c r="K57" s="134"/>
      <c r="L57" s="134"/>
      <c r="M57" s="134"/>
      <c r="N57" s="135"/>
      <c r="O57" s="544"/>
      <c r="P57" s="544"/>
      <c r="Q57" s="544"/>
      <c r="R57" s="544"/>
      <c r="S57" s="544"/>
      <c r="T57" s="544"/>
      <c r="U57" s="544"/>
      <c r="V57" s="544"/>
      <c r="W57" s="544"/>
      <c r="X57" s="544"/>
      <c r="Y57" s="544"/>
      <c r="Z57" s="544"/>
      <c r="AA57" s="544"/>
      <c r="AB57" s="544"/>
      <c r="AC57" s="544"/>
      <c r="AD57" s="544"/>
      <c r="AE57" s="544"/>
      <c r="AF57" s="544"/>
      <c r="AG57" s="544"/>
      <c r="AH57" s="544"/>
      <c r="AI57" s="544"/>
      <c r="AJ57" s="544"/>
      <c r="AK57" s="544"/>
      <c r="AL57" s="544"/>
    </row>
    <row r="58" spans="1:38" ht="16.5" customHeight="1">
      <c r="A58" s="20" t="s">
        <v>828</v>
      </c>
      <c r="B58" s="20"/>
      <c r="C58" s="20"/>
      <c r="D58" s="136" t="s">
        <v>829</v>
      </c>
      <c r="E58" s="134"/>
      <c r="F58" s="134"/>
      <c r="G58" s="134"/>
      <c r="H58" s="134"/>
      <c r="I58" s="134"/>
      <c r="J58" s="134"/>
      <c r="K58" s="134"/>
      <c r="L58" s="134"/>
      <c r="M58" s="134"/>
      <c r="N58" s="135"/>
      <c r="O58" s="544"/>
      <c r="P58" s="544"/>
      <c r="Q58" s="544"/>
      <c r="R58" s="544"/>
      <c r="S58" s="544"/>
      <c r="T58" s="544"/>
      <c r="U58" s="544"/>
      <c r="V58" s="544"/>
      <c r="W58" s="544"/>
      <c r="X58" s="544"/>
      <c r="Y58" s="544"/>
      <c r="Z58" s="544"/>
      <c r="AA58" s="544"/>
      <c r="AB58" s="544"/>
      <c r="AC58" s="544"/>
      <c r="AD58" s="544"/>
      <c r="AE58" s="544"/>
      <c r="AF58" s="544"/>
      <c r="AG58" s="544"/>
      <c r="AH58" s="544"/>
      <c r="AI58" s="544"/>
      <c r="AJ58" s="544"/>
      <c r="AK58" s="544"/>
      <c r="AL58" s="544"/>
    </row>
    <row r="59" spans="1:38" ht="16.5" customHeight="1">
      <c r="A59" s="20" t="s">
        <v>830</v>
      </c>
      <c r="B59" s="20"/>
      <c r="C59" s="20"/>
      <c r="D59" s="136" t="s">
        <v>831</v>
      </c>
      <c r="E59" s="134"/>
      <c r="F59" s="134"/>
      <c r="G59" s="134"/>
      <c r="H59" s="134"/>
      <c r="I59" s="134"/>
      <c r="J59" s="134"/>
      <c r="K59" s="134"/>
      <c r="L59" s="134"/>
      <c r="M59" s="134"/>
      <c r="N59" s="135"/>
      <c r="O59" s="544"/>
      <c r="P59" s="544"/>
      <c r="Q59" s="544"/>
      <c r="R59" s="544"/>
      <c r="S59" s="544"/>
      <c r="T59" s="544"/>
      <c r="U59" s="544"/>
      <c r="V59" s="544"/>
      <c r="W59" s="544"/>
      <c r="X59" s="544"/>
      <c r="Y59" s="544"/>
      <c r="Z59" s="544"/>
      <c r="AA59" s="544"/>
      <c r="AB59" s="544"/>
      <c r="AC59" s="544"/>
      <c r="AD59" s="544"/>
      <c r="AE59" s="544"/>
      <c r="AF59" s="544"/>
      <c r="AG59" s="544"/>
      <c r="AH59" s="544"/>
      <c r="AI59" s="544"/>
      <c r="AJ59" s="544"/>
      <c r="AK59" s="544"/>
      <c r="AL59" s="544"/>
    </row>
    <row r="60" spans="1:38" ht="16.5" customHeight="1">
      <c r="A60" s="20" t="s">
        <v>832</v>
      </c>
      <c r="B60" s="20"/>
      <c r="C60" s="20"/>
      <c r="D60" s="133" t="s">
        <v>833</v>
      </c>
      <c r="E60" s="134"/>
      <c r="F60" s="134"/>
      <c r="G60" s="134"/>
      <c r="H60" s="134"/>
      <c r="I60" s="134"/>
      <c r="J60" s="134"/>
      <c r="K60" s="134"/>
      <c r="L60" s="134"/>
      <c r="M60" s="134"/>
      <c r="N60" s="135"/>
      <c r="O60" s="545">
        <f>+O61+O62+O63+O64+O65+O66+O67+O68+O69+O70</f>
        <v>0</v>
      </c>
      <c r="P60" s="545"/>
      <c r="Q60" s="545"/>
      <c r="R60" s="545"/>
      <c r="S60" s="545"/>
      <c r="T60" s="545"/>
      <c r="U60" s="545">
        <f>+U61+U62+U63+U64+U65+U66+U67+U68+U69+U70</f>
        <v>0</v>
      </c>
      <c r="V60" s="545"/>
      <c r="W60" s="545"/>
      <c r="X60" s="545"/>
      <c r="Y60" s="545"/>
      <c r="Z60" s="545"/>
      <c r="AA60" s="545">
        <f>+AA61+AA62+AA63+AA64+AA65+AA66+AA67+AA68+AA69+AA70</f>
        <v>0</v>
      </c>
      <c r="AB60" s="545"/>
      <c r="AC60" s="545"/>
      <c r="AD60" s="545"/>
      <c r="AE60" s="545"/>
      <c r="AF60" s="545"/>
      <c r="AG60" s="545">
        <f>+AG61+AG62+AG63+AG64+AG65+AG66+AG67+AG68+AG69+AG70</f>
        <v>0</v>
      </c>
      <c r="AH60" s="545"/>
      <c r="AI60" s="545"/>
      <c r="AJ60" s="545"/>
      <c r="AK60" s="545"/>
      <c r="AL60" s="545"/>
    </row>
    <row r="61" spans="1:38" ht="16.5" customHeight="1">
      <c r="A61" s="20" t="s">
        <v>834</v>
      </c>
      <c r="B61" s="20"/>
      <c r="C61" s="20"/>
      <c r="D61" s="136" t="s">
        <v>835</v>
      </c>
      <c r="E61" s="134"/>
      <c r="F61" s="134"/>
      <c r="G61" s="134"/>
      <c r="H61" s="134"/>
      <c r="I61" s="134"/>
      <c r="J61" s="134"/>
      <c r="K61" s="134"/>
      <c r="L61" s="134"/>
      <c r="M61" s="134"/>
      <c r="N61" s="135"/>
      <c r="O61" s="544"/>
      <c r="P61" s="544"/>
      <c r="Q61" s="544"/>
      <c r="R61" s="544"/>
      <c r="S61" s="544"/>
      <c r="T61" s="544"/>
      <c r="U61" s="544"/>
      <c r="V61" s="544"/>
      <c r="W61" s="544"/>
      <c r="X61" s="544"/>
      <c r="Y61" s="544"/>
      <c r="Z61" s="544"/>
      <c r="AA61" s="544"/>
      <c r="AB61" s="544"/>
      <c r="AC61" s="544"/>
      <c r="AD61" s="544"/>
      <c r="AE61" s="544"/>
      <c r="AF61" s="544"/>
      <c r="AG61" s="544"/>
      <c r="AH61" s="544"/>
      <c r="AI61" s="544"/>
      <c r="AJ61" s="544"/>
      <c r="AK61" s="544"/>
      <c r="AL61" s="544"/>
    </row>
    <row r="62" spans="1:38" ht="16.5" customHeight="1">
      <c r="A62" s="20" t="s">
        <v>836</v>
      </c>
      <c r="B62" s="20"/>
      <c r="C62" s="20"/>
      <c r="D62" s="136" t="s">
        <v>837</v>
      </c>
      <c r="E62" s="134"/>
      <c r="F62" s="134"/>
      <c r="G62" s="134"/>
      <c r="H62" s="134"/>
      <c r="I62" s="134"/>
      <c r="J62" s="134"/>
      <c r="K62" s="134"/>
      <c r="L62" s="134"/>
      <c r="M62" s="134"/>
      <c r="N62" s="135"/>
      <c r="O62" s="544"/>
      <c r="P62" s="544"/>
      <c r="Q62" s="544"/>
      <c r="R62" s="544"/>
      <c r="S62" s="544"/>
      <c r="T62" s="544"/>
      <c r="U62" s="544"/>
      <c r="V62" s="544"/>
      <c r="W62" s="544"/>
      <c r="X62" s="544"/>
      <c r="Y62" s="544"/>
      <c r="Z62" s="544"/>
      <c r="AA62" s="544"/>
      <c r="AB62" s="544"/>
      <c r="AC62" s="544"/>
      <c r="AD62" s="544"/>
      <c r="AE62" s="544"/>
      <c r="AF62" s="544"/>
      <c r="AG62" s="544"/>
      <c r="AH62" s="544"/>
      <c r="AI62" s="544"/>
      <c r="AJ62" s="544"/>
      <c r="AK62" s="544"/>
      <c r="AL62" s="544"/>
    </row>
    <row r="63" spans="1:38" ht="16.5" customHeight="1">
      <c r="A63" s="20" t="s">
        <v>838</v>
      </c>
      <c r="B63" s="20"/>
      <c r="C63" s="20"/>
      <c r="D63" s="136" t="s">
        <v>839</v>
      </c>
      <c r="E63" s="134"/>
      <c r="F63" s="134"/>
      <c r="G63" s="134"/>
      <c r="H63" s="134"/>
      <c r="I63" s="134"/>
      <c r="J63" s="134"/>
      <c r="K63" s="134"/>
      <c r="L63" s="134"/>
      <c r="M63" s="134"/>
      <c r="N63" s="135"/>
      <c r="O63" s="544"/>
      <c r="P63" s="544"/>
      <c r="Q63" s="544"/>
      <c r="R63" s="544"/>
      <c r="S63" s="544"/>
      <c r="T63" s="544"/>
      <c r="U63" s="544"/>
      <c r="V63" s="544"/>
      <c r="W63" s="544"/>
      <c r="X63" s="544"/>
      <c r="Y63" s="544"/>
      <c r="Z63" s="544"/>
      <c r="AA63" s="544"/>
      <c r="AB63" s="544"/>
      <c r="AC63" s="544"/>
      <c r="AD63" s="544"/>
      <c r="AE63" s="544"/>
      <c r="AF63" s="544"/>
      <c r="AG63" s="544"/>
      <c r="AH63" s="544"/>
      <c r="AI63" s="544"/>
      <c r="AJ63" s="544"/>
      <c r="AK63" s="544"/>
      <c r="AL63" s="544"/>
    </row>
    <row r="64" spans="1:38" ht="16.5" customHeight="1">
      <c r="A64" s="20" t="s">
        <v>840</v>
      </c>
      <c r="B64" s="20"/>
      <c r="C64" s="20"/>
      <c r="D64" s="136" t="s">
        <v>841</v>
      </c>
      <c r="E64" s="134"/>
      <c r="F64" s="134"/>
      <c r="G64" s="134"/>
      <c r="H64" s="134"/>
      <c r="I64" s="134"/>
      <c r="J64" s="134"/>
      <c r="K64" s="134"/>
      <c r="L64" s="134"/>
      <c r="M64" s="134"/>
      <c r="N64" s="135"/>
      <c r="O64" s="544"/>
      <c r="P64" s="544"/>
      <c r="Q64" s="544"/>
      <c r="R64" s="544"/>
      <c r="S64" s="544"/>
      <c r="T64" s="544"/>
      <c r="U64" s="544"/>
      <c r="V64" s="544"/>
      <c r="W64" s="544"/>
      <c r="X64" s="544"/>
      <c r="Y64" s="544"/>
      <c r="Z64" s="544"/>
      <c r="AA64" s="544"/>
      <c r="AB64" s="544"/>
      <c r="AC64" s="544"/>
      <c r="AD64" s="544"/>
      <c r="AE64" s="544"/>
      <c r="AF64" s="544"/>
      <c r="AG64" s="544"/>
      <c r="AH64" s="544"/>
      <c r="AI64" s="544"/>
      <c r="AJ64" s="544"/>
      <c r="AK64" s="544"/>
      <c r="AL64" s="544"/>
    </row>
    <row r="65" spans="1:45" ht="16.5" customHeight="1">
      <c r="A65" s="20" t="s">
        <v>842</v>
      </c>
      <c r="B65" s="20"/>
      <c r="C65" s="20"/>
      <c r="D65" s="136" t="s">
        <v>843</v>
      </c>
      <c r="E65" s="134"/>
      <c r="F65" s="134"/>
      <c r="G65" s="134"/>
      <c r="H65" s="134"/>
      <c r="I65" s="134"/>
      <c r="J65" s="134"/>
      <c r="K65" s="134"/>
      <c r="L65" s="134"/>
      <c r="M65" s="134"/>
      <c r="N65" s="135"/>
      <c r="O65" s="544"/>
      <c r="P65" s="544"/>
      <c r="Q65" s="544"/>
      <c r="R65" s="544"/>
      <c r="S65" s="544"/>
      <c r="T65" s="544"/>
      <c r="U65" s="544"/>
      <c r="V65" s="544"/>
      <c r="W65" s="544"/>
      <c r="X65" s="544"/>
      <c r="Y65" s="544"/>
      <c r="Z65" s="544"/>
      <c r="AA65" s="544"/>
      <c r="AB65" s="544"/>
      <c r="AC65" s="544"/>
      <c r="AD65" s="544"/>
      <c r="AE65" s="544"/>
      <c r="AF65" s="544"/>
      <c r="AG65" s="544"/>
      <c r="AH65" s="544"/>
      <c r="AI65" s="544"/>
      <c r="AJ65" s="544"/>
      <c r="AK65" s="544"/>
      <c r="AL65" s="544"/>
    </row>
    <row r="66" spans="1:45" ht="16.5" customHeight="1">
      <c r="A66" s="20" t="s">
        <v>844</v>
      </c>
      <c r="B66" s="20"/>
      <c r="C66" s="20"/>
      <c r="D66" s="136" t="s">
        <v>845</v>
      </c>
      <c r="E66" s="134"/>
      <c r="F66" s="134"/>
      <c r="G66" s="134"/>
      <c r="H66" s="134"/>
      <c r="I66" s="134"/>
      <c r="J66" s="134"/>
      <c r="K66" s="134"/>
      <c r="L66" s="134"/>
      <c r="M66" s="134"/>
      <c r="N66" s="135"/>
      <c r="O66" s="544"/>
      <c r="P66" s="544"/>
      <c r="Q66" s="544"/>
      <c r="R66" s="544"/>
      <c r="S66" s="544"/>
      <c r="T66" s="544"/>
      <c r="U66" s="544"/>
      <c r="V66" s="544"/>
      <c r="W66" s="544"/>
      <c r="X66" s="544"/>
      <c r="Y66" s="544"/>
      <c r="Z66" s="544"/>
      <c r="AA66" s="544"/>
      <c r="AB66" s="544"/>
      <c r="AC66" s="544"/>
      <c r="AD66" s="544"/>
      <c r="AE66" s="544"/>
      <c r="AF66" s="544"/>
      <c r="AG66" s="544"/>
      <c r="AH66" s="544"/>
      <c r="AI66" s="544"/>
      <c r="AJ66" s="544"/>
      <c r="AK66" s="544"/>
      <c r="AL66" s="544"/>
    </row>
    <row r="67" spans="1:45" ht="16.5" customHeight="1">
      <c r="A67" s="20" t="s">
        <v>846</v>
      </c>
      <c r="B67" s="20"/>
      <c r="C67" s="20"/>
      <c r="D67" s="136" t="s">
        <v>847</v>
      </c>
      <c r="E67" s="134"/>
      <c r="F67" s="134"/>
      <c r="G67" s="134"/>
      <c r="H67" s="134"/>
      <c r="I67" s="134"/>
      <c r="J67" s="134"/>
      <c r="K67" s="134"/>
      <c r="L67" s="134"/>
      <c r="M67" s="134"/>
      <c r="N67" s="135"/>
      <c r="O67" s="544"/>
      <c r="P67" s="544"/>
      <c r="Q67" s="544"/>
      <c r="R67" s="544"/>
      <c r="S67" s="544"/>
      <c r="T67" s="544"/>
      <c r="U67" s="544"/>
      <c r="V67" s="544"/>
      <c r="W67" s="544"/>
      <c r="X67" s="544"/>
      <c r="Y67" s="544"/>
      <c r="Z67" s="544"/>
      <c r="AA67" s="544"/>
      <c r="AB67" s="544"/>
      <c r="AC67" s="544"/>
      <c r="AD67" s="544"/>
      <c r="AE67" s="544"/>
      <c r="AF67" s="544"/>
      <c r="AG67" s="544"/>
      <c r="AH67" s="544"/>
      <c r="AI67" s="544"/>
      <c r="AJ67" s="544"/>
      <c r="AK67" s="544"/>
      <c r="AL67" s="544"/>
    </row>
    <row r="68" spans="1:45" ht="16.5" customHeight="1">
      <c r="A68" s="20" t="s">
        <v>848</v>
      </c>
      <c r="B68" s="20"/>
      <c r="C68" s="20"/>
      <c r="D68" s="136" t="s">
        <v>849</v>
      </c>
      <c r="E68" s="134"/>
      <c r="F68" s="134"/>
      <c r="G68" s="134"/>
      <c r="H68" s="134"/>
      <c r="I68" s="134"/>
      <c r="J68" s="134"/>
      <c r="K68" s="134"/>
      <c r="L68" s="134"/>
      <c r="M68" s="134"/>
      <c r="N68" s="135"/>
      <c r="O68" s="544"/>
      <c r="P68" s="544"/>
      <c r="Q68" s="544"/>
      <c r="R68" s="544"/>
      <c r="S68" s="544"/>
      <c r="T68" s="544"/>
      <c r="U68" s="544"/>
      <c r="V68" s="544"/>
      <c r="W68" s="544"/>
      <c r="X68" s="544"/>
      <c r="Y68" s="544"/>
      <c r="Z68" s="544"/>
      <c r="AA68" s="544"/>
      <c r="AB68" s="544"/>
      <c r="AC68" s="544"/>
      <c r="AD68" s="544"/>
      <c r="AE68" s="544"/>
      <c r="AF68" s="544"/>
      <c r="AG68" s="544"/>
      <c r="AH68" s="544"/>
      <c r="AI68" s="544"/>
      <c r="AJ68" s="544"/>
      <c r="AK68" s="544"/>
      <c r="AL68" s="544"/>
    </row>
    <row r="69" spans="1:45" ht="16.5" customHeight="1">
      <c r="A69" s="20" t="s">
        <v>850</v>
      </c>
      <c r="B69" s="20"/>
      <c r="C69" s="20"/>
      <c r="D69" s="149" t="s">
        <v>851</v>
      </c>
      <c r="E69" s="134"/>
      <c r="F69" s="134"/>
      <c r="G69" s="134"/>
      <c r="H69" s="134"/>
      <c r="I69" s="134"/>
      <c r="J69" s="134"/>
      <c r="K69" s="134"/>
      <c r="L69" s="134"/>
      <c r="M69" s="134"/>
      <c r="N69" s="135"/>
      <c r="O69" s="544"/>
      <c r="P69" s="544"/>
      <c r="Q69" s="544"/>
      <c r="R69" s="544"/>
      <c r="S69" s="544"/>
      <c r="T69" s="544"/>
      <c r="U69" s="544"/>
      <c r="V69" s="544"/>
      <c r="W69" s="544"/>
      <c r="X69" s="544"/>
      <c r="Y69" s="544"/>
      <c r="Z69" s="544"/>
      <c r="AA69" s="544"/>
      <c r="AB69" s="544"/>
      <c r="AC69" s="544"/>
      <c r="AD69" s="544"/>
      <c r="AE69" s="544"/>
      <c r="AF69" s="544"/>
      <c r="AG69" s="544"/>
      <c r="AH69" s="544"/>
      <c r="AI69" s="544"/>
      <c r="AJ69" s="544"/>
      <c r="AK69" s="544"/>
      <c r="AL69" s="544"/>
    </row>
    <row r="70" spans="1:45" ht="16.5" customHeight="1">
      <c r="A70" s="20" t="s">
        <v>852</v>
      </c>
      <c r="B70" s="20"/>
      <c r="C70" s="20"/>
      <c r="D70" s="149" t="s">
        <v>853</v>
      </c>
      <c r="E70" s="134"/>
      <c r="F70" s="134"/>
      <c r="G70" s="134"/>
      <c r="H70" s="134"/>
      <c r="I70" s="134"/>
      <c r="J70" s="134"/>
      <c r="K70" s="134"/>
      <c r="L70" s="134"/>
      <c r="M70" s="134"/>
      <c r="N70" s="135"/>
      <c r="O70" s="544"/>
      <c r="P70" s="544"/>
      <c r="Q70" s="544"/>
      <c r="R70" s="544"/>
      <c r="S70" s="544"/>
      <c r="T70" s="544"/>
      <c r="U70" s="544"/>
      <c r="V70" s="544"/>
      <c r="W70" s="544"/>
      <c r="X70" s="544"/>
      <c r="Y70" s="544"/>
      <c r="Z70" s="544"/>
      <c r="AA70" s="544"/>
      <c r="AB70" s="544"/>
      <c r="AC70" s="544"/>
      <c r="AD70" s="544"/>
      <c r="AE70" s="544"/>
      <c r="AF70" s="544"/>
      <c r="AG70" s="544"/>
      <c r="AH70" s="544"/>
      <c r="AI70" s="544"/>
      <c r="AJ70" s="544"/>
      <c r="AK70" s="544"/>
      <c r="AL70" s="544"/>
    </row>
    <row r="71" spans="1:45" ht="16.5" customHeight="1">
      <c r="A71" s="20" t="s">
        <v>854</v>
      </c>
      <c r="B71" s="20"/>
      <c r="C71" s="20"/>
      <c r="D71" s="133" t="s">
        <v>855</v>
      </c>
      <c r="E71" s="134"/>
      <c r="F71" s="134"/>
      <c r="G71" s="134"/>
      <c r="H71" s="134"/>
      <c r="I71" s="134"/>
      <c r="J71" s="134"/>
      <c r="K71" s="134"/>
      <c r="L71" s="134"/>
      <c r="M71" s="134"/>
      <c r="N71" s="135"/>
      <c r="O71" s="545">
        <f>O48+O49-O60</f>
        <v>0</v>
      </c>
      <c r="P71" s="545"/>
      <c r="Q71" s="545"/>
      <c r="R71" s="545"/>
      <c r="S71" s="545"/>
      <c r="T71" s="545"/>
      <c r="U71" s="545">
        <f>U48+U49-U60</f>
        <v>0</v>
      </c>
      <c r="V71" s="545"/>
      <c r="W71" s="545"/>
      <c r="X71" s="545"/>
      <c r="Y71" s="545"/>
      <c r="Z71" s="545"/>
      <c r="AA71" s="545">
        <f>AA48+AA49-AA60</f>
        <v>0</v>
      </c>
      <c r="AB71" s="545"/>
      <c r="AC71" s="545"/>
      <c r="AD71" s="545"/>
      <c r="AE71" s="545"/>
      <c r="AF71" s="545"/>
      <c r="AG71" s="545">
        <f>AG48+AG49-AG60</f>
        <v>0</v>
      </c>
      <c r="AH71" s="545"/>
      <c r="AI71" s="545"/>
      <c r="AJ71" s="545"/>
      <c r="AK71" s="545"/>
      <c r="AL71" s="545"/>
    </row>
    <row r="72" spans="1:45" ht="16.5" customHeight="1">
      <c r="A72" s="20" t="s">
        <v>856</v>
      </c>
      <c r="B72" s="20"/>
      <c r="C72" s="20"/>
      <c r="D72" s="133" t="s">
        <v>857</v>
      </c>
      <c r="E72" s="134"/>
      <c r="F72" s="134"/>
      <c r="G72" s="134"/>
      <c r="H72" s="134"/>
      <c r="I72" s="134"/>
      <c r="J72" s="134"/>
      <c r="K72" s="134"/>
      <c r="L72" s="134"/>
      <c r="M72" s="134"/>
      <c r="N72" s="135"/>
      <c r="O72" s="544"/>
      <c r="P72" s="544"/>
      <c r="Q72" s="544"/>
      <c r="R72" s="544"/>
      <c r="S72" s="544"/>
      <c r="T72" s="544"/>
      <c r="U72" s="544"/>
      <c r="V72" s="544"/>
      <c r="W72" s="544"/>
      <c r="X72" s="544"/>
      <c r="Y72" s="544"/>
      <c r="Z72" s="544"/>
      <c r="AA72" s="544"/>
      <c r="AB72" s="544"/>
      <c r="AC72" s="544"/>
      <c r="AD72" s="544"/>
      <c r="AE72" s="544"/>
      <c r="AF72" s="544"/>
      <c r="AG72" s="544"/>
      <c r="AH72" s="544"/>
      <c r="AI72" s="544"/>
      <c r="AJ72" s="544"/>
      <c r="AK72" s="544"/>
      <c r="AL72" s="544"/>
    </row>
    <row r="73" spans="1:45" ht="16.5" customHeight="1">
      <c r="A73" s="20" t="s">
        <v>858</v>
      </c>
      <c r="B73" s="20"/>
      <c r="C73" s="20"/>
      <c r="D73" s="133" t="s">
        <v>859</v>
      </c>
      <c r="E73" s="134"/>
      <c r="F73" s="134"/>
      <c r="G73" s="134"/>
      <c r="H73" s="134"/>
      <c r="I73" s="134"/>
      <c r="J73" s="134"/>
      <c r="K73" s="134"/>
      <c r="L73" s="134"/>
      <c r="M73" s="134"/>
      <c r="N73" s="135"/>
      <c r="O73" s="545">
        <f>O71-O72</f>
        <v>0</v>
      </c>
      <c r="P73" s="545"/>
      <c r="Q73" s="545"/>
      <c r="R73" s="545"/>
      <c r="S73" s="545"/>
      <c r="T73" s="545"/>
      <c r="U73" s="545">
        <f>U71-U72</f>
        <v>0</v>
      </c>
      <c r="V73" s="545"/>
      <c r="W73" s="545"/>
      <c r="X73" s="545"/>
      <c r="Y73" s="545"/>
      <c r="Z73" s="545"/>
      <c r="AA73" s="545">
        <f>AA71-AA72</f>
        <v>0</v>
      </c>
      <c r="AB73" s="545"/>
      <c r="AC73" s="545"/>
      <c r="AD73" s="545"/>
      <c r="AE73" s="545"/>
      <c r="AF73" s="545"/>
      <c r="AG73" s="545">
        <f>AG71-AG72</f>
        <v>0</v>
      </c>
      <c r="AH73" s="545"/>
      <c r="AI73" s="545"/>
      <c r="AJ73" s="545"/>
      <c r="AK73" s="545"/>
      <c r="AL73" s="545"/>
    </row>
    <row r="74" spans="1:45" ht="16.5" customHeight="1">
      <c r="A74" s="20" t="s">
        <v>860</v>
      </c>
      <c r="B74" s="20"/>
      <c r="C74" s="20"/>
      <c r="D74" s="133" t="s">
        <v>861</v>
      </c>
      <c r="E74" s="134"/>
      <c r="F74" s="134"/>
      <c r="G74" s="134"/>
      <c r="H74" s="134"/>
      <c r="I74" s="134"/>
      <c r="J74" s="134"/>
      <c r="K74" s="134"/>
      <c r="L74" s="134"/>
      <c r="M74" s="134"/>
      <c r="N74" s="135"/>
      <c r="O74" s="545">
        <f>+O75+O76+O77</f>
        <v>0</v>
      </c>
      <c r="P74" s="545"/>
      <c r="Q74" s="545"/>
      <c r="R74" s="545"/>
      <c r="S74" s="545"/>
      <c r="T74" s="545"/>
      <c r="U74" s="545">
        <f>+U75+U76+U77</f>
        <v>0</v>
      </c>
      <c r="V74" s="545"/>
      <c r="W74" s="545"/>
      <c r="X74" s="545"/>
      <c r="Y74" s="545"/>
      <c r="Z74" s="545"/>
      <c r="AA74" s="545">
        <f>+AA75+AA76+AA77</f>
        <v>0</v>
      </c>
      <c r="AB74" s="545"/>
      <c r="AC74" s="545"/>
      <c r="AD74" s="545"/>
      <c r="AE74" s="545"/>
      <c r="AF74" s="545"/>
      <c r="AG74" s="545">
        <f>+AG75+AG76+AG77</f>
        <v>0</v>
      </c>
      <c r="AH74" s="545"/>
      <c r="AI74" s="545"/>
      <c r="AJ74" s="545"/>
      <c r="AK74" s="545"/>
      <c r="AL74" s="545"/>
    </row>
    <row r="75" spans="1:45" ht="16.5" customHeight="1">
      <c r="A75" s="20" t="s">
        <v>862</v>
      </c>
      <c r="B75" s="20"/>
      <c r="C75" s="20"/>
      <c r="D75" s="136" t="s">
        <v>863</v>
      </c>
      <c r="E75" s="134"/>
      <c r="F75" s="134"/>
      <c r="G75" s="134"/>
      <c r="H75" s="134"/>
      <c r="I75" s="134"/>
      <c r="J75" s="134"/>
      <c r="K75" s="134"/>
      <c r="L75" s="134"/>
      <c r="M75" s="134"/>
      <c r="N75" s="135"/>
      <c r="O75" s="544"/>
      <c r="P75" s="544"/>
      <c r="Q75" s="544"/>
      <c r="R75" s="544"/>
      <c r="S75" s="544"/>
      <c r="T75" s="544"/>
      <c r="U75" s="544"/>
      <c r="V75" s="544"/>
      <c r="W75" s="544"/>
      <c r="X75" s="544"/>
      <c r="Y75" s="544"/>
      <c r="Z75" s="544"/>
      <c r="AA75" s="544"/>
      <c r="AB75" s="544"/>
      <c r="AC75" s="544"/>
      <c r="AD75" s="544"/>
      <c r="AE75" s="544"/>
      <c r="AF75" s="544"/>
      <c r="AG75" s="544"/>
      <c r="AH75" s="544"/>
      <c r="AI75" s="544"/>
      <c r="AJ75" s="544"/>
      <c r="AK75" s="544"/>
      <c r="AL75" s="544"/>
    </row>
    <row r="76" spans="1:45" ht="16.5" customHeight="1">
      <c r="A76" s="20" t="s">
        <v>864</v>
      </c>
      <c r="B76" s="20"/>
      <c r="C76" s="20"/>
      <c r="D76" s="136" t="s">
        <v>865</v>
      </c>
      <c r="E76" s="134"/>
      <c r="F76" s="134"/>
      <c r="G76" s="134"/>
      <c r="H76" s="134"/>
      <c r="I76" s="134"/>
      <c r="J76" s="134"/>
      <c r="K76" s="134"/>
      <c r="L76" s="134"/>
      <c r="M76" s="134"/>
      <c r="N76" s="135"/>
      <c r="O76" s="544"/>
      <c r="P76" s="544"/>
      <c r="Q76" s="544"/>
      <c r="R76" s="544"/>
      <c r="S76" s="544"/>
      <c r="T76" s="544"/>
      <c r="U76" s="544"/>
      <c r="V76" s="544"/>
      <c r="W76" s="544"/>
      <c r="X76" s="544"/>
      <c r="Y76" s="544"/>
      <c r="Z76" s="544"/>
      <c r="AA76" s="544"/>
      <c r="AB76" s="544"/>
      <c r="AC76" s="544"/>
      <c r="AD76" s="544"/>
      <c r="AE76" s="544"/>
      <c r="AF76" s="544"/>
      <c r="AG76" s="544"/>
      <c r="AH76" s="544"/>
      <c r="AI76" s="544"/>
      <c r="AJ76" s="544"/>
      <c r="AK76" s="544"/>
      <c r="AL76" s="544"/>
    </row>
    <row r="77" spans="1:45" ht="16.5" customHeight="1">
      <c r="A77" s="20" t="s">
        <v>866</v>
      </c>
      <c r="B77" s="20"/>
      <c r="C77" s="20"/>
      <c r="D77" s="136" t="s">
        <v>867</v>
      </c>
      <c r="E77" s="134"/>
      <c r="F77" s="134"/>
      <c r="G77" s="134"/>
      <c r="H77" s="134"/>
      <c r="I77" s="134"/>
      <c r="J77" s="134"/>
      <c r="K77" s="134"/>
      <c r="L77" s="134"/>
      <c r="M77" s="134"/>
      <c r="N77" s="135"/>
      <c r="O77" s="544"/>
      <c r="P77" s="544"/>
      <c r="Q77" s="544"/>
      <c r="R77" s="544"/>
      <c r="S77" s="544"/>
      <c r="T77" s="544"/>
      <c r="U77" s="544"/>
      <c r="V77" s="544"/>
      <c r="W77" s="544"/>
      <c r="X77" s="544"/>
      <c r="Y77" s="544"/>
      <c r="Z77" s="544"/>
      <c r="AA77" s="544"/>
      <c r="AB77" s="544"/>
      <c r="AC77" s="544"/>
      <c r="AD77" s="544"/>
      <c r="AE77" s="544"/>
      <c r="AF77" s="544"/>
      <c r="AG77" s="544"/>
      <c r="AH77" s="544"/>
      <c r="AI77" s="544"/>
      <c r="AJ77" s="544"/>
      <c r="AK77" s="544"/>
      <c r="AL77" s="544"/>
    </row>
    <row r="78" spans="1:45" ht="16.5" customHeight="1">
      <c r="A78" s="20" t="s">
        <v>868</v>
      </c>
      <c r="B78" s="20"/>
      <c r="C78" s="20"/>
      <c r="D78" s="137" t="s">
        <v>869</v>
      </c>
      <c r="E78" s="138"/>
      <c r="F78" s="138"/>
      <c r="G78" s="138"/>
      <c r="H78" s="138"/>
      <c r="I78" s="138"/>
      <c r="J78" s="138"/>
      <c r="K78" s="138"/>
      <c r="L78" s="138"/>
      <c r="M78" s="138"/>
      <c r="N78" s="139"/>
      <c r="O78" s="542">
        <f>O73+O74</f>
        <v>0</v>
      </c>
      <c r="P78" s="542"/>
      <c r="Q78" s="542"/>
      <c r="R78" s="542"/>
      <c r="S78" s="542"/>
      <c r="T78" s="542"/>
      <c r="U78" s="542">
        <f>U73+U74</f>
        <v>0</v>
      </c>
      <c r="V78" s="542"/>
      <c r="W78" s="542"/>
      <c r="X78" s="542"/>
      <c r="Y78" s="542"/>
      <c r="Z78" s="542"/>
      <c r="AA78" s="542">
        <f>AA73+AA74</f>
        <v>0</v>
      </c>
      <c r="AB78" s="542"/>
      <c r="AC78" s="542"/>
      <c r="AD78" s="542"/>
      <c r="AE78" s="542"/>
      <c r="AF78" s="542"/>
      <c r="AG78" s="542">
        <f>AG73+AG74</f>
        <v>0</v>
      </c>
      <c r="AH78" s="542"/>
      <c r="AI78" s="542"/>
      <c r="AJ78" s="542"/>
      <c r="AK78" s="542"/>
      <c r="AL78" s="542"/>
    </row>
    <row r="79" spans="1:45" ht="16.5" customHeight="1">
      <c r="A79" s="20" t="s">
        <v>870</v>
      </c>
      <c r="B79" s="20"/>
      <c r="C79" s="20"/>
      <c r="D79" s="140" t="s">
        <v>871</v>
      </c>
      <c r="E79" s="141"/>
      <c r="F79" s="141"/>
      <c r="G79" s="141"/>
      <c r="H79" s="141"/>
      <c r="I79" s="141"/>
      <c r="J79" s="141"/>
      <c r="K79" s="141"/>
      <c r="L79" s="141"/>
      <c r="M79" s="141"/>
      <c r="N79" s="142"/>
      <c r="O79" s="543"/>
      <c r="P79" s="543"/>
      <c r="Q79" s="543"/>
      <c r="R79" s="543"/>
      <c r="S79" s="543"/>
      <c r="T79" s="543"/>
      <c r="U79" s="543"/>
      <c r="V79" s="543"/>
      <c r="W79" s="543"/>
      <c r="X79" s="543"/>
      <c r="Y79" s="543"/>
      <c r="Z79" s="543"/>
      <c r="AA79" s="543"/>
      <c r="AB79" s="543"/>
      <c r="AC79" s="543"/>
      <c r="AD79" s="543"/>
      <c r="AE79" s="543"/>
      <c r="AF79" s="543"/>
      <c r="AG79" s="543"/>
      <c r="AH79" s="543"/>
      <c r="AI79" s="543"/>
      <c r="AJ79" s="543"/>
      <c r="AK79" s="543"/>
      <c r="AL79" s="543"/>
    </row>
    <row r="80" spans="1:45" ht="7.5" customHeight="1">
      <c r="A80" s="31"/>
      <c r="B80" s="31"/>
      <c r="C80" s="32"/>
      <c r="D80" s="32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4"/>
      <c r="AJ80" s="38"/>
      <c r="AK80" s="38"/>
      <c r="AL80" s="38"/>
      <c r="AM80" s="38"/>
      <c r="AN80" s="38"/>
      <c r="AO80" s="38"/>
      <c r="AP80" s="38"/>
      <c r="AQ80" s="38"/>
      <c r="AR80" s="38"/>
      <c r="AS80" s="38"/>
    </row>
    <row r="81" spans="1:46" ht="26.25" customHeight="1">
      <c r="A81" s="31"/>
      <c r="B81" s="31"/>
      <c r="C81" s="32"/>
      <c r="D81" s="32"/>
      <c r="E81" s="215"/>
      <c r="F81" s="215"/>
      <c r="G81" s="215"/>
      <c r="H81" s="215"/>
      <c r="I81" s="215"/>
      <c r="J81" s="215"/>
      <c r="K81" s="215"/>
      <c r="L81" s="215"/>
      <c r="M81" s="215"/>
      <c r="N81" s="215"/>
      <c r="O81" s="215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81" t="s">
        <v>261</v>
      </c>
      <c r="AN81" s="32"/>
      <c r="AO81" s="32"/>
      <c r="AP81" s="32"/>
      <c r="AQ81" s="32"/>
      <c r="AR81" s="32"/>
      <c r="AS81" s="32"/>
      <c r="AT81" s="35"/>
    </row>
    <row r="84" spans="1:46" ht="238.5" customHeight="1">
      <c r="B84" s="169" t="s">
        <v>872</v>
      </c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  <c r="S84" s="170"/>
      <c r="T84" s="170"/>
      <c r="U84" s="170"/>
      <c r="V84" s="170"/>
      <c r="W84" s="170"/>
      <c r="X84" s="170"/>
      <c r="Y84" s="170"/>
      <c r="Z84" s="170"/>
      <c r="AA84" s="170"/>
      <c r="AB84" s="170"/>
      <c r="AC84" s="170"/>
      <c r="AD84" s="170"/>
      <c r="AE84" s="170"/>
      <c r="AF84" s="170"/>
      <c r="AG84" s="170"/>
      <c r="AH84" s="170"/>
      <c r="AI84" s="170"/>
      <c r="AJ84" s="170"/>
      <c r="AK84" s="170"/>
      <c r="AL84" s="171"/>
    </row>
    <row r="133" ht="121.5" customHeight="1"/>
  </sheetData>
  <mergeCells count="295">
    <mergeCell ref="D7:N9"/>
    <mergeCell ref="AA9:AF9"/>
    <mergeCell ref="V4:X4"/>
    <mergeCell ref="AC4:AE4"/>
    <mergeCell ref="V5:X5"/>
    <mergeCell ref="AC5:AE5"/>
    <mergeCell ref="AI6:AL6"/>
    <mergeCell ref="O8:Z8"/>
    <mergeCell ref="AA8:AL8"/>
    <mergeCell ref="O9:T9"/>
    <mergeCell ref="U9:Z9"/>
    <mergeCell ref="O12:T12"/>
    <mergeCell ref="U12:Z12"/>
    <mergeCell ref="AA12:AF12"/>
    <mergeCell ref="AG12:AL12"/>
    <mergeCell ref="O13:T13"/>
    <mergeCell ref="U13:Z13"/>
    <mergeCell ref="AA13:AF13"/>
    <mergeCell ref="AG13:AL13"/>
    <mergeCell ref="AG9:AL9"/>
    <mergeCell ref="O10:T10"/>
    <mergeCell ref="U10:Z10"/>
    <mergeCell ref="AA10:AF10"/>
    <mergeCell ref="AG10:AL10"/>
    <mergeCell ref="O11:T11"/>
    <mergeCell ref="U11:Z11"/>
    <mergeCell ref="AA11:AF11"/>
    <mergeCell ref="AG11:AL11"/>
    <mergeCell ref="O17:T17"/>
    <mergeCell ref="U17:Z17"/>
    <mergeCell ref="AA17:AF17"/>
    <mergeCell ref="AG17:AL17"/>
    <mergeCell ref="O18:T18"/>
    <mergeCell ref="U18:Z18"/>
    <mergeCell ref="AA18:AF18"/>
    <mergeCell ref="AG18:AL18"/>
    <mergeCell ref="O14:T14"/>
    <mergeCell ref="U14:Z14"/>
    <mergeCell ref="AA14:AF14"/>
    <mergeCell ref="AG14:AL14"/>
    <mergeCell ref="O15:T15"/>
    <mergeCell ref="U15:Z15"/>
    <mergeCell ref="AA15:AF15"/>
    <mergeCell ref="AG15:AL15"/>
    <mergeCell ref="O16:T16"/>
    <mergeCell ref="U16:Z16"/>
    <mergeCell ref="AA16:AF16"/>
    <mergeCell ref="AG16:AL16"/>
    <mergeCell ref="O21:T21"/>
    <mergeCell ref="U21:Z21"/>
    <mergeCell ref="AA21:AF21"/>
    <mergeCell ref="AG21:AL21"/>
    <mergeCell ref="O22:T22"/>
    <mergeCell ref="U22:Z22"/>
    <mergeCell ref="AA22:AF22"/>
    <mergeCell ref="AG22:AL22"/>
    <mergeCell ref="O19:T19"/>
    <mergeCell ref="U19:Z19"/>
    <mergeCell ref="AA19:AF19"/>
    <mergeCell ref="AG19:AL19"/>
    <mergeCell ref="O20:T20"/>
    <mergeCell ref="U20:Z20"/>
    <mergeCell ref="AA20:AF20"/>
    <mergeCell ref="AG20:AL20"/>
    <mergeCell ref="O25:T25"/>
    <mergeCell ref="U25:Z25"/>
    <mergeCell ref="AA25:AF25"/>
    <mergeCell ref="AG25:AL25"/>
    <mergeCell ref="O26:T26"/>
    <mergeCell ref="U26:Z26"/>
    <mergeCell ref="AA26:AF26"/>
    <mergeCell ref="AG26:AL26"/>
    <mergeCell ref="O23:T23"/>
    <mergeCell ref="U23:Z23"/>
    <mergeCell ref="AA23:AF23"/>
    <mergeCell ref="AG23:AL23"/>
    <mergeCell ref="O24:T24"/>
    <mergeCell ref="U24:Z24"/>
    <mergeCell ref="AA24:AF24"/>
    <mergeCell ref="AG24:AL24"/>
    <mergeCell ref="O29:T29"/>
    <mergeCell ref="U29:Z29"/>
    <mergeCell ref="AA29:AF29"/>
    <mergeCell ref="AG29:AL29"/>
    <mergeCell ref="O30:T30"/>
    <mergeCell ref="U30:Z30"/>
    <mergeCell ref="AA30:AF30"/>
    <mergeCell ref="AG30:AL30"/>
    <mergeCell ref="O27:T27"/>
    <mergeCell ref="U27:Z27"/>
    <mergeCell ref="AA27:AF27"/>
    <mergeCell ref="AG27:AL27"/>
    <mergeCell ref="O28:T28"/>
    <mergeCell ref="U28:Z28"/>
    <mergeCell ref="AA28:AF28"/>
    <mergeCell ref="AG28:AL28"/>
    <mergeCell ref="O33:T33"/>
    <mergeCell ref="U33:Z33"/>
    <mergeCell ref="AA33:AF33"/>
    <mergeCell ref="AG33:AL33"/>
    <mergeCell ref="O34:T34"/>
    <mergeCell ref="U34:Z34"/>
    <mergeCell ref="AA34:AF34"/>
    <mergeCell ref="AG34:AL34"/>
    <mergeCell ref="O31:T31"/>
    <mergeCell ref="U31:Z31"/>
    <mergeCell ref="AA31:AF31"/>
    <mergeCell ref="AG31:AL31"/>
    <mergeCell ref="O32:T32"/>
    <mergeCell ref="U32:Z32"/>
    <mergeCell ref="AA32:AF32"/>
    <mergeCell ref="AG32:AL32"/>
    <mergeCell ref="O37:T37"/>
    <mergeCell ref="U37:Z37"/>
    <mergeCell ref="AA37:AF37"/>
    <mergeCell ref="AG37:AL37"/>
    <mergeCell ref="O38:T38"/>
    <mergeCell ref="U38:Z38"/>
    <mergeCell ref="AA38:AF38"/>
    <mergeCell ref="AG38:AL38"/>
    <mergeCell ref="O35:T35"/>
    <mergeCell ref="U35:Z35"/>
    <mergeCell ref="AA35:AF35"/>
    <mergeCell ref="AG35:AL35"/>
    <mergeCell ref="O36:T36"/>
    <mergeCell ref="U36:Z36"/>
    <mergeCell ref="AA36:AF36"/>
    <mergeCell ref="AG36:AL36"/>
    <mergeCell ref="O41:T41"/>
    <mergeCell ref="U41:Z41"/>
    <mergeCell ref="AA41:AF41"/>
    <mergeCell ref="AG41:AL41"/>
    <mergeCell ref="O42:T42"/>
    <mergeCell ref="U42:Z42"/>
    <mergeCell ref="AA42:AF42"/>
    <mergeCell ref="AG42:AL42"/>
    <mergeCell ref="O39:T39"/>
    <mergeCell ref="U39:Z39"/>
    <mergeCell ref="AA39:AF39"/>
    <mergeCell ref="AG39:AL39"/>
    <mergeCell ref="O40:T40"/>
    <mergeCell ref="U40:Z40"/>
    <mergeCell ref="AA40:AF40"/>
    <mergeCell ref="AG40:AL40"/>
    <mergeCell ref="O45:T45"/>
    <mergeCell ref="U45:Z45"/>
    <mergeCell ref="AA45:AF45"/>
    <mergeCell ref="AG45:AL45"/>
    <mergeCell ref="O47:T47"/>
    <mergeCell ref="U47:Z47"/>
    <mergeCell ref="AA47:AF47"/>
    <mergeCell ref="AG47:AL47"/>
    <mergeCell ref="O43:T43"/>
    <mergeCell ref="U43:Z43"/>
    <mergeCell ref="AA43:AF43"/>
    <mergeCell ref="AG43:AL43"/>
    <mergeCell ref="O44:T44"/>
    <mergeCell ref="U44:Z44"/>
    <mergeCell ref="AA44:AF44"/>
    <mergeCell ref="AG44:AL44"/>
    <mergeCell ref="O46:T46"/>
    <mergeCell ref="U46:Z46"/>
    <mergeCell ref="AA46:AF46"/>
    <mergeCell ref="AG46:AL46"/>
    <mergeCell ref="O50:T50"/>
    <mergeCell ref="U50:Z50"/>
    <mergeCell ref="AA50:AF50"/>
    <mergeCell ref="AG50:AL50"/>
    <mergeCell ref="O51:T51"/>
    <mergeCell ref="U51:Z51"/>
    <mergeCell ref="AA51:AF51"/>
    <mergeCell ref="AG51:AL51"/>
    <mergeCell ref="O48:T48"/>
    <mergeCell ref="U48:Z48"/>
    <mergeCell ref="AA48:AF48"/>
    <mergeCell ref="AG48:AL48"/>
    <mergeCell ref="O49:T49"/>
    <mergeCell ref="U49:Z49"/>
    <mergeCell ref="AA49:AF49"/>
    <mergeCell ref="AG49:AL49"/>
    <mergeCell ref="O54:T54"/>
    <mergeCell ref="U54:Z54"/>
    <mergeCell ref="AA54:AF54"/>
    <mergeCell ref="AG54:AL54"/>
    <mergeCell ref="O55:T55"/>
    <mergeCell ref="U55:Z55"/>
    <mergeCell ref="AA55:AF55"/>
    <mergeCell ref="AG55:AL55"/>
    <mergeCell ref="O52:T52"/>
    <mergeCell ref="U52:Z52"/>
    <mergeCell ref="AA52:AF52"/>
    <mergeCell ref="AG52:AL52"/>
    <mergeCell ref="O53:T53"/>
    <mergeCell ref="U53:Z53"/>
    <mergeCell ref="AA53:AF53"/>
    <mergeCell ref="AG53:AL53"/>
    <mergeCell ref="O58:T58"/>
    <mergeCell ref="U58:Z58"/>
    <mergeCell ref="AA58:AF58"/>
    <mergeCell ref="AG58:AL58"/>
    <mergeCell ref="O59:T59"/>
    <mergeCell ref="U59:Z59"/>
    <mergeCell ref="AA59:AF59"/>
    <mergeCell ref="AG59:AL59"/>
    <mergeCell ref="O56:T56"/>
    <mergeCell ref="U56:Z56"/>
    <mergeCell ref="AA56:AF56"/>
    <mergeCell ref="AG56:AL56"/>
    <mergeCell ref="O57:T57"/>
    <mergeCell ref="U57:Z57"/>
    <mergeCell ref="AA57:AF57"/>
    <mergeCell ref="AG57:AL57"/>
    <mergeCell ref="O62:T62"/>
    <mergeCell ref="U62:Z62"/>
    <mergeCell ref="AA62:AF62"/>
    <mergeCell ref="AG62:AL62"/>
    <mergeCell ref="O63:T63"/>
    <mergeCell ref="U63:Z63"/>
    <mergeCell ref="AA63:AF63"/>
    <mergeCell ref="AG63:AL63"/>
    <mergeCell ref="O60:T60"/>
    <mergeCell ref="U60:Z60"/>
    <mergeCell ref="AA60:AF60"/>
    <mergeCell ref="AG60:AL60"/>
    <mergeCell ref="O61:T61"/>
    <mergeCell ref="U61:Z61"/>
    <mergeCell ref="AA61:AF61"/>
    <mergeCell ref="AG61:AL61"/>
    <mergeCell ref="O66:T66"/>
    <mergeCell ref="U66:Z66"/>
    <mergeCell ref="AA66:AF66"/>
    <mergeCell ref="AG66:AL66"/>
    <mergeCell ref="O67:T67"/>
    <mergeCell ref="U67:Z67"/>
    <mergeCell ref="AA67:AF67"/>
    <mergeCell ref="AG67:AL67"/>
    <mergeCell ref="O64:T64"/>
    <mergeCell ref="U64:Z64"/>
    <mergeCell ref="AA64:AF64"/>
    <mergeCell ref="AG64:AL64"/>
    <mergeCell ref="O65:T65"/>
    <mergeCell ref="U65:Z65"/>
    <mergeCell ref="AA65:AF65"/>
    <mergeCell ref="AG65:AL65"/>
    <mergeCell ref="O70:T70"/>
    <mergeCell ref="U70:Z70"/>
    <mergeCell ref="AA70:AF70"/>
    <mergeCell ref="AG70:AL70"/>
    <mergeCell ref="O71:T71"/>
    <mergeCell ref="U71:Z71"/>
    <mergeCell ref="AA71:AF71"/>
    <mergeCell ref="AG71:AL71"/>
    <mergeCell ref="O68:T68"/>
    <mergeCell ref="U68:Z68"/>
    <mergeCell ref="AA68:AF68"/>
    <mergeCell ref="AG68:AL68"/>
    <mergeCell ref="O69:T69"/>
    <mergeCell ref="U69:Z69"/>
    <mergeCell ref="AA69:AF69"/>
    <mergeCell ref="AG69:AL69"/>
    <mergeCell ref="U75:Z75"/>
    <mergeCell ref="AA75:AF75"/>
    <mergeCell ref="AG75:AL75"/>
    <mergeCell ref="O72:T72"/>
    <mergeCell ref="U72:Z72"/>
    <mergeCell ref="AA72:AF72"/>
    <mergeCell ref="AG72:AL72"/>
    <mergeCell ref="O73:T73"/>
    <mergeCell ref="U73:Z73"/>
    <mergeCell ref="AA73:AF73"/>
    <mergeCell ref="AG73:AL73"/>
    <mergeCell ref="E81:AL81"/>
    <mergeCell ref="B84:AL84"/>
    <mergeCell ref="B2:AL2"/>
    <mergeCell ref="O78:T78"/>
    <mergeCell ref="U78:Z78"/>
    <mergeCell ref="AA78:AF78"/>
    <mergeCell ref="AG78:AL78"/>
    <mergeCell ref="O79:T79"/>
    <mergeCell ref="U79:Z79"/>
    <mergeCell ref="AA79:AF79"/>
    <mergeCell ref="AG79:AL79"/>
    <mergeCell ref="O76:T76"/>
    <mergeCell ref="U76:Z76"/>
    <mergeCell ref="AA76:AF76"/>
    <mergeCell ref="AG76:AL76"/>
    <mergeCell ref="O77:T77"/>
    <mergeCell ref="U77:Z77"/>
    <mergeCell ref="AA77:AF77"/>
    <mergeCell ref="AG77:AL77"/>
    <mergeCell ref="O74:T74"/>
    <mergeCell ref="U74:Z74"/>
    <mergeCell ref="AA74:AF74"/>
    <mergeCell ref="AG74:AL74"/>
    <mergeCell ref="O75:T75"/>
  </mergeCells>
  <phoneticPr fontId="235" type="noConversion"/>
  <dataValidations count="1">
    <dataValidation allowBlank="1" showInputMessage="1" showErrorMessage="1" promptTitle="단위에 주의하여 입력해 주십시오." prompt="이 셀에는 숫자만 입력해 주십시오." sqref="U9"/>
  </dataValidations>
  <pageMargins left="0.59" right="0.47" top="0.75" bottom="0.75" header="0.31" footer="0.31"/>
  <pageSetup paperSize="9" scale="76" fitToWidth="0" fitToHeight="0" orientation="portrait" blackAndWhite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2"/>
  <sheetViews>
    <sheetView showGridLines="0" workbookViewId="0">
      <selection activeCell="O25" sqref="O25:T25"/>
    </sheetView>
  </sheetViews>
  <sheetFormatPr defaultRowHeight="16.5" customHeight="1"/>
  <cols>
    <col min="1" max="1" width="9" style="2" customWidth="1"/>
    <col min="2" max="3" width="1.125" style="2" customWidth="1"/>
    <col min="4" max="38" width="3.25" style="2" customWidth="1"/>
    <col min="39" max="43" width="9" style="2" customWidth="1"/>
  </cols>
  <sheetData>
    <row r="1" spans="1:39" ht="19.5" customHeigh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2"/>
    </row>
    <row r="2" spans="1:39" ht="20.25" customHeight="1">
      <c r="A2" s="95"/>
      <c r="B2" s="515" t="s">
        <v>873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</row>
    <row r="3" spans="1:39" ht="16.5" customHeight="1">
      <c r="G3" s="243" t="s">
        <v>874</v>
      </c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</row>
    <row r="4" spans="1:39" ht="16.5" customHeight="1">
      <c r="J4" s="20" t="s">
        <v>487</v>
      </c>
      <c r="L4" s="20" t="s">
        <v>194</v>
      </c>
      <c r="M4" s="41">
        <f>'5부.Ⅰ'!Q6</f>
        <v>1</v>
      </c>
      <c r="N4" s="20" t="s">
        <v>6</v>
      </c>
      <c r="O4" s="41">
        <f>'5부.Ⅰ'!S6</f>
        <v>3</v>
      </c>
      <c r="P4" s="20" t="s">
        <v>488</v>
      </c>
      <c r="Q4" s="20"/>
      <c r="R4" s="20"/>
      <c r="S4" s="120" t="s">
        <v>726</v>
      </c>
      <c r="T4" s="144"/>
      <c r="U4" s="120"/>
      <c r="V4" s="243" t="str">
        <f>'5부.Ⅱ'!V4</f>
        <v>2024.07.01</v>
      </c>
      <c r="W4" s="243"/>
      <c r="X4" s="243"/>
      <c r="Y4" s="20"/>
      <c r="Z4" s="20" t="s">
        <v>727</v>
      </c>
      <c r="AA4" s="20"/>
      <c r="AB4" s="43"/>
      <c r="AC4" s="243" t="str">
        <f>'5부.Ⅱ'!AC4</f>
        <v>2024.09.30</v>
      </c>
      <c r="AD4" s="243"/>
      <c r="AE4" s="243"/>
      <c r="AF4" s="43"/>
      <c r="AG4" s="20"/>
      <c r="AH4" s="20"/>
      <c r="AI4" s="20"/>
      <c r="AJ4" s="20"/>
      <c r="AK4" s="20"/>
      <c r="AL4" s="20"/>
    </row>
    <row r="5" spans="1:39" ht="16.5" customHeight="1">
      <c r="J5" s="20" t="s">
        <v>490</v>
      </c>
      <c r="L5" s="20" t="s">
        <v>194</v>
      </c>
      <c r="M5" s="121">
        <f>'5부.Ⅰ'!Q7</f>
        <v>0</v>
      </c>
      <c r="N5" s="20" t="s">
        <v>6</v>
      </c>
      <c r="O5" s="43"/>
      <c r="P5" s="20" t="s">
        <v>143</v>
      </c>
      <c r="R5" s="20"/>
      <c r="S5" s="120" t="s">
        <v>726</v>
      </c>
      <c r="T5" s="144"/>
      <c r="U5" s="120"/>
      <c r="V5" s="573">
        <f>'5부.Ⅱ'!V5</f>
        <v>0</v>
      </c>
      <c r="W5" s="573"/>
      <c r="X5" s="573"/>
      <c r="Y5" s="20"/>
      <c r="Z5" s="20" t="s">
        <v>727</v>
      </c>
      <c r="AA5" s="20"/>
      <c r="AB5" s="43"/>
      <c r="AC5" s="573">
        <f>'5부.Ⅱ'!AC5</f>
        <v>0</v>
      </c>
      <c r="AD5" s="573"/>
      <c r="AE5" s="573"/>
      <c r="AF5" s="43"/>
      <c r="AG5" s="20"/>
      <c r="AH5" s="20"/>
      <c r="AI5" s="20"/>
      <c r="AJ5" s="20"/>
      <c r="AK5" s="20"/>
      <c r="AL5" s="20"/>
    </row>
    <row r="6" spans="1:39" ht="17.25" customHeight="1">
      <c r="B6" s="49"/>
      <c r="C6" s="49"/>
      <c r="D6" s="20" t="s">
        <v>492</v>
      </c>
      <c r="E6" s="122"/>
      <c r="F6" s="122"/>
      <c r="G6" s="20" t="str">
        <f>표지!E28</f>
        <v>(주)아산탕정대한제50호위탁관리부동산투자회사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30"/>
      <c r="AH6" s="123"/>
      <c r="AI6" s="535" t="s">
        <v>41</v>
      </c>
      <c r="AJ6" s="535"/>
      <c r="AK6" s="535"/>
      <c r="AL6" s="535"/>
      <c r="AM6" s="22"/>
    </row>
    <row r="7" spans="1:39" ht="16.5" customHeight="1">
      <c r="D7" s="555" t="s">
        <v>493</v>
      </c>
      <c r="E7" s="556"/>
      <c r="F7" s="556"/>
      <c r="G7" s="556"/>
      <c r="H7" s="556"/>
      <c r="I7" s="556"/>
      <c r="J7" s="556"/>
      <c r="K7" s="556"/>
      <c r="L7" s="556"/>
      <c r="M7" s="556"/>
      <c r="N7" s="557"/>
      <c r="O7" s="133"/>
      <c r="P7" s="145"/>
      <c r="Q7" s="145"/>
      <c r="R7" s="145"/>
      <c r="S7" s="145" t="s">
        <v>194</v>
      </c>
      <c r="T7" s="125">
        <f>M4</f>
        <v>1</v>
      </c>
      <c r="U7" s="145" t="s">
        <v>494</v>
      </c>
      <c r="V7" s="145"/>
      <c r="W7" s="145"/>
      <c r="X7" s="145"/>
      <c r="Y7" s="145"/>
      <c r="Z7" s="146"/>
      <c r="AA7" s="133"/>
      <c r="AB7" s="145"/>
      <c r="AC7" s="145"/>
      <c r="AD7" s="145"/>
      <c r="AE7" s="145" t="s">
        <v>194</v>
      </c>
      <c r="AF7" s="129">
        <f>M5</f>
        <v>0</v>
      </c>
      <c r="AG7" s="145" t="s">
        <v>495</v>
      </c>
      <c r="AH7" s="145"/>
      <c r="AI7" s="145"/>
      <c r="AJ7" s="145"/>
      <c r="AK7" s="145"/>
      <c r="AL7" s="146"/>
    </row>
    <row r="8" spans="1:39" ht="16.5" customHeight="1">
      <c r="D8" s="558"/>
      <c r="E8" s="559"/>
      <c r="F8" s="559"/>
      <c r="G8" s="559"/>
      <c r="H8" s="559"/>
      <c r="I8" s="559"/>
      <c r="J8" s="559"/>
      <c r="K8" s="559"/>
      <c r="L8" s="559"/>
      <c r="M8" s="559"/>
      <c r="N8" s="560"/>
      <c r="O8" s="569" t="s">
        <v>875</v>
      </c>
      <c r="P8" s="569"/>
      <c r="Q8" s="569"/>
      <c r="R8" s="569"/>
      <c r="S8" s="569"/>
      <c r="T8" s="569"/>
      <c r="U8" s="570" t="s">
        <v>876</v>
      </c>
      <c r="V8" s="570"/>
      <c r="W8" s="570"/>
      <c r="X8" s="570"/>
      <c r="Y8" s="570"/>
      <c r="Z8" s="570"/>
      <c r="AA8" s="571" t="s">
        <v>877</v>
      </c>
      <c r="AB8" s="571"/>
      <c r="AC8" s="571"/>
      <c r="AD8" s="571"/>
      <c r="AE8" s="571"/>
      <c r="AF8" s="571"/>
      <c r="AG8" s="572" t="s">
        <v>876</v>
      </c>
      <c r="AH8" s="572"/>
      <c r="AI8" s="572"/>
      <c r="AJ8" s="572"/>
      <c r="AK8" s="572"/>
      <c r="AL8" s="572"/>
    </row>
    <row r="9" spans="1:39" ht="16.5" customHeight="1">
      <c r="A9" s="147" t="s">
        <v>728</v>
      </c>
      <c r="D9" s="558"/>
      <c r="E9" s="559"/>
      <c r="F9" s="559"/>
      <c r="G9" s="559"/>
      <c r="H9" s="559"/>
      <c r="I9" s="559"/>
      <c r="J9" s="559"/>
      <c r="K9" s="559"/>
      <c r="L9" s="559"/>
      <c r="M9" s="559"/>
      <c r="N9" s="560"/>
      <c r="O9" s="539" t="s">
        <v>496</v>
      </c>
      <c r="P9" s="540"/>
      <c r="Q9" s="540"/>
      <c r="R9" s="540"/>
      <c r="S9" s="540"/>
      <c r="T9" s="540"/>
      <c r="U9" s="540"/>
      <c r="V9" s="540"/>
      <c r="W9" s="540"/>
      <c r="X9" s="540"/>
      <c r="Y9" s="540"/>
      <c r="Z9" s="541"/>
      <c r="AA9" s="539" t="s">
        <v>496</v>
      </c>
      <c r="AB9" s="540"/>
      <c r="AC9" s="540"/>
      <c r="AD9" s="540"/>
      <c r="AE9" s="540"/>
      <c r="AF9" s="540"/>
      <c r="AG9" s="540"/>
      <c r="AH9" s="540"/>
      <c r="AI9" s="540"/>
      <c r="AJ9" s="540"/>
      <c r="AK9" s="540"/>
      <c r="AL9" s="541"/>
    </row>
    <row r="10" spans="1:39" ht="16.5" customHeight="1">
      <c r="A10" s="20" t="s">
        <v>808</v>
      </c>
      <c r="D10" s="133" t="s">
        <v>878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5"/>
      <c r="O10" s="552"/>
      <c r="P10" s="553"/>
      <c r="Q10" s="553"/>
      <c r="R10" s="553"/>
      <c r="S10" s="553"/>
      <c r="T10" s="554"/>
      <c r="U10" s="552">
        <f>SUM(O11:T14)</f>
        <v>0</v>
      </c>
      <c r="V10" s="553"/>
      <c r="W10" s="553"/>
      <c r="X10" s="553"/>
      <c r="Y10" s="553"/>
      <c r="Z10" s="554"/>
      <c r="AA10" s="552"/>
      <c r="AB10" s="553"/>
      <c r="AC10" s="553"/>
      <c r="AD10" s="553"/>
      <c r="AE10" s="553"/>
      <c r="AF10" s="554"/>
      <c r="AG10" s="552">
        <f>SUM(AA11:AF14)</f>
        <v>0</v>
      </c>
      <c r="AH10" s="553"/>
      <c r="AI10" s="553"/>
      <c r="AJ10" s="553"/>
      <c r="AK10" s="553"/>
      <c r="AL10" s="554"/>
    </row>
    <row r="11" spans="1:39" ht="16.5" customHeight="1">
      <c r="A11" s="20" t="s">
        <v>879</v>
      </c>
      <c r="D11" s="136" t="s">
        <v>880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5"/>
      <c r="O11" s="563"/>
      <c r="P11" s="564"/>
      <c r="Q11" s="564"/>
      <c r="R11" s="564"/>
      <c r="S11" s="564"/>
      <c r="T11" s="565"/>
      <c r="U11" s="552"/>
      <c r="V11" s="553"/>
      <c r="W11" s="553"/>
      <c r="X11" s="553"/>
      <c r="Y11" s="553"/>
      <c r="Z11" s="554"/>
      <c r="AA11" s="563"/>
      <c r="AB11" s="564"/>
      <c r="AC11" s="564"/>
      <c r="AD11" s="564"/>
      <c r="AE11" s="564"/>
      <c r="AF11" s="565"/>
      <c r="AG11" s="552"/>
      <c r="AH11" s="553"/>
      <c r="AI11" s="553"/>
      <c r="AJ11" s="553"/>
      <c r="AK11" s="553"/>
      <c r="AL11" s="554"/>
    </row>
    <row r="12" spans="1:39" ht="16.5" customHeight="1">
      <c r="A12" s="20" t="s">
        <v>881</v>
      </c>
      <c r="D12" s="136" t="s">
        <v>882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5"/>
      <c r="O12" s="563"/>
      <c r="P12" s="564"/>
      <c r="Q12" s="564"/>
      <c r="R12" s="564"/>
      <c r="S12" s="564"/>
      <c r="T12" s="565"/>
      <c r="U12" s="552"/>
      <c r="V12" s="553"/>
      <c r="W12" s="553"/>
      <c r="X12" s="553"/>
      <c r="Y12" s="553"/>
      <c r="Z12" s="554"/>
      <c r="AA12" s="563"/>
      <c r="AB12" s="564"/>
      <c r="AC12" s="564"/>
      <c r="AD12" s="564"/>
      <c r="AE12" s="564"/>
      <c r="AF12" s="565"/>
      <c r="AG12" s="552"/>
      <c r="AH12" s="553"/>
      <c r="AI12" s="553"/>
      <c r="AJ12" s="553"/>
      <c r="AK12" s="553"/>
      <c r="AL12" s="554"/>
    </row>
    <row r="13" spans="1:39" ht="16.5" customHeight="1">
      <c r="A13" s="20" t="s">
        <v>883</v>
      </c>
      <c r="D13" s="136" t="s">
        <v>884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5"/>
      <c r="O13" s="563"/>
      <c r="P13" s="564"/>
      <c r="Q13" s="564"/>
      <c r="R13" s="564"/>
      <c r="S13" s="564"/>
      <c r="T13" s="565"/>
      <c r="U13" s="552"/>
      <c r="V13" s="553"/>
      <c r="W13" s="553"/>
      <c r="X13" s="553"/>
      <c r="Y13" s="553"/>
      <c r="Z13" s="554"/>
      <c r="AA13" s="563"/>
      <c r="AB13" s="564"/>
      <c r="AC13" s="564"/>
      <c r="AD13" s="564"/>
      <c r="AE13" s="564"/>
      <c r="AF13" s="565"/>
      <c r="AG13" s="552"/>
      <c r="AH13" s="553"/>
      <c r="AI13" s="553"/>
      <c r="AJ13" s="553"/>
      <c r="AK13" s="553"/>
      <c r="AL13" s="554"/>
    </row>
    <row r="14" spans="1:39" ht="16.5" customHeight="1">
      <c r="A14" s="20" t="s">
        <v>885</v>
      </c>
      <c r="D14" s="136" t="s">
        <v>886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5"/>
      <c r="O14" s="563"/>
      <c r="P14" s="564"/>
      <c r="Q14" s="564"/>
      <c r="R14" s="564"/>
      <c r="S14" s="564"/>
      <c r="T14" s="565"/>
      <c r="U14" s="552"/>
      <c r="V14" s="553"/>
      <c r="W14" s="553"/>
      <c r="X14" s="553"/>
      <c r="Y14" s="553"/>
      <c r="Z14" s="554"/>
      <c r="AA14" s="563"/>
      <c r="AB14" s="564"/>
      <c r="AC14" s="564"/>
      <c r="AD14" s="564"/>
      <c r="AE14" s="564"/>
      <c r="AF14" s="565"/>
      <c r="AG14" s="552"/>
      <c r="AH14" s="553"/>
      <c r="AI14" s="553"/>
      <c r="AJ14" s="553"/>
      <c r="AK14" s="553"/>
      <c r="AL14" s="554"/>
    </row>
    <row r="15" spans="1:39" ht="16.5" customHeight="1">
      <c r="A15" s="20" t="s">
        <v>887</v>
      </c>
      <c r="D15" s="133" t="s">
        <v>888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5"/>
      <c r="O15" s="566"/>
      <c r="P15" s="567"/>
      <c r="Q15" s="567"/>
      <c r="R15" s="567"/>
      <c r="S15" s="567"/>
      <c r="T15" s="568"/>
      <c r="U15" s="563"/>
      <c r="V15" s="564"/>
      <c r="W15" s="564"/>
      <c r="X15" s="564"/>
      <c r="Y15" s="564"/>
      <c r="Z15" s="565"/>
      <c r="AA15" s="566"/>
      <c r="AB15" s="567"/>
      <c r="AC15" s="567"/>
      <c r="AD15" s="567"/>
      <c r="AE15" s="567"/>
      <c r="AF15" s="568"/>
      <c r="AG15" s="563"/>
      <c r="AH15" s="564"/>
      <c r="AI15" s="564"/>
      <c r="AJ15" s="564"/>
      <c r="AK15" s="564"/>
      <c r="AL15" s="565"/>
    </row>
    <row r="16" spans="1:39" ht="16.5" customHeight="1">
      <c r="A16" s="20" t="s">
        <v>889</v>
      </c>
      <c r="D16" s="133" t="s">
        <v>890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5"/>
      <c r="O16" s="552"/>
      <c r="P16" s="553"/>
      <c r="Q16" s="553"/>
      <c r="R16" s="553"/>
      <c r="S16" s="553"/>
      <c r="T16" s="554"/>
      <c r="U16" s="552">
        <f>-(O17+O18+O19+O20+O25)</f>
        <v>0</v>
      </c>
      <c r="V16" s="553"/>
      <c r="W16" s="553"/>
      <c r="X16" s="553"/>
      <c r="Y16" s="553"/>
      <c r="Z16" s="554"/>
      <c r="AA16" s="552"/>
      <c r="AB16" s="553"/>
      <c r="AC16" s="553"/>
      <c r="AD16" s="553"/>
      <c r="AE16" s="553"/>
      <c r="AF16" s="554"/>
      <c r="AG16" s="552">
        <f>-(AA17+AA18+AA19+AA20+AA25)</f>
        <v>0</v>
      </c>
      <c r="AH16" s="553"/>
      <c r="AI16" s="553"/>
      <c r="AJ16" s="553"/>
      <c r="AK16" s="553"/>
      <c r="AL16" s="554"/>
    </row>
    <row r="17" spans="1:46" ht="16.5" customHeight="1">
      <c r="A17" s="20" t="s">
        <v>891</v>
      </c>
      <c r="D17" s="136" t="s">
        <v>892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5"/>
      <c r="O17" s="563"/>
      <c r="P17" s="564"/>
      <c r="Q17" s="564"/>
      <c r="R17" s="564"/>
      <c r="S17" s="564"/>
      <c r="T17" s="565"/>
      <c r="U17" s="552"/>
      <c r="V17" s="553"/>
      <c r="W17" s="553"/>
      <c r="X17" s="553"/>
      <c r="Y17" s="553"/>
      <c r="Z17" s="554"/>
      <c r="AA17" s="563"/>
      <c r="AB17" s="564"/>
      <c r="AC17" s="564"/>
      <c r="AD17" s="564"/>
      <c r="AE17" s="564"/>
      <c r="AF17" s="565"/>
      <c r="AG17" s="552"/>
      <c r="AH17" s="553"/>
      <c r="AI17" s="553"/>
      <c r="AJ17" s="553"/>
      <c r="AK17" s="553"/>
      <c r="AL17" s="554"/>
    </row>
    <row r="18" spans="1:46" ht="16.5" customHeight="1">
      <c r="A18" s="20" t="s">
        <v>893</v>
      </c>
      <c r="D18" s="136" t="s">
        <v>894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5"/>
      <c r="O18" s="563"/>
      <c r="P18" s="564"/>
      <c r="Q18" s="564"/>
      <c r="R18" s="564"/>
      <c r="S18" s="564"/>
      <c r="T18" s="565"/>
      <c r="U18" s="552"/>
      <c r="V18" s="553"/>
      <c r="W18" s="553"/>
      <c r="X18" s="553"/>
      <c r="Y18" s="553"/>
      <c r="Z18" s="554"/>
      <c r="AA18" s="563"/>
      <c r="AB18" s="564"/>
      <c r="AC18" s="564"/>
      <c r="AD18" s="564"/>
      <c r="AE18" s="564"/>
      <c r="AF18" s="565"/>
      <c r="AG18" s="552"/>
      <c r="AH18" s="553"/>
      <c r="AI18" s="553"/>
      <c r="AJ18" s="553"/>
      <c r="AK18" s="553"/>
      <c r="AL18" s="554"/>
    </row>
    <row r="19" spans="1:46" ht="16.5" customHeight="1">
      <c r="A19" s="20" t="s">
        <v>895</v>
      </c>
      <c r="D19" s="136" t="s">
        <v>896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5"/>
      <c r="O19" s="563"/>
      <c r="P19" s="564"/>
      <c r="Q19" s="564"/>
      <c r="R19" s="564"/>
      <c r="S19" s="564"/>
      <c r="T19" s="565"/>
      <c r="U19" s="552"/>
      <c r="V19" s="553"/>
      <c r="W19" s="553"/>
      <c r="X19" s="553"/>
      <c r="Y19" s="553"/>
      <c r="Z19" s="554"/>
      <c r="AA19" s="563"/>
      <c r="AB19" s="564"/>
      <c r="AC19" s="564"/>
      <c r="AD19" s="564"/>
      <c r="AE19" s="564"/>
      <c r="AF19" s="565"/>
      <c r="AG19" s="552"/>
      <c r="AH19" s="553"/>
      <c r="AI19" s="553"/>
      <c r="AJ19" s="553"/>
      <c r="AK19" s="553"/>
      <c r="AL19" s="554"/>
    </row>
    <row r="20" spans="1:46" ht="16.5" customHeight="1">
      <c r="A20" s="20" t="s">
        <v>897</v>
      </c>
      <c r="D20" s="136" t="s">
        <v>898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5"/>
      <c r="O20" s="552">
        <f>SUM(O21:T24)</f>
        <v>0</v>
      </c>
      <c r="P20" s="553"/>
      <c r="Q20" s="553"/>
      <c r="R20" s="553"/>
      <c r="S20" s="553"/>
      <c r="T20" s="554"/>
      <c r="U20" s="552"/>
      <c r="V20" s="553"/>
      <c r="W20" s="553"/>
      <c r="X20" s="553"/>
      <c r="Y20" s="553"/>
      <c r="Z20" s="554"/>
      <c r="AA20" s="552">
        <f>SUM(AA21:AF24)</f>
        <v>0</v>
      </c>
      <c r="AB20" s="553"/>
      <c r="AC20" s="553"/>
      <c r="AD20" s="553"/>
      <c r="AE20" s="553"/>
      <c r="AF20" s="554"/>
      <c r="AG20" s="552"/>
      <c r="AH20" s="553"/>
      <c r="AI20" s="553"/>
      <c r="AJ20" s="553"/>
      <c r="AK20" s="553"/>
      <c r="AL20" s="554"/>
    </row>
    <row r="21" spans="1:46" ht="16.5" customHeight="1">
      <c r="A21" s="20" t="s">
        <v>899</v>
      </c>
      <c r="D21" s="136" t="s">
        <v>900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5"/>
      <c r="O21" s="563"/>
      <c r="P21" s="564"/>
      <c r="Q21" s="564"/>
      <c r="R21" s="564"/>
      <c r="S21" s="564"/>
      <c r="T21" s="565"/>
      <c r="U21" s="552"/>
      <c r="V21" s="553"/>
      <c r="W21" s="553"/>
      <c r="X21" s="553"/>
      <c r="Y21" s="553"/>
      <c r="Z21" s="554"/>
      <c r="AA21" s="563"/>
      <c r="AB21" s="564"/>
      <c r="AC21" s="564"/>
      <c r="AD21" s="564"/>
      <c r="AE21" s="564"/>
      <c r="AF21" s="565"/>
      <c r="AG21" s="552"/>
      <c r="AH21" s="553"/>
      <c r="AI21" s="553"/>
      <c r="AJ21" s="553"/>
      <c r="AK21" s="553"/>
      <c r="AL21" s="554"/>
    </row>
    <row r="22" spans="1:46" ht="16.5" customHeight="1">
      <c r="A22" s="20" t="s">
        <v>901</v>
      </c>
      <c r="D22" s="136" t="s">
        <v>902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5"/>
      <c r="O22" s="563"/>
      <c r="P22" s="564"/>
      <c r="Q22" s="564"/>
      <c r="R22" s="564"/>
      <c r="S22" s="564"/>
      <c r="T22" s="565"/>
      <c r="U22" s="552"/>
      <c r="V22" s="553"/>
      <c r="W22" s="553"/>
      <c r="X22" s="553"/>
      <c r="Y22" s="553"/>
      <c r="Z22" s="554"/>
      <c r="AA22" s="563"/>
      <c r="AB22" s="564"/>
      <c r="AC22" s="564"/>
      <c r="AD22" s="564"/>
      <c r="AE22" s="564"/>
      <c r="AF22" s="565"/>
      <c r="AG22" s="552"/>
      <c r="AH22" s="553"/>
      <c r="AI22" s="553"/>
      <c r="AJ22" s="553"/>
      <c r="AK22" s="553"/>
      <c r="AL22" s="554"/>
    </row>
    <row r="23" spans="1:46" ht="16.5" customHeight="1">
      <c r="A23" s="20" t="s">
        <v>903</v>
      </c>
      <c r="D23" s="136" t="s">
        <v>904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5"/>
      <c r="O23" s="563"/>
      <c r="P23" s="564"/>
      <c r="Q23" s="564"/>
      <c r="R23" s="564"/>
      <c r="S23" s="564"/>
      <c r="T23" s="565"/>
      <c r="U23" s="552"/>
      <c r="V23" s="553"/>
      <c r="W23" s="553"/>
      <c r="X23" s="553"/>
      <c r="Y23" s="553"/>
      <c r="Z23" s="554"/>
      <c r="AA23" s="563"/>
      <c r="AB23" s="564"/>
      <c r="AC23" s="564"/>
      <c r="AD23" s="564"/>
      <c r="AE23" s="564"/>
      <c r="AF23" s="565"/>
      <c r="AG23" s="552"/>
      <c r="AH23" s="553"/>
      <c r="AI23" s="553"/>
      <c r="AJ23" s="553"/>
      <c r="AK23" s="553"/>
      <c r="AL23" s="554"/>
    </row>
    <row r="24" spans="1:46" ht="16.5" customHeight="1">
      <c r="A24" s="20" t="s">
        <v>905</v>
      </c>
      <c r="D24" s="136" t="s">
        <v>906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5"/>
      <c r="O24" s="563"/>
      <c r="P24" s="564"/>
      <c r="Q24" s="564"/>
      <c r="R24" s="564"/>
      <c r="S24" s="564"/>
      <c r="T24" s="565"/>
      <c r="U24" s="552"/>
      <c r="V24" s="553"/>
      <c r="W24" s="553"/>
      <c r="X24" s="553"/>
      <c r="Y24" s="553"/>
      <c r="Z24" s="554"/>
      <c r="AA24" s="563"/>
      <c r="AB24" s="564"/>
      <c r="AC24" s="564"/>
      <c r="AD24" s="564"/>
      <c r="AE24" s="564"/>
      <c r="AF24" s="565"/>
      <c r="AG24" s="552"/>
      <c r="AH24" s="553"/>
      <c r="AI24" s="553"/>
      <c r="AJ24" s="553"/>
      <c r="AK24" s="553"/>
      <c r="AL24" s="554"/>
    </row>
    <row r="25" spans="1:46" ht="16.5" customHeight="1">
      <c r="A25" s="20" t="s">
        <v>907</v>
      </c>
      <c r="D25" s="136" t="s">
        <v>908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5"/>
      <c r="O25" s="563"/>
      <c r="P25" s="564"/>
      <c r="Q25" s="564"/>
      <c r="R25" s="564"/>
      <c r="S25" s="564"/>
      <c r="T25" s="565"/>
      <c r="U25" s="552"/>
      <c r="V25" s="553"/>
      <c r="W25" s="553"/>
      <c r="X25" s="553"/>
      <c r="Y25" s="553"/>
      <c r="Z25" s="554"/>
      <c r="AA25" s="563"/>
      <c r="AB25" s="564"/>
      <c r="AC25" s="564"/>
      <c r="AD25" s="564"/>
      <c r="AE25" s="564"/>
      <c r="AF25" s="565"/>
      <c r="AG25" s="552"/>
      <c r="AH25" s="553"/>
      <c r="AI25" s="553"/>
      <c r="AJ25" s="553"/>
      <c r="AK25" s="553"/>
      <c r="AL25" s="554"/>
    </row>
    <row r="26" spans="1:46" ht="16.5" customHeight="1">
      <c r="A26" s="20" t="s">
        <v>909</v>
      </c>
      <c r="D26" s="133" t="s">
        <v>910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5"/>
      <c r="O26" s="552"/>
      <c r="P26" s="553"/>
      <c r="Q26" s="553"/>
      <c r="R26" s="553"/>
      <c r="S26" s="553"/>
      <c r="T26" s="554"/>
      <c r="U26" s="563"/>
      <c r="V26" s="564"/>
      <c r="W26" s="564"/>
      <c r="X26" s="564"/>
      <c r="Y26" s="564"/>
      <c r="Z26" s="565"/>
      <c r="AA26" s="552"/>
      <c r="AB26" s="553"/>
      <c r="AC26" s="553"/>
      <c r="AD26" s="553"/>
      <c r="AE26" s="553"/>
      <c r="AF26" s="554"/>
      <c r="AG26" s="563"/>
      <c r="AH26" s="564"/>
      <c r="AI26" s="564"/>
      <c r="AJ26" s="564"/>
      <c r="AK26" s="564"/>
      <c r="AL26" s="565"/>
    </row>
    <row r="27" spans="1:46" ht="16.5" customHeight="1">
      <c r="A27" s="20" t="s">
        <v>911</v>
      </c>
      <c r="D27" s="133" t="s">
        <v>912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5"/>
      <c r="O27" s="552"/>
      <c r="P27" s="553"/>
      <c r="Q27" s="553"/>
      <c r="R27" s="553"/>
      <c r="S27" s="553"/>
      <c r="T27" s="554"/>
      <c r="U27" s="552">
        <f>U10+U15+U16+U26</f>
        <v>0</v>
      </c>
      <c r="V27" s="553"/>
      <c r="W27" s="553"/>
      <c r="X27" s="553"/>
      <c r="Y27" s="553"/>
      <c r="Z27" s="554"/>
      <c r="AA27" s="552"/>
      <c r="AB27" s="553"/>
      <c r="AC27" s="553"/>
      <c r="AD27" s="553"/>
      <c r="AE27" s="553"/>
      <c r="AF27" s="554"/>
      <c r="AG27" s="552">
        <f>AG10+AG15+AG16+AG26</f>
        <v>0</v>
      </c>
      <c r="AH27" s="553"/>
      <c r="AI27" s="553"/>
      <c r="AJ27" s="553"/>
      <c r="AK27" s="553"/>
      <c r="AL27" s="554"/>
    </row>
    <row r="28" spans="1:46" ht="7.5" customHeight="1">
      <c r="A28" s="31"/>
      <c r="B28" s="31"/>
      <c r="C28" s="32"/>
      <c r="D28" s="32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4"/>
      <c r="AJ28" s="38"/>
      <c r="AK28" s="38"/>
      <c r="AL28" s="38"/>
      <c r="AM28" s="38"/>
      <c r="AN28" s="38"/>
      <c r="AO28" s="38"/>
      <c r="AP28" s="38"/>
      <c r="AQ28" s="38"/>
    </row>
    <row r="29" spans="1:46" ht="26.25" customHeight="1">
      <c r="A29" s="31"/>
      <c r="B29" s="31"/>
      <c r="C29" s="32"/>
      <c r="D29" s="32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5"/>
      <c r="T29" s="215"/>
      <c r="U29" s="215"/>
      <c r="V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81" t="s">
        <v>261</v>
      </c>
      <c r="AN29" s="32"/>
      <c r="AO29" s="32"/>
      <c r="AP29" s="32"/>
      <c r="AQ29" s="32"/>
      <c r="AR29" s="32"/>
      <c r="AS29" s="32"/>
      <c r="AT29" s="35"/>
    </row>
    <row r="30" spans="1:46" ht="16.5" customHeight="1">
      <c r="AR30" s="20"/>
      <c r="AS30" s="20"/>
    </row>
    <row r="32" spans="1:46" ht="103.5" customHeight="1">
      <c r="B32" s="169" t="s">
        <v>913</v>
      </c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0"/>
      <c r="T32" s="170"/>
      <c r="U32" s="170"/>
      <c r="V32" s="170"/>
      <c r="W32" s="170"/>
      <c r="X32" s="170"/>
      <c r="Y32" s="170"/>
      <c r="Z32" s="170"/>
      <c r="AA32" s="170"/>
      <c r="AB32" s="170"/>
      <c r="AC32" s="170"/>
      <c r="AD32" s="170"/>
      <c r="AE32" s="170"/>
      <c r="AF32" s="170"/>
      <c r="AG32" s="170"/>
      <c r="AH32" s="170"/>
      <c r="AI32" s="170"/>
      <c r="AJ32" s="170"/>
      <c r="AK32" s="170"/>
      <c r="AL32" s="171"/>
    </row>
  </sheetData>
  <mergeCells count="88">
    <mergeCell ref="G3:AH3"/>
    <mergeCell ref="V4:X4"/>
    <mergeCell ref="AC4:AE4"/>
    <mergeCell ref="V5:X5"/>
    <mergeCell ref="AC5:AE5"/>
    <mergeCell ref="AI6:AL6"/>
    <mergeCell ref="D7:N9"/>
    <mergeCell ref="O8:T8"/>
    <mergeCell ref="U8:Z8"/>
    <mergeCell ref="AA8:AF8"/>
    <mergeCell ref="AG8:AL8"/>
    <mergeCell ref="O9:Z9"/>
    <mergeCell ref="AA9:AL9"/>
    <mergeCell ref="O10:T10"/>
    <mergeCell ref="U10:Z10"/>
    <mergeCell ref="AA10:AF10"/>
    <mergeCell ref="AG10:AL10"/>
    <mergeCell ref="O11:T11"/>
    <mergeCell ref="U11:Z11"/>
    <mergeCell ref="AA11:AF11"/>
    <mergeCell ref="AG11:AL11"/>
    <mergeCell ref="O12:T12"/>
    <mergeCell ref="U12:Z12"/>
    <mergeCell ref="AA12:AF12"/>
    <mergeCell ref="AG12:AL12"/>
    <mergeCell ref="O13:T13"/>
    <mergeCell ref="U13:Z13"/>
    <mergeCell ref="AA13:AF13"/>
    <mergeCell ref="AG13:AL13"/>
    <mergeCell ref="O14:T14"/>
    <mergeCell ref="U14:Z14"/>
    <mergeCell ref="AA14:AF14"/>
    <mergeCell ref="AG14:AL14"/>
    <mergeCell ref="O15:T15"/>
    <mergeCell ref="U15:Z15"/>
    <mergeCell ref="AA15:AF15"/>
    <mergeCell ref="AG15:AL15"/>
    <mergeCell ref="O16:T16"/>
    <mergeCell ref="U16:Z16"/>
    <mergeCell ref="AA16:AF16"/>
    <mergeCell ref="AG16:AL16"/>
    <mergeCell ref="O17:T17"/>
    <mergeCell ref="U17:Z17"/>
    <mergeCell ref="AA17:AF17"/>
    <mergeCell ref="AG17:AL17"/>
    <mergeCell ref="O18:T18"/>
    <mergeCell ref="U18:Z18"/>
    <mergeCell ref="AA18:AF18"/>
    <mergeCell ref="AG18:AL18"/>
    <mergeCell ref="O19:T19"/>
    <mergeCell ref="U19:Z19"/>
    <mergeCell ref="AA19:AF19"/>
    <mergeCell ref="AG19:AL19"/>
    <mergeCell ref="O20:T20"/>
    <mergeCell ref="U20:Z20"/>
    <mergeCell ref="AA20:AF20"/>
    <mergeCell ref="AG20:AL20"/>
    <mergeCell ref="O21:T21"/>
    <mergeCell ref="U21:Z21"/>
    <mergeCell ref="AA21:AF21"/>
    <mergeCell ref="AG21:AL21"/>
    <mergeCell ref="U25:Z25"/>
    <mergeCell ref="AA25:AF25"/>
    <mergeCell ref="AG25:AL25"/>
    <mergeCell ref="O22:T22"/>
    <mergeCell ref="U22:Z22"/>
    <mergeCell ref="AA22:AF22"/>
    <mergeCell ref="AG22:AL22"/>
    <mergeCell ref="O23:T23"/>
    <mergeCell ref="U23:Z23"/>
    <mergeCell ref="AA23:AF23"/>
    <mergeCell ref="AG23:AL23"/>
    <mergeCell ref="B32:AL32"/>
    <mergeCell ref="B2:AL2"/>
    <mergeCell ref="E29:AL29"/>
    <mergeCell ref="O26:T26"/>
    <mergeCell ref="U26:Z26"/>
    <mergeCell ref="AA26:AF26"/>
    <mergeCell ref="AG26:AL26"/>
    <mergeCell ref="O27:T27"/>
    <mergeCell ref="U27:Z27"/>
    <mergeCell ref="AA27:AF27"/>
    <mergeCell ref="AG27:AL27"/>
    <mergeCell ref="O24:T24"/>
    <mergeCell ref="U24:Z24"/>
    <mergeCell ref="AA24:AF24"/>
    <mergeCell ref="AG24:AL24"/>
    <mergeCell ref="O25:T25"/>
  </mergeCells>
  <phoneticPr fontId="235" type="noConversion"/>
  <pageMargins left="0.47" right="0.47" top="0.75" bottom="0.75" header="0.31" footer="0.31"/>
  <pageSetup paperSize="9" scale="73" fitToWidth="0" fitToHeight="0" orientation="portrait" blackAndWhite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0"/>
  <sheetViews>
    <sheetView showGridLines="0" workbookViewId="0">
      <selection activeCell="B2" sqref="B2:AL2"/>
    </sheetView>
  </sheetViews>
  <sheetFormatPr defaultRowHeight="16.5" customHeight="1"/>
  <cols>
    <col min="1" max="1" width="9" style="2" customWidth="1"/>
    <col min="2" max="3" width="1.125" style="2" customWidth="1"/>
    <col min="4" max="14" width="3.25" style="2" customWidth="1"/>
    <col min="15" max="38" width="3.125" style="2" customWidth="1"/>
    <col min="39" max="45" width="9" style="2" customWidth="1"/>
  </cols>
  <sheetData>
    <row r="1" spans="1:45" ht="16.5" customHeight="1"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</row>
    <row r="2" spans="1:45" ht="20.25" customHeight="1">
      <c r="A2" s="95"/>
      <c r="B2" s="515" t="s">
        <v>914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R2" s="38"/>
      <c r="AS2" s="38"/>
    </row>
    <row r="3" spans="1:45" ht="16.5" customHeight="1">
      <c r="G3" s="243" t="s">
        <v>915</v>
      </c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  <c r="AR3" s="38"/>
      <c r="AS3" s="38"/>
    </row>
    <row r="4" spans="1:45" ht="16.5" customHeight="1">
      <c r="J4" s="20" t="s">
        <v>487</v>
      </c>
      <c r="L4" s="20" t="s">
        <v>194</v>
      </c>
      <c r="M4" s="41">
        <f>'5부.Ⅰ'!Q6</f>
        <v>1</v>
      </c>
      <c r="N4" s="20" t="s">
        <v>6</v>
      </c>
      <c r="O4" s="41">
        <f>'5부.Ⅰ'!S6</f>
        <v>3</v>
      </c>
      <c r="P4" s="20" t="s">
        <v>488</v>
      </c>
      <c r="Q4" s="20"/>
      <c r="R4" s="20"/>
      <c r="S4" s="20" t="s">
        <v>726</v>
      </c>
      <c r="T4" s="43"/>
      <c r="U4" s="20"/>
      <c r="V4" s="243" t="str">
        <f>'5부.Ⅱ'!V4</f>
        <v>2024.07.01</v>
      </c>
      <c r="W4" s="243"/>
      <c r="X4" s="243"/>
      <c r="Y4" s="20"/>
      <c r="Z4" s="20" t="s">
        <v>727</v>
      </c>
      <c r="AA4" s="20"/>
      <c r="AB4" s="43"/>
      <c r="AC4" s="243" t="str">
        <f>'5부.Ⅱ'!AC4</f>
        <v>2024.09.30</v>
      </c>
      <c r="AD4" s="243"/>
      <c r="AE4" s="243"/>
      <c r="AF4" s="43"/>
      <c r="AG4" s="20"/>
      <c r="AH4" s="20"/>
      <c r="AI4" s="20"/>
      <c r="AJ4" s="20"/>
      <c r="AK4" s="20"/>
      <c r="AL4" s="20"/>
    </row>
    <row r="5" spans="1:45" ht="16.5" customHeight="1">
      <c r="J5" s="20" t="s">
        <v>490</v>
      </c>
      <c r="L5" s="20" t="s">
        <v>194</v>
      </c>
      <c r="M5" s="121">
        <f>'5부.Ⅰ'!Q7</f>
        <v>0</v>
      </c>
      <c r="N5" s="20" t="s">
        <v>6</v>
      </c>
      <c r="O5" s="43"/>
      <c r="P5" s="20" t="s">
        <v>143</v>
      </c>
      <c r="Q5" s="20"/>
      <c r="R5" s="20"/>
      <c r="S5" s="20" t="s">
        <v>726</v>
      </c>
      <c r="T5" s="43"/>
      <c r="U5" s="20"/>
      <c r="V5" s="573">
        <f>'5부.Ⅱ'!V5</f>
        <v>0</v>
      </c>
      <c r="W5" s="573"/>
      <c r="X5" s="573"/>
      <c r="Y5" s="20"/>
      <c r="Z5" s="20" t="s">
        <v>727</v>
      </c>
      <c r="AA5" s="20"/>
      <c r="AB5" s="43"/>
      <c r="AC5" s="573">
        <f>'5부.Ⅱ'!AC5</f>
        <v>0</v>
      </c>
      <c r="AD5" s="573"/>
      <c r="AE5" s="573"/>
      <c r="AF5" s="43"/>
      <c r="AG5" s="20"/>
      <c r="AH5" s="20"/>
      <c r="AI5" s="20"/>
      <c r="AJ5" s="20"/>
      <c r="AK5" s="20"/>
      <c r="AL5" s="20"/>
    </row>
    <row r="6" spans="1:45" ht="17.25" customHeight="1">
      <c r="B6" s="49"/>
      <c r="C6" s="49"/>
      <c r="D6" s="20" t="s">
        <v>492</v>
      </c>
      <c r="E6" s="122"/>
      <c r="F6" s="122"/>
      <c r="G6" s="20" t="str">
        <f>표지!E28</f>
        <v>(주)아산탕정대한제50호위탁관리부동산투자회사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30"/>
      <c r="AH6" s="123"/>
      <c r="AI6" s="535" t="s">
        <v>41</v>
      </c>
      <c r="AJ6" s="535"/>
      <c r="AK6" s="535"/>
      <c r="AL6" s="535"/>
      <c r="AM6" s="22"/>
    </row>
    <row r="7" spans="1:45" ht="16.5" customHeight="1">
      <c r="D7" s="555" t="s">
        <v>493</v>
      </c>
      <c r="E7" s="556"/>
      <c r="F7" s="556"/>
      <c r="G7" s="556"/>
      <c r="H7" s="556"/>
      <c r="I7" s="556"/>
      <c r="J7" s="556"/>
      <c r="K7" s="556"/>
      <c r="L7" s="556"/>
      <c r="M7" s="556"/>
      <c r="N7" s="557"/>
      <c r="O7" s="133"/>
      <c r="P7" s="145"/>
      <c r="Q7" s="145"/>
      <c r="R7" s="145"/>
      <c r="S7" s="145" t="s">
        <v>194</v>
      </c>
      <c r="T7" s="125">
        <f>M4</f>
        <v>1</v>
      </c>
      <c r="U7" s="145" t="s">
        <v>494</v>
      </c>
      <c r="V7" s="145"/>
      <c r="W7" s="145"/>
      <c r="X7" s="145"/>
      <c r="Y7" s="145"/>
      <c r="Z7" s="146"/>
      <c r="AA7" s="133"/>
      <c r="AB7" s="145"/>
      <c r="AC7" s="145"/>
      <c r="AD7" s="145"/>
      <c r="AE7" s="145" t="s">
        <v>194</v>
      </c>
      <c r="AF7" s="129">
        <f>M5</f>
        <v>0</v>
      </c>
      <c r="AG7" s="145" t="s">
        <v>495</v>
      </c>
      <c r="AH7" s="145"/>
      <c r="AI7" s="145"/>
      <c r="AJ7" s="145"/>
      <c r="AK7" s="145"/>
      <c r="AL7" s="146"/>
    </row>
    <row r="8" spans="1:45" ht="16.5" customHeight="1">
      <c r="A8" s="147" t="s">
        <v>728</v>
      </c>
      <c r="D8" s="558"/>
      <c r="E8" s="559"/>
      <c r="F8" s="559"/>
      <c r="G8" s="559"/>
      <c r="H8" s="559"/>
      <c r="I8" s="559"/>
      <c r="J8" s="559"/>
      <c r="K8" s="559"/>
      <c r="L8" s="559"/>
      <c r="M8" s="559"/>
      <c r="N8" s="560"/>
      <c r="O8" s="539" t="s">
        <v>496</v>
      </c>
      <c r="P8" s="540"/>
      <c r="Q8" s="540"/>
      <c r="R8" s="540"/>
      <c r="S8" s="540"/>
      <c r="T8" s="540"/>
      <c r="U8" s="540"/>
      <c r="V8" s="540"/>
      <c r="W8" s="540"/>
      <c r="X8" s="540"/>
      <c r="Y8" s="540"/>
      <c r="Z8" s="541"/>
      <c r="AA8" s="539" t="s">
        <v>496</v>
      </c>
      <c r="AB8" s="540"/>
      <c r="AC8" s="540"/>
      <c r="AD8" s="540"/>
      <c r="AE8" s="540"/>
      <c r="AF8" s="540"/>
      <c r="AG8" s="540"/>
      <c r="AH8" s="540"/>
      <c r="AI8" s="540"/>
      <c r="AJ8" s="540"/>
      <c r="AK8" s="540"/>
      <c r="AL8" s="541"/>
    </row>
    <row r="9" spans="1:45" ht="16.5" customHeight="1">
      <c r="A9" s="20" t="s">
        <v>810</v>
      </c>
      <c r="D9" s="133" t="s">
        <v>916</v>
      </c>
      <c r="E9" s="134"/>
      <c r="F9" s="134"/>
      <c r="G9" s="134"/>
      <c r="H9" s="134"/>
      <c r="I9" s="134"/>
      <c r="J9" s="134"/>
      <c r="K9" s="134"/>
      <c r="L9" s="134"/>
      <c r="M9" s="134"/>
      <c r="N9" s="135"/>
      <c r="O9" s="552"/>
      <c r="P9" s="553"/>
      <c r="Q9" s="553"/>
      <c r="R9" s="553"/>
      <c r="S9" s="553"/>
      <c r="T9" s="554"/>
      <c r="U9" s="552">
        <f>U10+U11+U24+U47+U48+U49+U50</f>
        <v>0</v>
      </c>
      <c r="V9" s="553"/>
      <c r="W9" s="553"/>
      <c r="X9" s="553"/>
      <c r="Y9" s="553"/>
      <c r="Z9" s="554"/>
      <c r="AA9" s="552"/>
      <c r="AB9" s="553"/>
      <c r="AC9" s="553"/>
      <c r="AD9" s="553"/>
      <c r="AE9" s="553"/>
      <c r="AF9" s="554"/>
      <c r="AG9" s="552">
        <f>AG10+AG11+AG24+AG47+AG48+AG49+AG50</f>
        <v>0</v>
      </c>
      <c r="AH9" s="553"/>
      <c r="AI9" s="553"/>
      <c r="AJ9" s="553"/>
      <c r="AK9" s="553"/>
      <c r="AL9" s="554"/>
    </row>
    <row r="10" spans="1:45" ht="16.5" customHeight="1">
      <c r="A10" s="20" t="s">
        <v>917</v>
      </c>
      <c r="D10" s="133" t="s">
        <v>918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5"/>
      <c r="O10" s="566"/>
      <c r="P10" s="567"/>
      <c r="Q10" s="567"/>
      <c r="R10" s="567"/>
      <c r="S10" s="567"/>
      <c r="T10" s="568"/>
      <c r="U10" s="563"/>
      <c r="V10" s="564"/>
      <c r="W10" s="564"/>
      <c r="X10" s="564"/>
      <c r="Y10" s="564"/>
      <c r="Z10" s="565"/>
      <c r="AA10" s="566"/>
      <c r="AB10" s="567"/>
      <c r="AC10" s="567"/>
      <c r="AD10" s="567"/>
      <c r="AE10" s="567"/>
      <c r="AF10" s="568"/>
      <c r="AG10" s="563"/>
      <c r="AH10" s="564"/>
      <c r="AI10" s="564"/>
      <c r="AJ10" s="564"/>
      <c r="AK10" s="564"/>
      <c r="AL10" s="565"/>
    </row>
    <row r="11" spans="1:45" ht="16.5" customHeight="1">
      <c r="A11" s="20" t="s">
        <v>832</v>
      </c>
      <c r="D11" s="133" t="s">
        <v>919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5"/>
      <c r="O11" s="552"/>
      <c r="P11" s="553"/>
      <c r="Q11" s="553"/>
      <c r="R11" s="553"/>
      <c r="S11" s="553"/>
      <c r="T11" s="554"/>
      <c r="U11" s="552">
        <f>SUM(O12:T23)</f>
        <v>0</v>
      </c>
      <c r="V11" s="553"/>
      <c r="W11" s="553"/>
      <c r="X11" s="553"/>
      <c r="Y11" s="553"/>
      <c r="Z11" s="554"/>
      <c r="AA11" s="552"/>
      <c r="AB11" s="553"/>
      <c r="AC11" s="553"/>
      <c r="AD11" s="553"/>
      <c r="AE11" s="553"/>
      <c r="AF11" s="554"/>
      <c r="AG11" s="552">
        <f>SUM(AA12:AF23)</f>
        <v>0</v>
      </c>
      <c r="AH11" s="553"/>
      <c r="AI11" s="553"/>
      <c r="AJ11" s="553"/>
      <c r="AK11" s="553"/>
      <c r="AL11" s="554"/>
    </row>
    <row r="12" spans="1:45" ht="16.5" customHeight="1">
      <c r="A12" s="20" t="s">
        <v>920</v>
      </c>
      <c r="D12" s="136" t="s">
        <v>921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5"/>
      <c r="O12" s="563"/>
      <c r="P12" s="564"/>
      <c r="Q12" s="564"/>
      <c r="R12" s="564"/>
      <c r="S12" s="564"/>
      <c r="T12" s="565"/>
      <c r="U12" s="552"/>
      <c r="V12" s="553"/>
      <c r="W12" s="553"/>
      <c r="X12" s="553"/>
      <c r="Y12" s="553"/>
      <c r="Z12" s="554"/>
      <c r="AA12" s="563"/>
      <c r="AB12" s="564"/>
      <c r="AC12" s="564"/>
      <c r="AD12" s="564"/>
      <c r="AE12" s="564"/>
      <c r="AF12" s="565"/>
      <c r="AG12" s="552"/>
      <c r="AH12" s="553"/>
      <c r="AI12" s="553"/>
      <c r="AJ12" s="553"/>
      <c r="AK12" s="553"/>
      <c r="AL12" s="554"/>
    </row>
    <row r="13" spans="1:45" ht="16.5" customHeight="1">
      <c r="A13" s="20" t="s">
        <v>922</v>
      </c>
      <c r="D13" s="136" t="s">
        <v>923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5"/>
      <c r="O13" s="563"/>
      <c r="P13" s="564"/>
      <c r="Q13" s="564"/>
      <c r="R13" s="564"/>
      <c r="S13" s="564"/>
      <c r="T13" s="565"/>
      <c r="U13" s="552"/>
      <c r="V13" s="553"/>
      <c r="W13" s="553"/>
      <c r="X13" s="553"/>
      <c r="Y13" s="553"/>
      <c r="Z13" s="554"/>
      <c r="AA13" s="563"/>
      <c r="AB13" s="564"/>
      <c r="AC13" s="564"/>
      <c r="AD13" s="564"/>
      <c r="AE13" s="564"/>
      <c r="AF13" s="565"/>
      <c r="AG13" s="552"/>
      <c r="AH13" s="553"/>
      <c r="AI13" s="553"/>
      <c r="AJ13" s="553"/>
      <c r="AK13" s="553"/>
      <c r="AL13" s="554"/>
    </row>
    <row r="14" spans="1:45" ht="16.5" customHeight="1">
      <c r="A14" s="20" t="s">
        <v>924</v>
      </c>
      <c r="D14" s="136" t="s">
        <v>423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5"/>
      <c r="O14" s="563"/>
      <c r="P14" s="564"/>
      <c r="Q14" s="564"/>
      <c r="R14" s="564"/>
      <c r="S14" s="564"/>
      <c r="T14" s="565"/>
      <c r="U14" s="552"/>
      <c r="V14" s="553"/>
      <c r="W14" s="553"/>
      <c r="X14" s="553"/>
      <c r="Y14" s="553"/>
      <c r="Z14" s="554"/>
      <c r="AA14" s="563"/>
      <c r="AB14" s="564"/>
      <c r="AC14" s="564"/>
      <c r="AD14" s="564"/>
      <c r="AE14" s="564"/>
      <c r="AF14" s="565"/>
      <c r="AG14" s="552"/>
      <c r="AH14" s="553"/>
      <c r="AI14" s="553"/>
      <c r="AJ14" s="553"/>
      <c r="AK14" s="553"/>
      <c r="AL14" s="554"/>
    </row>
    <row r="15" spans="1:45" ht="16.5" customHeight="1">
      <c r="A15" s="20" t="s">
        <v>925</v>
      </c>
      <c r="D15" s="136" t="s">
        <v>382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5"/>
      <c r="O15" s="563"/>
      <c r="P15" s="564"/>
      <c r="Q15" s="564"/>
      <c r="R15" s="564"/>
      <c r="S15" s="564"/>
      <c r="T15" s="565"/>
      <c r="U15" s="552"/>
      <c r="V15" s="553"/>
      <c r="W15" s="553"/>
      <c r="X15" s="553"/>
      <c r="Y15" s="553"/>
      <c r="Z15" s="554"/>
      <c r="AA15" s="563"/>
      <c r="AB15" s="564"/>
      <c r="AC15" s="564"/>
      <c r="AD15" s="564"/>
      <c r="AE15" s="564"/>
      <c r="AF15" s="565"/>
      <c r="AG15" s="552"/>
      <c r="AH15" s="553"/>
      <c r="AI15" s="553"/>
      <c r="AJ15" s="553"/>
      <c r="AK15" s="553"/>
      <c r="AL15" s="554"/>
    </row>
    <row r="16" spans="1:45" ht="16.5" customHeight="1">
      <c r="A16" s="20" t="s">
        <v>926</v>
      </c>
      <c r="D16" s="136" t="s">
        <v>927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5"/>
      <c r="O16" s="563"/>
      <c r="P16" s="564"/>
      <c r="Q16" s="564"/>
      <c r="R16" s="564"/>
      <c r="S16" s="564"/>
      <c r="T16" s="565"/>
      <c r="U16" s="552"/>
      <c r="V16" s="553"/>
      <c r="W16" s="553"/>
      <c r="X16" s="553"/>
      <c r="Y16" s="553"/>
      <c r="Z16" s="554"/>
      <c r="AA16" s="563"/>
      <c r="AB16" s="564"/>
      <c r="AC16" s="564"/>
      <c r="AD16" s="564"/>
      <c r="AE16" s="564"/>
      <c r="AF16" s="565"/>
      <c r="AG16" s="552"/>
      <c r="AH16" s="553"/>
      <c r="AI16" s="553"/>
      <c r="AJ16" s="553"/>
      <c r="AK16" s="553"/>
      <c r="AL16" s="554"/>
    </row>
    <row r="17" spans="1:38" ht="16.5" customHeight="1">
      <c r="A17" s="20" t="s">
        <v>928</v>
      </c>
      <c r="D17" s="136" t="s">
        <v>929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5"/>
      <c r="O17" s="563"/>
      <c r="P17" s="564"/>
      <c r="Q17" s="564"/>
      <c r="R17" s="564"/>
      <c r="S17" s="564"/>
      <c r="T17" s="565"/>
      <c r="U17" s="552"/>
      <c r="V17" s="553"/>
      <c r="W17" s="553"/>
      <c r="X17" s="553"/>
      <c r="Y17" s="553"/>
      <c r="Z17" s="554"/>
      <c r="AA17" s="563"/>
      <c r="AB17" s="564"/>
      <c r="AC17" s="564"/>
      <c r="AD17" s="564"/>
      <c r="AE17" s="564"/>
      <c r="AF17" s="565"/>
      <c r="AG17" s="552"/>
      <c r="AH17" s="553"/>
      <c r="AI17" s="553"/>
      <c r="AJ17" s="553"/>
      <c r="AK17" s="553"/>
      <c r="AL17" s="554"/>
    </row>
    <row r="18" spans="1:38" ht="16.5" customHeight="1">
      <c r="A18" s="20" t="s">
        <v>930</v>
      </c>
      <c r="D18" s="136" t="s">
        <v>931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5"/>
      <c r="O18" s="563"/>
      <c r="P18" s="564"/>
      <c r="Q18" s="564"/>
      <c r="R18" s="564"/>
      <c r="S18" s="564"/>
      <c r="T18" s="565"/>
      <c r="U18" s="552"/>
      <c r="V18" s="553"/>
      <c r="W18" s="553"/>
      <c r="X18" s="553"/>
      <c r="Y18" s="553"/>
      <c r="Z18" s="554"/>
      <c r="AA18" s="563"/>
      <c r="AB18" s="564"/>
      <c r="AC18" s="564"/>
      <c r="AD18" s="564"/>
      <c r="AE18" s="564"/>
      <c r="AF18" s="565"/>
      <c r="AG18" s="552"/>
      <c r="AH18" s="553"/>
      <c r="AI18" s="553"/>
      <c r="AJ18" s="553"/>
      <c r="AK18" s="553"/>
      <c r="AL18" s="554"/>
    </row>
    <row r="19" spans="1:38" ht="16.5" customHeight="1">
      <c r="A19" s="20" t="s">
        <v>932</v>
      </c>
      <c r="D19" s="136" t="s">
        <v>933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5"/>
      <c r="O19" s="563"/>
      <c r="P19" s="564"/>
      <c r="Q19" s="564"/>
      <c r="R19" s="564"/>
      <c r="S19" s="564"/>
      <c r="T19" s="565"/>
      <c r="U19" s="552"/>
      <c r="V19" s="553"/>
      <c r="W19" s="553"/>
      <c r="X19" s="553"/>
      <c r="Y19" s="553"/>
      <c r="Z19" s="554"/>
      <c r="AA19" s="563"/>
      <c r="AB19" s="564"/>
      <c r="AC19" s="564"/>
      <c r="AD19" s="564"/>
      <c r="AE19" s="564"/>
      <c r="AF19" s="565"/>
      <c r="AG19" s="552"/>
      <c r="AH19" s="553"/>
      <c r="AI19" s="553"/>
      <c r="AJ19" s="553"/>
      <c r="AK19" s="553"/>
      <c r="AL19" s="554"/>
    </row>
    <row r="20" spans="1:38" ht="16.5" customHeight="1">
      <c r="A20" s="20" t="s">
        <v>934</v>
      </c>
      <c r="D20" s="136" t="s">
        <v>935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5"/>
      <c r="O20" s="563"/>
      <c r="P20" s="564"/>
      <c r="Q20" s="564"/>
      <c r="R20" s="564"/>
      <c r="S20" s="564"/>
      <c r="T20" s="565"/>
      <c r="U20" s="552"/>
      <c r="V20" s="553"/>
      <c r="W20" s="553"/>
      <c r="X20" s="553"/>
      <c r="Y20" s="553"/>
      <c r="Z20" s="554"/>
      <c r="AA20" s="563"/>
      <c r="AB20" s="564"/>
      <c r="AC20" s="564"/>
      <c r="AD20" s="564"/>
      <c r="AE20" s="564"/>
      <c r="AF20" s="565"/>
      <c r="AG20" s="552"/>
      <c r="AH20" s="553"/>
      <c r="AI20" s="553"/>
      <c r="AJ20" s="553"/>
      <c r="AK20" s="553"/>
      <c r="AL20" s="554"/>
    </row>
    <row r="21" spans="1:38" ht="16.5" customHeight="1">
      <c r="A21" s="20" t="s">
        <v>936</v>
      </c>
      <c r="D21" s="136" t="s">
        <v>424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5"/>
      <c r="O21" s="563"/>
      <c r="P21" s="564"/>
      <c r="Q21" s="564"/>
      <c r="R21" s="564"/>
      <c r="S21" s="564"/>
      <c r="T21" s="565"/>
      <c r="U21" s="552"/>
      <c r="V21" s="553"/>
      <c r="W21" s="553"/>
      <c r="X21" s="553"/>
      <c r="Y21" s="553"/>
      <c r="Z21" s="554"/>
      <c r="AA21" s="563"/>
      <c r="AB21" s="564"/>
      <c r="AC21" s="564"/>
      <c r="AD21" s="564"/>
      <c r="AE21" s="564"/>
      <c r="AF21" s="565"/>
      <c r="AG21" s="552"/>
      <c r="AH21" s="553"/>
      <c r="AI21" s="553"/>
      <c r="AJ21" s="553"/>
      <c r="AK21" s="553"/>
      <c r="AL21" s="554"/>
    </row>
    <row r="22" spans="1:38" ht="16.5" customHeight="1">
      <c r="A22" s="20" t="s">
        <v>937</v>
      </c>
      <c r="D22" s="136" t="s">
        <v>938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5"/>
      <c r="O22" s="563"/>
      <c r="P22" s="564"/>
      <c r="Q22" s="564"/>
      <c r="R22" s="564"/>
      <c r="S22" s="564"/>
      <c r="T22" s="565"/>
      <c r="U22" s="552"/>
      <c r="V22" s="553"/>
      <c r="W22" s="553"/>
      <c r="X22" s="553"/>
      <c r="Y22" s="553"/>
      <c r="Z22" s="554"/>
      <c r="AA22" s="563"/>
      <c r="AB22" s="564"/>
      <c r="AC22" s="564"/>
      <c r="AD22" s="564"/>
      <c r="AE22" s="564"/>
      <c r="AF22" s="565"/>
      <c r="AG22" s="552"/>
      <c r="AH22" s="553"/>
      <c r="AI22" s="553"/>
      <c r="AJ22" s="553"/>
      <c r="AK22" s="553"/>
      <c r="AL22" s="554"/>
    </row>
    <row r="23" spans="1:38" ht="16.5" customHeight="1">
      <c r="A23" s="20" t="s">
        <v>939</v>
      </c>
      <c r="D23" s="136" t="s">
        <v>343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5"/>
      <c r="O23" s="563"/>
      <c r="P23" s="564"/>
      <c r="Q23" s="564"/>
      <c r="R23" s="564"/>
      <c r="S23" s="564"/>
      <c r="T23" s="565"/>
      <c r="U23" s="552"/>
      <c r="V23" s="553"/>
      <c r="W23" s="553"/>
      <c r="X23" s="553"/>
      <c r="Y23" s="553"/>
      <c r="Z23" s="554"/>
      <c r="AA23" s="563"/>
      <c r="AB23" s="564"/>
      <c r="AC23" s="564"/>
      <c r="AD23" s="564"/>
      <c r="AE23" s="564"/>
      <c r="AF23" s="565"/>
      <c r="AG23" s="552"/>
      <c r="AH23" s="553"/>
      <c r="AI23" s="553"/>
      <c r="AJ23" s="553"/>
      <c r="AK23" s="553"/>
      <c r="AL23" s="554"/>
    </row>
    <row r="24" spans="1:38" ht="16.5" customHeight="1">
      <c r="A24" s="20" t="s">
        <v>854</v>
      </c>
      <c r="D24" s="133" t="s">
        <v>940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5"/>
      <c r="O24" s="552"/>
      <c r="P24" s="553"/>
      <c r="Q24" s="553"/>
      <c r="R24" s="553"/>
      <c r="S24" s="553"/>
      <c r="T24" s="554"/>
      <c r="U24" s="552">
        <f>SUM(O25:T46)</f>
        <v>0</v>
      </c>
      <c r="V24" s="553"/>
      <c r="W24" s="553"/>
      <c r="X24" s="553"/>
      <c r="Y24" s="553"/>
      <c r="Z24" s="554"/>
      <c r="AA24" s="552"/>
      <c r="AB24" s="553"/>
      <c r="AC24" s="553"/>
      <c r="AD24" s="553"/>
      <c r="AE24" s="553"/>
      <c r="AF24" s="554"/>
      <c r="AG24" s="552">
        <f>SUM(AA25:AF46)</f>
        <v>0</v>
      </c>
      <c r="AH24" s="553"/>
      <c r="AI24" s="553"/>
      <c r="AJ24" s="553"/>
      <c r="AK24" s="553"/>
      <c r="AL24" s="554"/>
    </row>
    <row r="25" spans="1:38" ht="16.5" customHeight="1">
      <c r="A25" s="20" t="s">
        <v>941</v>
      </c>
      <c r="D25" s="136" t="s">
        <v>942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5"/>
      <c r="O25" s="563"/>
      <c r="P25" s="564"/>
      <c r="Q25" s="564"/>
      <c r="R25" s="564"/>
      <c r="S25" s="564"/>
      <c r="T25" s="565"/>
      <c r="U25" s="552"/>
      <c r="V25" s="553"/>
      <c r="W25" s="553"/>
      <c r="X25" s="553"/>
      <c r="Y25" s="553"/>
      <c r="Z25" s="554"/>
      <c r="AA25" s="563"/>
      <c r="AB25" s="564"/>
      <c r="AC25" s="564"/>
      <c r="AD25" s="564"/>
      <c r="AE25" s="564"/>
      <c r="AF25" s="565"/>
      <c r="AG25" s="552"/>
      <c r="AH25" s="553"/>
      <c r="AI25" s="553"/>
      <c r="AJ25" s="553"/>
      <c r="AK25" s="553"/>
      <c r="AL25" s="554"/>
    </row>
    <row r="26" spans="1:38" ht="16.5" customHeight="1">
      <c r="A26" s="20" t="s">
        <v>943</v>
      </c>
      <c r="D26" s="136" t="s">
        <v>944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5"/>
      <c r="O26" s="563"/>
      <c r="P26" s="564"/>
      <c r="Q26" s="564"/>
      <c r="R26" s="564"/>
      <c r="S26" s="564"/>
      <c r="T26" s="565"/>
      <c r="U26" s="552"/>
      <c r="V26" s="553"/>
      <c r="W26" s="553"/>
      <c r="X26" s="553"/>
      <c r="Y26" s="553"/>
      <c r="Z26" s="554"/>
      <c r="AA26" s="563"/>
      <c r="AB26" s="564"/>
      <c r="AC26" s="564"/>
      <c r="AD26" s="564"/>
      <c r="AE26" s="564"/>
      <c r="AF26" s="565"/>
      <c r="AG26" s="552"/>
      <c r="AH26" s="553"/>
      <c r="AI26" s="553"/>
      <c r="AJ26" s="553"/>
      <c r="AK26" s="553"/>
      <c r="AL26" s="554"/>
    </row>
    <row r="27" spans="1:38" ht="16.5" customHeight="1">
      <c r="A27" s="20" t="s">
        <v>945</v>
      </c>
      <c r="D27" s="136" t="s">
        <v>946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5"/>
      <c r="O27" s="563"/>
      <c r="P27" s="564"/>
      <c r="Q27" s="564"/>
      <c r="R27" s="564"/>
      <c r="S27" s="564"/>
      <c r="T27" s="565"/>
      <c r="U27" s="552"/>
      <c r="V27" s="553"/>
      <c r="W27" s="553"/>
      <c r="X27" s="553"/>
      <c r="Y27" s="553"/>
      <c r="Z27" s="554"/>
      <c r="AA27" s="563"/>
      <c r="AB27" s="564"/>
      <c r="AC27" s="564"/>
      <c r="AD27" s="564"/>
      <c r="AE27" s="564"/>
      <c r="AF27" s="565"/>
      <c r="AG27" s="552"/>
      <c r="AH27" s="553"/>
      <c r="AI27" s="553"/>
      <c r="AJ27" s="553"/>
      <c r="AK27" s="553"/>
      <c r="AL27" s="554"/>
    </row>
    <row r="28" spans="1:38" ht="16.5" customHeight="1">
      <c r="A28" s="20" t="s">
        <v>947</v>
      </c>
      <c r="D28" s="136" t="s">
        <v>948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5"/>
      <c r="O28" s="563"/>
      <c r="P28" s="564"/>
      <c r="Q28" s="564"/>
      <c r="R28" s="564"/>
      <c r="S28" s="564"/>
      <c r="T28" s="565"/>
      <c r="U28" s="552"/>
      <c r="V28" s="553"/>
      <c r="W28" s="553"/>
      <c r="X28" s="553"/>
      <c r="Y28" s="553"/>
      <c r="Z28" s="554"/>
      <c r="AA28" s="563"/>
      <c r="AB28" s="564"/>
      <c r="AC28" s="564"/>
      <c r="AD28" s="564"/>
      <c r="AE28" s="564"/>
      <c r="AF28" s="565"/>
      <c r="AG28" s="552"/>
      <c r="AH28" s="553"/>
      <c r="AI28" s="553"/>
      <c r="AJ28" s="553"/>
      <c r="AK28" s="553"/>
      <c r="AL28" s="554"/>
    </row>
    <row r="29" spans="1:38" ht="16.5" customHeight="1">
      <c r="A29" s="20" t="s">
        <v>949</v>
      </c>
      <c r="D29" s="136" t="s">
        <v>950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5"/>
      <c r="O29" s="563"/>
      <c r="P29" s="564"/>
      <c r="Q29" s="564"/>
      <c r="R29" s="564"/>
      <c r="S29" s="564"/>
      <c r="T29" s="565"/>
      <c r="U29" s="552"/>
      <c r="V29" s="553"/>
      <c r="W29" s="553"/>
      <c r="X29" s="553"/>
      <c r="Y29" s="553"/>
      <c r="Z29" s="554"/>
      <c r="AA29" s="563"/>
      <c r="AB29" s="564"/>
      <c r="AC29" s="564"/>
      <c r="AD29" s="564"/>
      <c r="AE29" s="564"/>
      <c r="AF29" s="565"/>
      <c r="AG29" s="552"/>
      <c r="AH29" s="553"/>
      <c r="AI29" s="553"/>
      <c r="AJ29" s="553"/>
      <c r="AK29" s="553"/>
      <c r="AL29" s="554"/>
    </row>
    <row r="30" spans="1:38" ht="16.5" customHeight="1">
      <c r="A30" s="20" t="s">
        <v>951</v>
      </c>
      <c r="D30" s="136" t="s">
        <v>952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5"/>
      <c r="O30" s="563"/>
      <c r="P30" s="564"/>
      <c r="Q30" s="564"/>
      <c r="R30" s="564"/>
      <c r="S30" s="564"/>
      <c r="T30" s="565"/>
      <c r="U30" s="552"/>
      <c r="V30" s="553"/>
      <c r="W30" s="553"/>
      <c r="X30" s="553"/>
      <c r="Y30" s="553"/>
      <c r="Z30" s="554"/>
      <c r="AA30" s="563"/>
      <c r="AB30" s="564"/>
      <c r="AC30" s="564"/>
      <c r="AD30" s="564"/>
      <c r="AE30" s="564"/>
      <c r="AF30" s="565"/>
      <c r="AG30" s="552"/>
      <c r="AH30" s="553"/>
      <c r="AI30" s="553"/>
      <c r="AJ30" s="553"/>
      <c r="AK30" s="553"/>
      <c r="AL30" s="554"/>
    </row>
    <row r="31" spans="1:38" ht="16.5" customHeight="1">
      <c r="A31" s="20" t="s">
        <v>953</v>
      </c>
      <c r="D31" s="149" t="s">
        <v>954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5"/>
      <c r="O31" s="563"/>
      <c r="P31" s="564"/>
      <c r="Q31" s="564"/>
      <c r="R31" s="564"/>
      <c r="S31" s="564"/>
      <c r="T31" s="565"/>
      <c r="U31" s="552"/>
      <c r="V31" s="553"/>
      <c r="W31" s="553"/>
      <c r="X31" s="553"/>
      <c r="Y31" s="553"/>
      <c r="Z31" s="554"/>
      <c r="AA31" s="563"/>
      <c r="AB31" s="564"/>
      <c r="AC31" s="564"/>
      <c r="AD31" s="564"/>
      <c r="AE31" s="564"/>
      <c r="AF31" s="565"/>
      <c r="AG31" s="552"/>
      <c r="AH31" s="553"/>
      <c r="AI31" s="553"/>
      <c r="AJ31" s="553"/>
      <c r="AK31" s="553"/>
      <c r="AL31" s="554"/>
    </row>
    <row r="32" spans="1:38" ht="16.5" customHeight="1">
      <c r="A32" s="20" t="s">
        <v>955</v>
      </c>
      <c r="D32" s="149" t="s">
        <v>956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5"/>
      <c r="O32" s="563"/>
      <c r="P32" s="564"/>
      <c r="Q32" s="564"/>
      <c r="R32" s="564"/>
      <c r="S32" s="564"/>
      <c r="T32" s="565"/>
      <c r="U32" s="552"/>
      <c r="V32" s="553"/>
      <c r="W32" s="553"/>
      <c r="X32" s="553"/>
      <c r="Y32" s="553"/>
      <c r="Z32" s="554"/>
      <c r="AA32" s="563"/>
      <c r="AB32" s="564"/>
      <c r="AC32" s="564"/>
      <c r="AD32" s="564"/>
      <c r="AE32" s="564"/>
      <c r="AF32" s="565"/>
      <c r="AG32" s="552"/>
      <c r="AH32" s="553"/>
      <c r="AI32" s="553"/>
      <c r="AJ32" s="553"/>
      <c r="AK32" s="553"/>
      <c r="AL32" s="554"/>
    </row>
    <row r="33" spans="1:38" ht="16.5" customHeight="1">
      <c r="A33" s="20" t="s">
        <v>957</v>
      </c>
      <c r="D33" s="136" t="s">
        <v>958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5"/>
      <c r="O33" s="563"/>
      <c r="P33" s="564"/>
      <c r="Q33" s="564"/>
      <c r="R33" s="564"/>
      <c r="S33" s="564"/>
      <c r="T33" s="565"/>
      <c r="U33" s="552"/>
      <c r="V33" s="553"/>
      <c r="W33" s="553"/>
      <c r="X33" s="553"/>
      <c r="Y33" s="553"/>
      <c r="Z33" s="554"/>
      <c r="AA33" s="563"/>
      <c r="AB33" s="564"/>
      <c r="AC33" s="564"/>
      <c r="AD33" s="564"/>
      <c r="AE33" s="564"/>
      <c r="AF33" s="565"/>
      <c r="AG33" s="552"/>
      <c r="AH33" s="553"/>
      <c r="AI33" s="553"/>
      <c r="AJ33" s="553"/>
      <c r="AK33" s="553"/>
      <c r="AL33" s="554"/>
    </row>
    <row r="34" spans="1:38" ht="16.5" customHeight="1">
      <c r="A34" s="20" t="s">
        <v>959</v>
      </c>
      <c r="D34" s="136" t="s">
        <v>960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5"/>
      <c r="O34" s="563"/>
      <c r="P34" s="564"/>
      <c r="Q34" s="564"/>
      <c r="R34" s="564"/>
      <c r="S34" s="564"/>
      <c r="T34" s="565"/>
      <c r="U34" s="552"/>
      <c r="V34" s="553"/>
      <c r="W34" s="553"/>
      <c r="X34" s="553"/>
      <c r="Y34" s="553"/>
      <c r="Z34" s="554"/>
      <c r="AA34" s="563"/>
      <c r="AB34" s="564"/>
      <c r="AC34" s="564"/>
      <c r="AD34" s="564"/>
      <c r="AE34" s="564"/>
      <c r="AF34" s="565"/>
      <c r="AG34" s="552"/>
      <c r="AH34" s="553"/>
      <c r="AI34" s="553"/>
      <c r="AJ34" s="553"/>
      <c r="AK34" s="553"/>
      <c r="AL34" s="554"/>
    </row>
    <row r="35" spans="1:38" ht="16.5" customHeight="1">
      <c r="A35" s="20" t="s">
        <v>961</v>
      </c>
      <c r="D35" s="136" t="s">
        <v>962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5"/>
      <c r="O35" s="563"/>
      <c r="P35" s="564"/>
      <c r="Q35" s="564"/>
      <c r="R35" s="564"/>
      <c r="S35" s="564"/>
      <c r="T35" s="565"/>
      <c r="U35" s="552"/>
      <c r="V35" s="553"/>
      <c r="W35" s="553"/>
      <c r="X35" s="553"/>
      <c r="Y35" s="553"/>
      <c r="Z35" s="554"/>
      <c r="AA35" s="563"/>
      <c r="AB35" s="564"/>
      <c r="AC35" s="564"/>
      <c r="AD35" s="564"/>
      <c r="AE35" s="564"/>
      <c r="AF35" s="565"/>
      <c r="AG35" s="552"/>
      <c r="AH35" s="553"/>
      <c r="AI35" s="553"/>
      <c r="AJ35" s="553"/>
      <c r="AK35" s="553"/>
      <c r="AL35" s="554"/>
    </row>
    <row r="36" spans="1:38" ht="16.5" customHeight="1">
      <c r="A36" s="20" t="s">
        <v>963</v>
      </c>
      <c r="D36" s="136" t="s">
        <v>964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5"/>
      <c r="O36" s="563"/>
      <c r="P36" s="564"/>
      <c r="Q36" s="564"/>
      <c r="R36" s="564"/>
      <c r="S36" s="564"/>
      <c r="T36" s="565"/>
      <c r="U36" s="552"/>
      <c r="V36" s="553"/>
      <c r="W36" s="553"/>
      <c r="X36" s="553"/>
      <c r="Y36" s="553"/>
      <c r="Z36" s="554"/>
      <c r="AA36" s="563"/>
      <c r="AB36" s="564"/>
      <c r="AC36" s="564"/>
      <c r="AD36" s="564"/>
      <c r="AE36" s="564"/>
      <c r="AF36" s="565"/>
      <c r="AG36" s="552"/>
      <c r="AH36" s="553"/>
      <c r="AI36" s="553"/>
      <c r="AJ36" s="553"/>
      <c r="AK36" s="553"/>
      <c r="AL36" s="554"/>
    </row>
    <row r="37" spans="1:38" ht="16.5" customHeight="1">
      <c r="A37" s="20" t="s">
        <v>965</v>
      </c>
      <c r="D37" s="136" t="s">
        <v>966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5"/>
      <c r="O37" s="563"/>
      <c r="P37" s="564"/>
      <c r="Q37" s="564"/>
      <c r="R37" s="564"/>
      <c r="S37" s="564"/>
      <c r="T37" s="565"/>
      <c r="U37" s="552"/>
      <c r="V37" s="553"/>
      <c r="W37" s="553"/>
      <c r="X37" s="553"/>
      <c r="Y37" s="553"/>
      <c r="Z37" s="554"/>
      <c r="AA37" s="563"/>
      <c r="AB37" s="564"/>
      <c r="AC37" s="564"/>
      <c r="AD37" s="564"/>
      <c r="AE37" s="564"/>
      <c r="AF37" s="565"/>
      <c r="AG37" s="552"/>
      <c r="AH37" s="553"/>
      <c r="AI37" s="553"/>
      <c r="AJ37" s="553"/>
      <c r="AK37" s="553"/>
      <c r="AL37" s="554"/>
    </row>
    <row r="38" spans="1:38" ht="16.5" customHeight="1">
      <c r="A38" s="20" t="s">
        <v>967</v>
      </c>
      <c r="D38" s="136" t="s">
        <v>968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5"/>
      <c r="O38" s="563"/>
      <c r="P38" s="564"/>
      <c r="Q38" s="564"/>
      <c r="R38" s="564"/>
      <c r="S38" s="564"/>
      <c r="T38" s="565"/>
      <c r="U38" s="552"/>
      <c r="V38" s="553"/>
      <c r="W38" s="553"/>
      <c r="X38" s="553"/>
      <c r="Y38" s="553"/>
      <c r="Z38" s="554"/>
      <c r="AA38" s="563"/>
      <c r="AB38" s="564"/>
      <c r="AC38" s="564"/>
      <c r="AD38" s="564"/>
      <c r="AE38" s="564"/>
      <c r="AF38" s="565"/>
      <c r="AG38" s="552"/>
      <c r="AH38" s="553"/>
      <c r="AI38" s="553"/>
      <c r="AJ38" s="553"/>
      <c r="AK38" s="553"/>
      <c r="AL38" s="554"/>
    </row>
    <row r="39" spans="1:38" ht="16.5" customHeight="1">
      <c r="A39" s="20" t="s">
        <v>969</v>
      </c>
      <c r="D39" s="136" t="s">
        <v>970</v>
      </c>
      <c r="E39" s="134"/>
      <c r="F39" s="134"/>
      <c r="G39" s="134"/>
      <c r="H39" s="134"/>
      <c r="I39" s="134"/>
      <c r="J39" s="134"/>
      <c r="K39" s="134"/>
      <c r="L39" s="134"/>
      <c r="M39" s="134"/>
      <c r="N39" s="135"/>
      <c r="O39" s="563"/>
      <c r="P39" s="564"/>
      <c r="Q39" s="564"/>
      <c r="R39" s="564"/>
      <c r="S39" s="564"/>
      <c r="T39" s="565"/>
      <c r="U39" s="552"/>
      <c r="V39" s="553"/>
      <c r="W39" s="553"/>
      <c r="X39" s="553"/>
      <c r="Y39" s="553"/>
      <c r="Z39" s="554"/>
      <c r="AA39" s="563"/>
      <c r="AB39" s="564"/>
      <c r="AC39" s="564"/>
      <c r="AD39" s="564"/>
      <c r="AE39" s="564"/>
      <c r="AF39" s="565"/>
      <c r="AG39" s="552"/>
      <c r="AH39" s="553"/>
      <c r="AI39" s="553"/>
      <c r="AJ39" s="553"/>
      <c r="AK39" s="553"/>
      <c r="AL39" s="554"/>
    </row>
    <row r="40" spans="1:38" ht="16.5" customHeight="1">
      <c r="A40" s="20" t="s">
        <v>971</v>
      </c>
      <c r="D40" s="136" t="s">
        <v>972</v>
      </c>
      <c r="E40" s="134"/>
      <c r="F40" s="134"/>
      <c r="G40" s="134"/>
      <c r="H40" s="134"/>
      <c r="I40" s="134"/>
      <c r="J40" s="134"/>
      <c r="K40" s="134"/>
      <c r="L40" s="134"/>
      <c r="M40" s="134"/>
      <c r="N40" s="135"/>
      <c r="O40" s="563"/>
      <c r="P40" s="564"/>
      <c r="Q40" s="564"/>
      <c r="R40" s="564"/>
      <c r="S40" s="564"/>
      <c r="T40" s="565"/>
      <c r="U40" s="552"/>
      <c r="V40" s="553"/>
      <c r="W40" s="553"/>
      <c r="X40" s="553"/>
      <c r="Y40" s="553"/>
      <c r="Z40" s="554"/>
      <c r="AA40" s="563"/>
      <c r="AB40" s="564"/>
      <c r="AC40" s="564"/>
      <c r="AD40" s="564"/>
      <c r="AE40" s="564"/>
      <c r="AF40" s="565"/>
      <c r="AG40" s="552"/>
      <c r="AH40" s="553"/>
      <c r="AI40" s="553"/>
      <c r="AJ40" s="553"/>
      <c r="AK40" s="553"/>
      <c r="AL40" s="554"/>
    </row>
    <row r="41" spans="1:38" ht="16.5" customHeight="1">
      <c r="A41" s="20" t="s">
        <v>973</v>
      </c>
      <c r="D41" s="136" t="s">
        <v>974</v>
      </c>
      <c r="E41" s="134"/>
      <c r="F41" s="134"/>
      <c r="G41" s="134"/>
      <c r="H41" s="134"/>
      <c r="I41" s="134"/>
      <c r="J41" s="134"/>
      <c r="K41" s="134"/>
      <c r="L41" s="134"/>
      <c r="M41" s="134"/>
      <c r="N41" s="135"/>
      <c r="O41" s="563"/>
      <c r="P41" s="564"/>
      <c r="Q41" s="564"/>
      <c r="R41" s="564"/>
      <c r="S41" s="564"/>
      <c r="T41" s="565"/>
      <c r="U41" s="552"/>
      <c r="V41" s="553"/>
      <c r="W41" s="553"/>
      <c r="X41" s="553"/>
      <c r="Y41" s="553"/>
      <c r="Z41" s="554"/>
      <c r="AA41" s="563"/>
      <c r="AB41" s="564"/>
      <c r="AC41" s="564"/>
      <c r="AD41" s="564"/>
      <c r="AE41" s="564"/>
      <c r="AF41" s="565"/>
      <c r="AG41" s="552"/>
      <c r="AH41" s="553"/>
      <c r="AI41" s="553"/>
      <c r="AJ41" s="553"/>
      <c r="AK41" s="553"/>
      <c r="AL41" s="554"/>
    </row>
    <row r="42" spans="1:38" ht="16.5" customHeight="1">
      <c r="A42" s="20" t="s">
        <v>975</v>
      </c>
      <c r="D42" s="136" t="s">
        <v>976</v>
      </c>
      <c r="E42" s="134"/>
      <c r="F42" s="134"/>
      <c r="G42" s="134"/>
      <c r="H42" s="134"/>
      <c r="I42" s="134"/>
      <c r="J42" s="134"/>
      <c r="K42" s="134"/>
      <c r="L42" s="134"/>
      <c r="M42" s="134"/>
      <c r="N42" s="135"/>
      <c r="O42" s="563"/>
      <c r="P42" s="564"/>
      <c r="Q42" s="564"/>
      <c r="R42" s="564"/>
      <c r="S42" s="564"/>
      <c r="T42" s="565"/>
      <c r="U42" s="552"/>
      <c r="V42" s="553"/>
      <c r="W42" s="553"/>
      <c r="X42" s="553"/>
      <c r="Y42" s="553"/>
      <c r="Z42" s="554"/>
      <c r="AA42" s="563"/>
      <c r="AB42" s="564"/>
      <c r="AC42" s="564"/>
      <c r="AD42" s="564"/>
      <c r="AE42" s="564"/>
      <c r="AF42" s="565"/>
      <c r="AG42" s="552"/>
      <c r="AH42" s="553"/>
      <c r="AI42" s="553"/>
      <c r="AJ42" s="553"/>
      <c r="AK42" s="553"/>
      <c r="AL42" s="554"/>
    </row>
    <row r="43" spans="1:38" ht="16.5" customHeight="1">
      <c r="A43" s="20" t="s">
        <v>977</v>
      </c>
      <c r="D43" s="136" t="s">
        <v>978</v>
      </c>
      <c r="E43" s="134"/>
      <c r="F43" s="134"/>
      <c r="G43" s="134"/>
      <c r="H43" s="134"/>
      <c r="I43" s="134"/>
      <c r="J43" s="134"/>
      <c r="K43" s="134"/>
      <c r="L43" s="134"/>
      <c r="M43" s="134"/>
      <c r="N43" s="135"/>
      <c r="O43" s="563"/>
      <c r="P43" s="564"/>
      <c r="Q43" s="564"/>
      <c r="R43" s="564"/>
      <c r="S43" s="564"/>
      <c r="T43" s="565"/>
      <c r="U43" s="552"/>
      <c r="V43" s="553"/>
      <c r="W43" s="553"/>
      <c r="X43" s="553"/>
      <c r="Y43" s="553"/>
      <c r="Z43" s="554"/>
      <c r="AA43" s="563"/>
      <c r="AB43" s="564"/>
      <c r="AC43" s="564"/>
      <c r="AD43" s="564"/>
      <c r="AE43" s="564"/>
      <c r="AF43" s="565"/>
      <c r="AG43" s="552"/>
      <c r="AH43" s="553"/>
      <c r="AI43" s="553"/>
      <c r="AJ43" s="553"/>
      <c r="AK43" s="553"/>
      <c r="AL43" s="554"/>
    </row>
    <row r="44" spans="1:38" ht="16.5" customHeight="1">
      <c r="A44" s="20" t="s">
        <v>979</v>
      </c>
      <c r="D44" s="136" t="s">
        <v>980</v>
      </c>
      <c r="E44" s="134"/>
      <c r="F44" s="134"/>
      <c r="G44" s="134"/>
      <c r="H44" s="134"/>
      <c r="I44" s="134"/>
      <c r="J44" s="134"/>
      <c r="K44" s="134"/>
      <c r="L44" s="134"/>
      <c r="M44" s="134"/>
      <c r="N44" s="135"/>
      <c r="O44" s="563"/>
      <c r="P44" s="564"/>
      <c r="Q44" s="564"/>
      <c r="R44" s="564"/>
      <c r="S44" s="564"/>
      <c r="T44" s="565"/>
      <c r="U44" s="552"/>
      <c r="V44" s="553"/>
      <c r="W44" s="553"/>
      <c r="X44" s="553"/>
      <c r="Y44" s="553"/>
      <c r="Z44" s="554"/>
      <c r="AA44" s="563"/>
      <c r="AB44" s="564"/>
      <c r="AC44" s="564"/>
      <c r="AD44" s="564"/>
      <c r="AE44" s="564"/>
      <c r="AF44" s="565"/>
      <c r="AG44" s="552"/>
      <c r="AH44" s="553"/>
      <c r="AI44" s="553"/>
      <c r="AJ44" s="553"/>
      <c r="AK44" s="553"/>
      <c r="AL44" s="554"/>
    </row>
    <row r="45" spans="1:38" ht="16.5" customHeight="1">
      <c r="A45" s="20" t="s">
        <v>981</v>
      </c>
      <c r="D45" s="136" t="s">
        <v>982</v>
      </c>
      <c r="E45" s="134"/>
      <c r="F45" s="134"/>
      <c r="G45" s="134"/>
      <c r="H45" s="134"/>
      <c r="I45" s="134"/>
      <c r="J45" s="134"/>
      <c r="K45" s="134"/>
      <c r="L45" s="134"/>
      <c r="M45" s="134"/>
      <c r="N45" s="135"/>
      <c r="O45" s="563"/>
      <c r="P45" s="564"/>
      <c r="Q45" s="564"/>
      <c r="R45" s="564"/>
      <c r="S45" s="564"/>
      <c r="T45" s="565"/>
      <c r="U45" s="552"/>
      <c r="V45" s="553"/>
      <c r="W45" s="553"/>
      <c r="X45" s="553"/>
      <c r="Y45" s="553"/>
      <c r="Z45" s="554"/>
      <c r="AA45" s="563"/>
      <c r="AB45" s="564"/>
      <c r="AC45" s="564"/>
      <c r="AD45" s="564"/>
      <c r="AE45" s="564"/>
      <c r="AF45" s="565"/>
      <c r="AG45" s="552"/>
      <c r="AH45" s="553"/>
      <c r="AI45" s="553"/>
      <c r="AJ45" s="553"/>
      <c r="AK45" s="553"/>
      <c r="AL45" s="554"/>
    </row>
    <row r="46" spans="1:38" ht="16.5" customHeight="1">
      <c r="A46" s="20" t="s">
        <v>983</v>
      </c>
      <c r="D46" s="136" t="s">
        <v>343</v>
      </c>
      <c r="E46" s="134"/>
      <c r="F46" s="134"/>
      <c r="G46" s="134"/>
      <c r="H46" s="134"/>
      <c r="I46" s="134"/>
      <c r="J46" s="134"/>
      <c r="K46" s="134"/>
      <c r="L46" s="134"/>
      <c r="M46" s="134"/>
      <c r="N46" s="135"/>
      <c r="O46" s="563"/>
      <c r="P46" s="564"/>
      <c r="Q46" s="564"/>
      <c r="R46" s="564"/>
      <c r="S46" s="564"/>
      <c r="T46" s="565"/>
      <c r="U46" s="552"/>
      <c r="V46" s="553"/>
      <c r="W46" s="553"/>
      <c r="X46" s="553"/>
      <c r="Y46" s="553"/>
      <c r="Z46" s="554"/>
      <c r="AA46" s="563"/>
      <c r="AB46" s="564"/>
      <c r="AC46" s="564"/>
      <c r="AD46" s="564"/>
      <c r="AE46" s="564"/>
      <c r="AF46" s="565"/>
      <c r="AG46" s="552"/>
      <c r="AH46" s="553"/>
      <c r="AI46" s="553"/>
      <c r="AJ46" s="553"/>
      <c r="AK46" s="553"/>
      <c r="AL46" s="554"/>
    </row>
    <row r="47" spans="1:38" ht="16.5" customHeight="1">
      <c r="A47" s="20" t="s">
        <v>856</v>
      </c>
      <c r="D47" s="133" t="s">
        <v>984</v>
      </c>
      <c r="E47" s="134"/>
      <c r="F47" s="134"/>
      <c r="G47" s="134"/>
      <c r="H47" s="134"/>
      <c r="I47" s="134"/>
      <c r="J47" s="134"/>
      <c r="K47" s="134"/>
      <c r="L47" s="134"/>
      <c r="M47" s="134"/>
      <c r="N47" s="135"/>
      <c r="O47" s="552"/>
      <c r="P47" s="553"/>
      <c r="Q47" s="553"/>
      <c r="R47" s="553"/>
      <c r="S47" s="553"/>
      <c r="T47" s="554"/>
      <c r="U47" s="563"/>
      <c r="V47" s="564"/>
      <c r="W47" s="564"/>
      <c r="X47" s="564"/>
      <c r="Y47" s="564"/>
      <c r="Z47" s="565"/>
      <c r="AA47" s="552"/>
      <c r="AB47" s="553"/>
      <c r="AC47" s="553"/>
      <c r="AD47" s="553"/>
      <c r="AE47" s="553"/>
      <c r="AF47" s="554"/>
      <c r="AG47" s="563"/>
      <c r="AH47" s="564"/>
      <c r="AI47" s="564"/>
      <c r="AJ47" s="564"/>
      <c r="AK47" s="564"/>
      <c r="AL47" s="565"/>
    </row>
    <row r="48" spans="1:38" ht="16.5" customHeight="1">
      <c r="A48" s="20" t="s">
        <v>985</v>
      </c>
      <c r="D48" s="133" t="s">
        <v>986</v>
      </c>
      <c r="E48" s="134"/>
      <c r="F48" s="134"/>
      <c r="G48" s="134"/>
      <c r="H48" s="134"/>
      <c r="I48" s="134"/>
      <c r="J48" s="134"/>
      <c r="K48" s="134"/>
      <c r="L48" s="134"/>
      <c r="M48" s="134"/>
      <c r="N48" s="135"/>
      <c r="O48" s="552"/>
      <c r="P48" s="553"/>
      <c r="Q48" s="553"/>
      <c r="R48" s="553"/>
      <c r="S48" s="553"/>
      <c r="T48" s="554"/>
      <c r="U48" s="563"/>
      <c r="V48" s="564"/>
      <c r="W48" s="564"/>
      <c r="X48" s="564"/>
      <c r="Y48" s="564"/>
      <c r="Z48" s="565"/>
      <c r="AA48" s="552"/>
      <c r="AB48" s="553"/>
      <c r="AC48" s="553"/>
      <c r="AD48" s="553"/>
      <c r="AE48" s="553"/>
      <c r="AF48" s="554"/>
      <c r="AG48" s="563"/>
      <c r="AH48" s="564"/>
      <c r="AI48" s="564"/>
      <c r="AJ48" s="564"/>
      <c r="AK48" s="564"/>
      <c r="AL48" s="565"/>
    </row>
    <row r="49" spans="1:38" ht="16.5" customHeight="1">
      <c r="A49" s="20" t="s">
        <v>987</v>
      </c>
      <c r="D49" s="133" t="s">
        <v>988</v>
      </c>
      <c r="E49" s="134"/>
      <c r="F49" s="134"/>
      <c r="G49" s="134"/>
      <c r="H49" s="134"/>
      <c r="I49" s="134"/>
      <c r="J49" s="134"/>
      <c r="K49" s="134"/>
      <c r="L49" s="134"/>
      <c r="M49" s="134"/>
      <c r="N49" s="135"/>
      <c r="O49" s="552"/>
      <c r="P49" s="553"/>
      <c r="Q49" s="553"/>
      <c r="R49" s="553"/>
      <c r="S49" s="553"/>
      <c r="T49" s="554"/>
      <c r="U49" s="563"/>
      <c r="V49" s="564"/>
      <c r="W49" s="564"/>
      <c r="X49" s="564"/>
      <c r="Y49" s="564"/>
      <c r="Z49" s="565"/>
      <c r="AA49" s="552"/>
      <c r="AB49" s="553"/>
      <c r="AC49" s="553"/>
      <c r="AD49" s="553"/>
      <c r="AE49" s="553"/>
      <c r="AF49" s="554"/>
      <c r="AG49" s="563"/>
      <c r="AH49" s="564"/>
      <c r="AI49" s="564"/>
      <c r="AJ49" s="564"/>
      <c r="AK49" s="564"/>
      <c r="AL49" s="565"/>
    </row>
    <row r="50" spans="1:38" ht="16.5" customHeight="1">
      <c r="A50" s="20" t="s">
        <v>989</v>
      </c>
      <c r="D50" s="133" t="s">
        <v>990</v>
      </c>
      <c r="E50" s="134"/>
      <c r="F50" s="134"/>
      <c r="G50" s="134"/>
      <c r="H50" s="134"/>
      <c r="I50" s="134"/>
      <c r="J50" s="134"/>
      <c r="K50" s="134"/>
      <c r="L50" s="134"/>
      <c r="M50" s="134"/>
      <c r="N50" s="135"/>
      <c r="O50" s="552"/>
      <c r="P50" s="553"/>
      <c r="Q50" s="553"/>
      <c r="R50" s="553"/>
      <c r="S50" s="553"/>
      <c r="T50" s="554"/>
      <c r="U50" s="563"/>
      <c r="V50" s="564"/>
      <c r="W50" s="564"/>
      <c r="X50" s="564"/>
      <c r="Y50" s="564"/>
      <c r="Z50" s="565"/>
      <c r="AA50" s="552"/>
      <c r="AB50" s="553"/>
      <c r="AC50" s="553"/>
      <c r="AD50" s="553"/>
      <c r="AE50" s="553"/>
      <c r="AF50" s="554"/>
      <c r="AG50" s="563"/>
      <c r="AH50" s="564"/>
      <c r="AI50" s="564"/>
      <c r="AJ50" s="564"/>
      <c r="AK50" s="564"/>
      <c r="AL50" s="565"/>
    </row>
    <row r="51" spans="1:38" ht="16.5" customHeight="1">
      <c r="A51" s="20" t="s">
        <v>858</v>
      </c>
      <c r="D51" s="150" t="s">
        <v>991</v>
      </c>
      <c r="E51" s="143"/>
      <c r="F51" s="143"/>
      <c r="G51" s="143"/>
      <c r="H51" s="143"/>
      <c r="I51" s="143"/>
      <c r="J51" s="143"/>
      <c r="K51" s="143"/>
      <c r="L51" s="143"/>
      <c r="M51" s="143"/>
      <c r="N51" s="151"/>
      <c r="O51" s="574"/>
      <c r="P51" s="575"/>
      <c r="Q51" s="575"/>
      <c r="R51" s="575"/>
      <c r="S51" s="575"/>
      <c r="T51" s="576"/>
      <c r="U51" s="574">
        <f>U52+U60</f>
        <v>0</v>
      </c>
      <c r="V51" s="575"/>
      <c r="W51" s="575"/>
      <c r="X51" s="575"/>
      <c r="Y51" s="575"/>
      <c r="Z51" s="576"/>
      <c r="AA51" s="574"/>
      <c r="AB51" s="575"/>
      <c r="AC51" s="575"/>
      <c r="AD51" s="575"/>
      <c r="AE51" s="575"/>
      <c r="AF51" s="576"/>
      <c r="AG51" s="574">
        <f>AG52+AG60</f>
        <v>0</v>
      </c>
      <c r="AH51" s="575"/>
      <c r="AI51" s="575"/>
      <c r="AJ51" s="575"/>
      <c r="AK51" s="575"/>
      <c r="AL51" s="576"/>
    </row>
    <row r="52" spans="1:38" ht="16.5" customHeight="1">
      <c r="A52" s="20" t="s">
        <v>992</v>
      </c>
      <c r="D52" s="133" t="s">
        <v>993</v>
      </c>
      <c r="E52" s="134"/>
      <c r="F52" s="134"/>
      <c r="G52" s="134"/>
      <c r="H52" s="134"/>
      <c r="I52" s="134"/>
      <c r="J52" s="134"/>
      <c r="K52" s="134"/>
      <c r="L52" s="134"/>
      <c r="M52" s="134"/>
      <c r="N52" s="135"/>
      <c r="O52" s="552"/>
      <c r="P52" s="553"/>
      <c r="Q52" s="553"/>
      <c r="R52" s="553"/>
      <c r="S52" s="553"/>
      <c r="T52" s="554"/>
      <c r="U52" s="552">
        <f>SUM(O53:T59)</f>
        <v>0</v>
      </c>
      <c r="V52" s="553"/>
      <c r="W52" s="553"/>
      <c r="X52" s="553"/>
      <c r="Y52" s="553"/>
      <c r="Z52" s="554"/>
      <c r="AA52" s="552"/>
      <c r="AB52" s="553"/>
      <c r="AC52" s="553"/>
      <c r="AD52" s="553"/>
      <c r="AE52" s="553"/>
      <c r="AF52" s="554"/>
      <c r="AG52" s="552">
        <f>SUM(AA53:AF59)</f>
        <v>0</v>
      </c>
      <c r="AH52" s="553"/>
      <c r="AI52" s="553"/>
      <c r="AJ52" s="553"/>
      <c r="AK52" s="553"/>
      <c r="AL52" s="554"/>
    </row>
    <row r="53" spans="1:38" ht="16.5" customHeight="1">
      <c r="A53" s="20" t="s">
        <v>994</v>
      </c>
      <c r="D53" s="136" t="s">
        <v>995</v>
      </c>
      <c r="E53" s="134"/>
      <c r="F53" s="134"/>
      <c r="G53" s="134"/>
      <c r="H53" s="134"/>
      <c r="I53" s="134"/>
      <c r="J53" s="134"/>
      <c r="K53" s="134"/>
      <c r="L53" s="134"/>
      <c r="M53" s="134"/>
      <c r="N53" s="135"/>
      <c r="O53" s="563"/>
      <c r="P53" s="564"/>
      <c r="Q53" s="564"/>
      <c r="R53" s="564"/>
      <c r="S53" s="564"/>
      <c r="T53" s="565"/>
      <c r="U53" s="552"/>
      <c r="V53" s="553"/>
      <c r="W53" s="553"/>
      <c r="X53" s="553"/>
      <c r="Y53" s="553"/>
      <c r="Z53" s="554"/>
      <c r="AA53" s="563"/>
      <c r="AB53" s="564"/>
      <c r="AC53" s="564"/>
      <c r="AD53" s="564"/>
      <c r="AE53" s="564"/>
      <c r="AF53" s="565"/>
      <c r="AG53" s="552"/>
      <c r="AH53" s="553"/>
      <c r="AI53" s="553"/>
      <c r="AJ53" s="553"/>
      <c r="AK53" s="553"/>
      <c r="AL53" s="554"/>
    </row>
    <row r="54" spans="1:38" ht="16.5" customHeight="1">
      <c r="A54" s="20" t="s">
        <v>996</v>
      </c>
      <c r="D54" s="136" t="s">
        <v>997</v>
      </c>
      <c r="E54" s="134"/>
      <c r="F54" s="134"/>
      <c r="G54" s="134"/>
      <c r="H54" s="134"/>
      <c r="I54" s="134"/>
      <c r="J54" s="134"/>
      <c r="K54" s="134"/>
      <c r="L54" s="134"/>
      <c r="M54" s="134"/>
      <c r="N54" s="135"/>
      <c r="O54" s="563"/>
      <c r="P54" s="564"/>
      <c r="Q54" s="564"/>
      <c r="R54" s="564"/>
      <c r="S54" s="564"/>
      <c r="T54" s="565"/>
      <c r="U54" s="552"/>
      <c r="V54" s="553"/>
      <c r="W54" s="553"/>
      <c r="X54" s="553"/>
      <c r="Y54" s="553"/>
      <c r="Z54" s="554"/>
      <c r="AA54" s="563"/>
      <c r="AB54" s="564"/>
      <c r="AC54" s="564"/>
      <c r="AD54" s="564"/>
      <c r="AE54" s="564"/>
      <c r="AF54" s="565"/>
      <c r="AG54" s="552"/>
      <c r="AH54" s="553"/>
      <c r="AI54" s="553"/>
      <c r="AJ54" s="553"/>
      <c r="AK54" s="553"/>
      <c r="AL54" s="554"/>
    </row>
    <row r="55" spans="1:38" ht="16.5" customHeight="1">
      <c r="A55" s="20" t="s">
        <v>998</v>
      </c>
      <c r="D55" s="136" t="s">
        <v>999</v>
      </c>
      <c r="E55" s="134"/>
      <c r="F55" s="134"/>
      <c r="G55" s="134"/>
      <c r="H55" s="134"/>
      <c r="I55" s="134"/>
      <c r="J55" s="134"/>
      <c r="K55" s="134"/>
      <c r="L55" s="134"/>
      <c r="M55" s="134"/>
      <c r="N55" s="135"/>
      <c r="O55" s="563"/>
      <c r="P55" s="564"/>
      <c r="Q55" s="564"/>
      <c r="R55" s="564"/>
      <c r="S55" s="564"/>
      <c r="T55" s="565"/>
      <c r="U55" s="552"/>
      <c r="V55" s="553"/>
      <c r="W55" s="553"/>
      <c r="X55" s="553"/>
      <c r="Y55" s="553"/>
      <c r="Z55" s="554"/>
      <c r="AA55" s="563"/>
      <c r="AB55" s="564"/>
      <c r="AC55" s="564"/>
      <c r="AD55" s="564"/>
      <c r="AE55" s="564"/>
      <c r="AF55" s="565"/>
      <c r="AG55" s="552"/>
      <c r="AH55" s="553"/>
      <c r="AI55" s="553"/>
      <c r="AJ55" s="553"/>
      <c r="AK55" s="553"/>
      <c r="AL55" s="554"/>
    </row>
    <row r="56" spans="1:38" ht="16.5" customHeight="1">
      <c r="A56" s="20" t="s">
        <v>1000</v>
      </c>
      <c r="D56" s="136" t="s">
        <v>1001</v>
      </c>
      <c r="E56" s="134"/>
      <c r="F56" s="134"/>
      <c r="G56" s="134"/>
      <c r="H56" s="134"/>
      <c r="I56" s="134"/>
      <c r="J56" s="134"/>
      <c r="K56" s="134"/>
      <c r="L56" s="134"/>
      <c r="M56" s="134"/>
      <c r="N56" s="135"/>
      <c r="O56" s="563"/>
      <c r="P56" s="564"/>
      <c r="Q56" s="564"/>
      <c r="R56" s="564"/>
      <c r="S56" s="564"/>
      <c r="T56" s="565"/>
      <c r="U56" s="552"/>
      <c r="V56" s="553"/>
      <c r="W56" s="553"/>
      <c r="X56" s="553"/>
      <c r="Y56" s="553"/>
      <c r="Z56" s="554"/>
      <c r="AA56" s="563"/>
      <c r="AB56" s="564"/>
      <c r="AC56" s="564"/>
      <c r="AD56" s="564"/>
      <c r="AE56" s="564"/>
      <c r="AF56" s="565"/>
      <c r="AG56" s="552"/>
      <c r="AH56" s="553"/>
      <c r="AI56" s="553"/>
      <c r="AJ56" s="553"/>
      <c r="AK56" s="553"/>
      <c r="AL56" s="554"/>
    </row>
    <row r="57" spans="1:38" ht="16.5" customHeight="1">
      <c r="A57" s="20" t="s">
        <v>1002</v>
      </c>
      <c r="D57" s="136" t="s">
        <v>1003</v>
      </c>
      <c r="E57" s="134"/>
      <c r="F57" s="134"/>
      <c r="G57" s="134"/>
      <c r="H57" s="134"/>
      <c r="I57" s="134"/>
      <c r="J57" s="134"/>
      <c r="K57" s="134"/>
      <c r="L57" s="134"/>
      <c r="M57" s="134"/>
      <c r="N57" s="135"/>
      <c r="O57" s="563"/>
      <c r="P57" s="564"/>
      <c r="Q57" s="564"/>
      <c r="R57" s="564"/>
      <c r="S57" s="564"/>
      <c r="T57" s="565"/>
      <c r="U57" s="552"/>
      <c r="V57" s="553"/>
      <c r="W57" s="553"/>
      <c r="X57" s="553"/>
      <c r="Y57" s="553"/>
      <c r="Z57" s="554"/>
      <c r="AA57" s="563"/>
      <c r="AB57" s="564"/>
      <c r="AC57" s="564"/>
      <c r="AD57" s="564"/>
      <c r="AE57" s="564"/>
      <c r="AF57" s="565"/>
      <c r="AG57" s="552"/>
      <c r="AH57" s="553"/>
      <c r="AI57" s="553"/>
      <c r="AJ57" s="553"/>
      <c r="AK57" s="553"/>
      <c r="AL57" s="554"/>
    </row>
    <row r="58" spans="1:38" ht="16.5" customHeight="1">
      <c r="A58" s="20" t="s">
        <v>1004</v>
      </c>
      <c r="D58" s="136" t="s">
        <v>1005</v>
      </c>
      <c r="E58" s="134"/>
      <c r="F58" s="134"/>
      <c r="G58" s="134"/>
      <c r="H58" s="134"/>
      <c r="I58" s="134"/>
      <c r="J58" s="134"/>
      <c r="K58" s="134"/>
      <c r="L58" s="134"/>
      <c r="M58" s="134"/>
      <c r="N58" s="135"/>
      <c r="O58" s="563"/>
      <c r="P58" s="564"/>
      <c r="Q58" s="564"/>
      <c r="R58" s="564"/>
      <c r="S58" s="564"/>
      <c r="T58" s="565"/>
      <c r="U58" s="552"/>
      <c r="V58" s="553"/>
      <c r="W58" s="553"/>
      <c r="X58" s="553"/>
      <c r="Y58" s="553"/>
      <c r="Z58" s="554"/>
      <c r="AA58" s="563"/>
      <c r="AB58" s="564"/>
      <c r="AC58" s="564"/>
      <c r="AD58" s="564"/>
      <c r="AE58" s="564"/>
      <c r="AF58" s="565"/>
      <c r="AG58" s="552"/>
      <c r="AH58" s="553"/>
      <c r="AI58" s="553"/>
      <c r="AJ58" s="553"/>
      <c r="AK58" s="553"/>
      <c r="AL58" s="554"/>
    </row>
    <row r="59" spans="1:38" ht="16.5" customHeight="1">
      <c r="A59" s="20" t="s">
        <v>1006</v>
      </c>
      <c r="D59" s="136" t="s">
        <v>343</v>
      </c>
      <c r="E59" s="134"/>
      <c r="F59" s="134"/>
      <c r="G59" s="134"/>
      <c r="H59" s="134"/>
      <c r="I59" s="134"/>
      <c r="J59" s="134"/>
      <c r="K59" s="134"/>
      <c r="L59" s="134"/>
      <c r="M59" s="134"/>
      <c r="N59" s="135"/>
      <c r="O59" s="563"/>
      <c r="P59" s="564"/>
      <c r="Q59" s="564"/>
      <c r="R59" s="564"/>
      <c r="S59" s="564"/>
      <c r="T59" s="565"/>
      <c r="U59" s="552"/>
      <c r="V59" s="553"/>
      <c r="W59" s="553"/>
      <c r="X59" s="553"/>
      <c r="Y59" s="553"/>
      <c r="Z59" s="554"/>
      <c r="AA59" s="563"/>
      <c r="AB59" s="564"/>
      <c r="AC59" s="564"/>
      <c r="AD59" s="564"/>
      <c r="AE59" s="564"/>
      <c r="AF59" s="565"/>
      <c r="AG59" s="552"/>
      <c r="AH59" s="553"/>
      <c r="AI59" s="553"/>
      <c r="AJ59" s="553"/>
      <c r="AK59" s="553"/>
      <c r="AL59" s="554"/>
    </row>
    <row r="60" spans="1:38" ht="16.5" customHeight="1">
      <c r="A60" s="20" t="s">
        <v>1007</v>
      </c>
      <c r="D60" s="133" t="s">
        <v>1008</v>
      </c>
      <c r="E60" s="134"/>
      <c r="F60" s="134"/>
      <c r="G60" s="134"/>
      <c r="H60" s="134"/>
      <c r="I60" s="134"/>
      <c r="J60" s="134"/>
      <c r="K60" s="134"/>
      <c r="L60" s="134"/>
      <c r="M60" s="134"/>
      <c r="N60" s="135"/>
      <c r="O60" s="552"/>
      <c r="P60" s="553"/>
      <c r="Q60" s="553"/>
      <c r="R60" s="553"/>
      <c r="S60" s="553"/>
      <c r="T60" s="554"/>
      <c r="U60" s="552">
        <f>-SUM(O61:T67)</f>
        <v>0</v>
      </c>
      <c r="V60" s="553"/>
      <c r="W60" s="553"/>
      <c r="X60" s="553"/>
      <c r="Y60" s="553"/>
      <c r="Z60" s="554"/>
      <c r="AA60" s="552"/>
      <c r="AB60" s="553"/>
      <c r="AC60" s="553"/>
      <c r="AD60" s="553"/>
      <c r="AE60" s="553"/>
      <c r="AF60" s="554"/>
      <c r="AG60" s="552">
        <f>-SUM(AA61:AF67)</f>
        <v>0</v>
      </c>
      <c r="AH60" s="553"/>
      <c r="AI60" s="553"/>
      <c r="AJ60" s="553"/>
      <c r="AK60" s="553"/>
      <c r="AL60" s="554"/>
    </row>
    <row r="61" spans="1:38" ht="16.5" customHeight="1">
      <c r="A61" s="20" t="s">
        <v>1009</v>
      </c>
      <c r="D61" s="136" t="s">
        <v>1010</v>
      </c>
      <c r="E61" s="134"/>
      <c r="F61" s="134"/>
      <c r="G61" s="134"/>
      <c r="H61" s="134"/>
      <c r="I61" s="134"/>
      <c r="J61" s="134"/>
      <c r="K61" s="134"/>
      <c r="L61" s="134"/>
      <c r="M61" s="134"/>
      <c r="N61" s="135"/>
      <c r="O61" s="563"/>
      <c r="P61" s="564"/>
      <c r="Q61" s="564"/>
      <c r="R61" s="564"/>
      <c r="S61" s="564"/>
      <c r="T61" s="565"/>
      <c r="U61" s="552"/>
      <c r="V61" s="553"/>
      <c r="W61" s="553"/>
      <c r="X61" s="553"/>
      <c r="Y61" s="553"/>
      <c r="Z61" s="554"/>
      <c r="AA61" s="563"/>
      <c r="AB61" s="564"/>
      <c r="AC61" s="564"/>
      <c r="AD61" s="564"/>
      <c r="AE61" s="564"/>
      <c r="AF61" s="565"/>
      <c r="AG61" s="552"/>
      <c r="AH61" s="553"/>
      <c r="AI61" s="553"/>
      <c r="AJ61" s="553"/>
      <c r="AK61" s="553"/>
      <c r="AL61" s="554"/>
    </row>
    <row r="62" spans="1:38" ht="16.5" customHeight="1">
      <c r="A62" s="20" t="s">
        <v>1011</v>
      </c>
      <c r="D62" s="136" t="s">
        <v>1012</v>
      </c>
      <c r="E62" s="134"/>
      <c r="F62" s="134"/>
      <c r="G62" s="134"/>
      <c r="H62" s="134"/>
      <c r="I62" s="134"/>
      <c r="J62" s="134"/>
      <c r="K62" s="134"/>
      <c r="L62" s="134"/>
      <c r="M62" s="134"/>
      <c r="N62" s="135"/>
      <c r="O62" s="563"/>
      <c r="P62" s="564"/>
      <c r="Q62" s="564"/>
      <c r="R62" s="564"/>
      <c r="S62" s="564"/>
      <c r="T62" s="565"/>
      <c r="U62" s="552"/>
      <c r="V62" s="553"/>
      <c r="W62" s="553"/>
      <c r="X62" s="553"/>
      <c r="Y62" s="553"/>
      <c r="Z62" s="554"/>
      <c r="AA62" s="563"/>
      <c r="AB62" s="564"/>
      <c r="AC62" s="564"/>
      <c r="AD62" s="564"/>
      <c r="AE62" s="564"/>
      <c r="AF62" s="565"/>
      <c r="AG62" s="552"/>
      <c r="AH62" s="553"/>
      <c r="AI62" s="553"/>
      <c r="AJ62" s="553"/>
      <c r="AK62" s="553"/>
      <c r="AL62" s="554"/>
    </row>
    <row r="63" spans="1:38" ht="16.5" customHeight="1">
      <c r="A63" s="20" t="s">
        <v>1013</v>
      </c>
      <c r="D63" s="136" t="s">
        <v>1014</v>
      </c>
      <c r="E63" s="134"/>
      <c r="F63" s="134"/>
      <c r="G63" s="134"/>
      <c r="H63" s="134"/>
      <c r="I63" s="134"/>
      <c r="J63" s="134"/>
      <c r="K63" s="134"/>
      <c r="L63" s="134"/>
      <c r="M63" s="134"/>
      <c r="N63" s="135"/>
      <c r="O63" s="563"/>
      <c r="P63" s="564"/>
      <c r="Q63" s="564"/>
      <c r="R63" s="564"/>
      <c r="S63" s="564"/>
      <c r="T63" s="565"/>
      <c r="U63" s="552"/>
      <c r="V63" s="553"/>
      <c r="W63" s="553"/>
      <c r="X63" s="553"/>
      <c r="Y63" s="553"/>
      <c r="Z63" s="554"/>
      <c r="AA63" s="563"/>
      <c r="AB63" s="564"/>
      <c r="AC63" s="564"/>
      <c r="AD63" s="564"/>
      <c r="AE63" s="564"/>
      <c r="AF63" s="565"/>
      <c r="AG63" s="552"/>
      <c r="AH63" s="553"/>
      <c r="AI63" s="553"/>
      <c r="AJ63" s="553"/>
      <c r="AK63" s="553"/>
      <c r="AL63" s="554"/>
    </row>
    <row r="64" spans="1:38" ht="16.5" customHeight="1">
      <c r="A64" s="20" t="s">
        <v>1015</v>
      </c>
      <c r="D64" s="136" t="s">
        <v>1016</v>
      </c>
      <c r="E64" s="134"/>
      <c r="F64" s="134"/>
      <c r="G64" s="134"/>
      <c r="H64" s="134"/>
      <c r="I64" s="134"/>
      <c r="J64" s="134"/>
      <c r="K64" s="134"/>
      <c r="L64" s="134"/>
      <c r="M64" s="134"/>
      <c r="N64" s="135"/>
      <c r="O64" s="563"/>
      <c r="P64" s="564"/>
      <c r="Q64" s="564"/>
      <c r="R64" s="564"/>
      <c r="S64" s="564"/>
      <c r="T64" s="565"/>
      <c r="U64" s="552"/>
      <c r="V64" s="553"/>
      <c r="W64" s="553"/>
      <c r="X64" s="553"/>
      <c r="Y64" s="553"/>
      <c r="Z64" s="554"/>
      <c r="AA64" s="563"/>
      <c r="AB64" s="564"/>
      <c r="AC64" s="564"/>
      <c r="AD64" s="564"/>
      <c r="AE64" s="564"/>
      <c r="AF64" s="565"/>
      <c r="AG64" s="552"/>
      <c r="AH64" s="553"/>
      <c r="AI64" s="553"/>
      <c r="AJ64" s="553"/>
      <c r="AK64" s="553"/>
      <c r="AL64" s="554"/>
    </row>
    <row r="65" spans="1:38" ht="16.5" customHeight="1">
      <c r="A65" s="20" t="s">
        <v>1017</v>
      </c>
      <c r="D65" s="136" t="s">
        <v>1018</v>
      </c>
      <c r="E65" s="134"/>
      <c r="F65" s="134"/>
      <c r="G65" s="134"/>
      <c r="H65" s="134"/>
      <c r="I65" s="134"/>
      <c r="J65" s="134"/>
      <c r="K65" s="134"/>
      <c r="L65" s="134"/>
      <c r="M65" s="134"/>
      <c r="N65" s="135"/>
      <c r="O65" s="563"/>
      <c r="P65" s="564"/>
      <c r="Q65" s="564"/>
      <c r="R65" s="564"/>
      <c r="S65" s="564"/>
      <c r="T65" s="565"/>
      <c r="U65" s="552"/>
      <c r="V65" s="553"/>
      <c r="W65" s="553"/>
      <c r="X65" s="553"/>
      <c r="Y65" s="553"/>
      <c r="Z65" s="554"/>
      <c r="AA65" s="563"/>
      <c r="AB65" s="564"/>
      <c r="AC65" s="564"/>
      <c r="AD65" s="564"/>
      <c r="AE65" s="564"/>
      <c r="AF65" s="565"/>
      <c r="AG65" s="552"/>
      <c r="AH65" s="553"/>
      <c r="AI65" s="553"/>
      <c r="AJ65" s="553"/>
      <c r="AK65" s="553"/>
      <c r="AL65" s="554"/>
    </row>
    <row r="66" spans="1:38" ht="16.5" customHeight="1">
      <c r="A66" s="20" t="s">
        <v>1019</v>
      </c>
      <c r="D66" s="136" t="s">
        <v>1020</v>
      </c>
      <c r="E66" s="134"/>
      <c r="F66" s="134"/>
      <c r="G66" s="134"/>
      <c r="H66" s="134"/>
      <c r="I66" s="134"/>
      <c r="J66" s="134"/>
      <c r="K66" s="134"/>
      <c r="L66" s="134"/>
      <c r="M66" s="134"/>
      <c r="N66" s="135"/>
      <c r="O66" s="563"/>
      <c r="P66" s="564"/>
      <c r="Q66" s="564"/>
      <c r="R66" s="564"/>
      <c r="S66" s="564"/>
      <c r="T66" s="565"/>
      <c r="U66" s="552"/>
      <c r="V66" s="553"/>
      <c r="W66" s="553"/>
      <c r="X66" s="553"/>
      <c r="Y66" s="553"/>
      <c r="Z66" s="554"/>
      <c r="AA66" s="563"/>
      <c r="AB66" s="564"/>
      <c r="AC66" s="564"/>
      <c r="AD66" s="564"/>
      <c r="AE66" s="564"/>
      <c r="AF66" s="565"/>
      <c r="AG66" s="552"/>
      <c r="AH66" s="553"/>
      <c r="AI66" s="553"/>
      <c r="AJ66" s="553"/>
      <c r="AK66" s="553"/>
      <c r="AL66" s="554"/>
    </row>
    <row r="67" spans="1:38" ht="16.5" customHeight="1">
      <c r="A67" s="20" t="s">
        <v>1021</v>
      </c>
      <c r="D67" s="136" t="s">
        <v>343</v>
      </c>
      <c r="E67" s="134"/>
      <c r="F67" s="134"/>
      <c r="G67" s="134"/>
      <c r="H67" s="134"/>
      <c r="I67" s="134"/>
      <c r="J67" s="134"/>
      <c r="K67" s="134"/>
      <c r="L67" s="134"/>
      <c r="M67" s="134"/>
      <c r="N67" s="135"/>
      <c r="O67" s="563"/>
      <c r="P67" s="564"/>
      <c r="Q67" s="564"/>
      <c r="R67" s="564"/>
      <c r="S67" s="564"/>
      <c r="T67" s="565"/>
      <c r="U67" s="552"/>
      <c r="V67" s="553"/>
      <c r="W67" s="553"/>
      <c r="X67" s="553"/>
      <c r="Y67" s="553"/>
      <c r="Z67" s="554"/>
      <c r="AA67" s="563"/>
      <c r="AB67" s="564"/>
      <c r="AC67" s="564"/>
      <c r="AD67" s="564"/>
      <c r="AE67" s="564"/>
      <c r="AF67" s="565"/>
      <c r="AG67" s="552"/>
      <c r="AH67" s="553"/>
      <c r="AI67" s="553"/>
      <c r="AJ67" s="553"/>
      <c r="AK67" s="553"/>
      <c r="AL67" s="554"/>
    </row>
    <row r="68" spans="1:38" ht="16.5" customHeight="1">
      <c r="A68" s="20" t="s">
        <v>860</v>
      </c>
      <c r="D68" s="133" t="s">
        <v>1022</v>
      </c>
      <c r="E68" s="134"/>
      <c r="F68" s="134"/>
      <c r="G68" s="134"/>
      <c r="H68" s="134"/>
      <c r="I68" s="134"/>
      <c r="J68" s="134"/>
      <c r="K68" s="134"/>
      <c r="L68" s="134"/>
      <c r="M68" s="134"/>
      <c r="N68" s="135"/>
      <c r="O68" s="552"/>
      <c r="P68" s="553"/>
      <c r="Q68" s="553"/>
      <c r="R68" s="553"/>
      <c r="S68" s="553"/>
      <c r="T68" s="554"/>
      <c r="U68" s="552">
        <f>U69+U75</f>
        <v>0</v>
      </c>
      <c r="V68" s="553"/>
      <c r="W68" s="553"/>
      <c r="X68" s="553"/>
      <c r="Y68" s="553"/>
      <c r="Z68" s="554"/>
      <c r="AA68" s="552"/>
      <c r="AB68" s="553"/>
      <c r="AC68" s="553"/>
      <c r="AD68" s="553"/>
      <c r="AE68" s="553"/>
      <c r="AF68" s="554"/>
      <c r="AG68" s="552">
        <f>AG69+AG75</f>
        <v>0</v>
      </c>
      <c r="AH68" s="553"/>
      <c r="AI68" s="553"/>
      <c r="AJ68" s="553"/>
      <c r="AK68" s="553"/>
      <c r="AL68" s="554"/>
    </row>
    <row r="69" spans="1:38" ht="16.5" customHeight="1">
      <c r="A69" s="20" t="s">
        <v>1023</v>
      </c>
      <c r="D69" s="133" t="s">
        <v>1024</v>
      </c>
      <c r="E69" s="134"/>
      <c r="F69" s="134"/>
      <c r="G69" s="134"/>
      <c r="H69" s="134"/>
      <c r="I69" s="134"/>
      <c r="J69" s="134"/>
      <c r="K69" s="134"/>
      <c r="L69" s="134"/>
      <c r="M69" s="134"/>
      <c r="N69" s="135"/>
      <c r="O69" s="552"/>
      <c r="P69" s="553"/>
      <c r="Q69" s="553"/>
      <c r="R69" s="553"/>
      <c r="S69" s="553"/>
      <c r="T69" s="554"/>
      <c r="U69" s="552">
        <f>SUM(O70:T74)</f>
        <v>0</v>
      </c>
      <c r="V69" s="553"/>
      <c r="W69" s="553"/>
      <c r="X69" s="553"/>
      <c r="Y69" s="553"/>
      <c r="Z69" s="554"/>
      <c r="AA69" s="552"/>
      <c r="AB69" s="553"/>
      <c r="AC69" s="553"/>
      <c r="AD69" s="553"/>
      <c r="AE69" s="553"/>
      <c r="AF69" s="554"/>
      <c r="AG69" s="552">
        <f>SUM(AA70:AF74)</f>
        <v>0</v>
      </c>
      <c r="AH69" s="553"/>
      <c r="AI69" s="553"/>
      <c r="AJ69" s="553"/>
      <c r="AK69" s="553"/>
      <c r="AL69" s="554"/>
    </row>
    <row r="70" spans="1:38" ht="16.5" customHeight="1">
      <c r="A70" s="20" t="s">
        <v>1025</v>
      </c>
      <c r="D70" s="136" t="s">
        <v>1026</v>
      </c>
      <c r="E70" s="134"/>
      <c r="F70" s="134"/>
      <c r="G70" s="134"/>
      <c r="H70" s="134"/>
      <c r="I70" s="134"/>
      <c r="J70" s="134"/>
      <c r="K70" s="134"/>
      <c r="L70" s="134"/>
      <c r="M70" s="134"/>
      <c r="N70" s="135"/>
      <c r="O70" s="563"/>
      <c r="P70" s="564"/>
      <c r="Q70" s="564"/>
      <c r="R70" s="564"/>
      <c r="S70" s="564"/>
      <c r="T70" s="565"/>
      <c r="U70" s="552"/>
      <c r="V70" s="553"/>
      <c r="W70" s="553"/>
      <c r="X70" s="553"/>
      <c r="Y70" s="553"/>
      <c r="Z70" s="554"/>
      <c r="AA70" s="563"/>
      <c r="AB70" s="564"/>
      <c r="AC70" s="564"/>
      <c r="AD70" s="564"/>
      <c r="AE70" s="564"/>
      <c r="AF70" s="565"/>
      <c r="AG70" s="552"/>
      <c r="AH70" s="553"/>
      <c r="AI70" s="553"/>
      <c r="AJ70" s="553"/>
      <c r="AK70" s="553"/>
      <c r="AL70" s="554"/>
    </row>
    <row r="71" spans="1:38" ht="16.5" customHeight="1">
      <c r="A71" s="20" t="s">
        <v>1027</v>
      </c>
      <c r="D71" s="136" t="s">
        <v>1028</v>
      </c>
      <c r="E71" s="134"/>
      <c r="F71" s="134"/>
      <c r="G71" s="134"/>
      <c r="H71" s="134"/>
      <c r="I71" s="134"/>
      <c r="J71" s="134"/>
      <c r="K71" s="134"/>
      <c r="L71" s="134"/>
      <c r="M71" s="134"/>
      <c r="N71" s="135"/>
      <c r="O71" s="563"/>
      <c r="P71" s="564"/>
      <c r="Q71" s="564"/>
      <c r="R71" s="564"/>
      <c r="S71" s="564"/>
      <c r="T71" s="565"/>
      <c r="U71" s="552"/>
      <c r="V71" s="553"/>
      <c r="W71" s="553"/>
      <c r="X71" s="553"/>
      <c r="Y71" s="553"/>
      <c r="Z71" s="554"/>
      <c r="AA71" s="563"/>
      <c r="AB71" s="564"/>
      <c r="AC71" s="564"/>
      <c r="AD71" s="564"/>
      <c r="AE71" s="564"/>
      <c r="AF71" s="565"/>
      <c r="AG71" s="552"/>
      <c r="AH71" s="553"/>
      <c r="AI71" s="553"/>
      <c r="AJ71" s="553"/>
      <c r="AK71" s="553"/>
      <c r="AL71" s="554"/>
    </row>
    <row r="72" spans="1:38" ht="16.5" customHeight="1">
      <c r="A72" s="20" t="s">
        <v>1029</v>
      </c>
      <c r="D72" s="149" t="s">
        <v>1030</v>
      </c>
      <c r="E72" s="134"/>
      <c r="F72" s="134"/>
      <c r="G72" s="134"/>
      <c r="H72" s="134"/>
      <c r="I72" s="134"/>
      <c r="J72" s="134"/>
      <c r="K72" s="134"/>
      <c r="L72" s="134"/>
      <c r="M72" s="134"/>
      <c r="N72" s="135"/>
      <c r="O72" s="563"/>
      <c r="P72" s="564"/>
      <c r="Q72" s="564"/>
      <c r="R72" s="564"/>
      <c r="S72" s="564"/>
      <c r="T72" s="565"/>
      <c r="U72" s="552"/>
      <c r="V72" s="553"/>
      <c r="W72" s="553"/>
      <c r="X72" s="553"/>
      <c r="Y72" s="553"/>
      <c r="Z72" s="554"/>
      <c r="AA72" s="563"/>
      <c r="AB72" s="564"/>
      <c r="AC72" s="564"/>
      <c r="AD72" s="564"/>
      <c r="AE72" s="564"/>
      <c r="AF72" s="565"/>
      <c r="AG72" s="552"/>
      <c r="AH72" s="553"/>
      <c r="AI72" s="553"/>
      <c r="AJ72" s="553"/>
      <c r="AK72" s="553"/>
      <c r="AL72" s="554"/>
    </row>
    <row r="73" spans="1:38" ht="16.5" customHeight="1">
      <c r="A73" s="20" t="s">
        <v>1031</v>
      </c>
      <c r="D73" s="149" t="s">
        <v>1032</v>
      </c>
      <c r="E73" s="134"/>
      <c r="F73" s="134"/>
      <c r="G73" s="134"/>
      <c r="H73" s="134"/>
      <c r="I73" s="134"/>
      <c r="J73" s="134"/>
      <c r="K73" s="134"/>
      <c r="L73" s="134"/>
      <c r="M73" s="134"/>
      <c r="N73" s="135"/>
      <c r="O73" s="563"/>
      <c r="P73" s="564"/>
      <c r="Q73" s="564"/>
      <c r="R73" s="564"/>
      <c r="S73" s="564"/>
      <c r="T73" s="565"/>
      <c r="U73" s="552"/>
      <c r="V73" s="553"/>
      <c r="W73" s="553"/>
      <c r="X73" s="553"/>
      <c r="Y73" s="553"/>
      <c r="Z73" s="554"/>
      <c r="AA73" s="563"/>
      <c r="AB73" s="564"/>
      <c r="AC73" s="564"/>
      <c r="AD73" s="564"/>
      <c r="AE73" s="564"/>
      <c r="AF73" s="565"/>
      <c r="AG73" s="552"/>
      <c r="AH73" s="553"/>
      <c r="AI73" s="553"/>
      <c r="AJ73" s="553"/>
      <c r="AK73" s="553"/>
      <c r="AL73" s="554"/>
    </row>
    <row r="74" spans="1:38" ht="16.5" customHeight="1">
      <c r="A74" s="20" t="s">
        <v>1033</v>
      </c>
      <c r="D74" s="136" t="s">
        <v>343</v>
      </c>
      <c r="E74" s="134"/>
      <c r="F74" s="134"/>
      <c r="G74" s="134"/>
      <c r="H74" s="134"/>
      <c r="I74" s="134"/>
      <c r="J74" s="134"/>
      <c r="K74" s="134"/>
      <c r="L74" s="134"/>
      <c r="M74" s="134"/>
      <c r="N74" s="135"/>
      <c r="O74" s="563"/>
      <c r="P74" s="564"/>
      <c r="Q74" s="564"/>
      <c r="R74" s="564"/>
      <c r="S74" s="564"/>
      <c r="T74" s="565"/>
      <c r="U74" s="552"/>
      <c r="V74" s="553"/>
      <c r="W74" s="553"/>
      <c r="X74" s="553"/>
      <c r="Y74" s="553"/>
      <c r="Z74" s="554"/>
      <c r="AA74" s="563"/>
      <c r="AB74" s="564"/>
      <c r="AC74" s="564"/>
      <c r="AD74" s="564"/>
      <c r="AE74" s="564"/>
      <c r="AF74" s="565"/>
      <c r="AG74" s="552"/>
      <c r="AH74" s="553"/>
      <c r="AI74" s="553"/>
      <c r="AJ74" s="553"/>
      <c r="AK74" s="553"/>
      <c r="AL74" s="554"/>
    </row>
    <row r="75" spans="1:38" ht="16.5" customHeight="1">
      <c r="A75" s="20" t="s">
        <v>1034</v>
      </c>
      <c r="D75" s="133" t="s">
        <v>1035</v>
      </c>
      <c r="E75" s="134"/>
      <c r="F75" s="134"/>
      <c r="G75" s="134"/>
      <c r="H75" s="134"/>
      <c r="I75" s="134"/>
      <c r="J75" s="134"/>
      <c r="K75" s="134"/>
      <c r="L75" s="134"/>
      <c r="M75" s="134"/>
      <c r="N75" s="135"/>
      <c r="O75" s="552"/>
      <c r="P75" s="553"/>
      <c r="Q75" s="553"/>
      <c r="R75" s="553"/>
      <c r="S75" s="553"/>
      <c r="T75" s="554"/>
      <c r="U75" s="552">
        <f>-SUM(O76:T80)</f>
        <v>0</v>
      </c>
      <c r="V75" s="553"/>
      <c r="W75" s="553"/>
      <c r="X75" s="553"/>
      <c r="Y75" s="553"/>
      <c r="Z75" s="554"/>
      <c r="AA75" s="552"/>
      <c r="AB75" s="553"/>
      <c r="AC75" s="553"/>
      <c r="AD75" s="553"/>
      <c r="AE75" s="553"/>
      <c r="AF75" s="554"/>
      <c r="AG75" s="552">
        <f>-SUM(AA76:AF80)</f>
        <v>0</v>
      </c>
      <c r="AH75" s="553"/>
      <c r="AI75" s="553"/>
      <c r="AJ75" s="553"/>
      <c r="AK75" s="553"/>
      <c r="AL75" s="554"/>
    </row>
    <row r="76" spans="1:38" ht="16.5" customHeight="1">
      <c r="A76" s="20" t="s">
        <v>1036</v>
      </c>
      <c r="D76" s="136" t="s">
        <v>1037</v>
      </c>
      <c r="E76" s="134"/>
      <c r="F76" s="134"/>
      <c r="G76" s="134"/>
      <c r="H76" s="134"/>
      <c r="I76" s="134"/>
      <c r="J76" s="134"/>
      <c r="K76" s="134"/>
      <c r="L76" s="134"/>
      <c r="M76" s="134"/>
      <c r="N76" s="135"/>
      <c r="O76" s="563"/>
      <c r="P76" s="564"/>
      <c r="Q76" s="564"/>
      <c r="R76" s="564"/>
      <c r="S76" s="564"/>
      <c r="T76" s="565"/>
      <c r="U76" s="552"/>
      <c r="V76" s="553"/>
      <c r="W76" s="553"/>
      <c r="X76" s="553"/>
      <c r="Y76" s="553"/>
      <c r="Z76" s="554"/>
      <c r="AA76" s="563"/>
      <c r="AB76" s="564"/>
      <c r="AC76" s="564"/>
      <c r="AD76" s="564"/>
      <c r="AE76" s="564"/>
      <c r="AF76" s="565"/>
      <c r="AG76" s="552"/>
      <c r="AH76" s="553"/>
      <c r="AI76" s="553"/>
      <c r="AJ76" s="553"/>
      <c r="AK76" s="553"/>
      <c r="AL76" s="554"/>
    </row>
    <row r="77" spans="1:38" ht="16.5" customHeight="1">
      <c r="A77" s="20" t="s">
        <v>1038</v>
      </c>
      <c r="D77" s="136" t="s">
        <v>1039</v>
      </c>
      <c r="E77" s="134"/>
      <c r="F77" s="134"/>
      <c r="G77" s="134"/>
      <c r="H77" s="134"/>
      <c r="I77" s="134"/>
      <c r="J77" s="134"/>
      <c r="K77" s="134"/>
      <c r="L77" s="134"/>
      <c r="M77" s="134"/>
      <c r="N77" s="135"/>
      <c r="O77" s="563"/>
      <c r="P77" s="564"/>
      <c r="Q77" s="564"/>
      <c r="R77" s="564"/>
      <c r="S77" s="564"/>
      <c r="T77" s="565"/>
      <c r="U77" s="552"/>
      <c r="V77" s="553"/>
      <c r="W77" s="553"/>
      <c r="X77" s="553"/>
      <c r="Y77" s="553"/>
      <c r="Z77" s="554"/>
      <c r="AA77" s="563"/>
      <c r="AB77" s="564"/>
      <c r="AC77" s="564"/>
      <c r="AD77" s="564"/>
      <c r="AE77" s="564"/>
      <c r="AF77" s="565"/>
      <c r="AG77" s="552"/>
      <c r="AH77" s="553"/>
      <c r="AI77" s="553"/>
      <c r="AJ77" s="553"/>
      <c r="AK77" s="553"/>
      <c r="AL77" s="554"/>
    </row>
    <row r="78" spans="1:38" ht="16.5" customHeight="1">
      <c r="A78" s="20" t="s">
        <v>1040</v>
      </c>
      <c r="D78" s="136" t="s">
        <v>1041</v>
      </c>
      <c r="E78" s="134"/>
      <c r="F78" s="134"/>
      <c r="G78" s="134"/>
      <c r="H78" s="134"/>
      <c r="I78" s="134"/>
      <c r="J78" s="134"/>
      <c r="K78" s="134"/>
      <c r="L78" s="134"/>
      <c r="M78" s="134"/>
      <c r="N78" s="135"/>
      <c r="O78" s="563"/>
      <c r="P78" s="564"/>
      <c r="Q78" s="564"/>
      <c r="R78" s="564"/>
      <c r="S78" s="564"/>
      <c r="T78" s="565"/>
      <c r="U78" s="552"/>
      <c r="V78" s="553"/>
      <c r="W78" s="553"/>
      <c r="X78" s="553"/>
      <c r="Y78" s="553"/>
      <c r="Z78" s="554"/>
      <c r="AA78" s="563"/>
      <c r="AB78" s="564"/>
      <c r="AC78" s="564"/>
      <c r="AD78" s="564"/>
      <c r="AE78" s="564"/>
      <c r="AF78" s="565"/>
      <c r="AG78" s="552"/>
      <c r="AH78" s="553"/>
      <c r="AI78" s="553"/>
      <c r="AJ78" s="553"/>
      <c r="AK78" s="553"/>
      <c r="AL78" s="554"/>
    </row>
    <row r="79" spans="1:38" ht="16.5" customHeight="1">
      <c r="A79" s="20" t="s">
        <v>1042</v>
      </c>
      <c r="D79" s="136" t="s">
        <v>1043</v>
      </c>
      <c r="E79" s="134"/>
      <c r="F79" s="134"/>
      <c r="G79" s="134"/>
      <c r="H79" s="134"/>
      <c r="I79" s="134"/>
      <c r="J79" s="134"/>
      <c r="K79" s="134"/>
      <c r="L79" s="134"/>
      <c r="M79" s="134"/>
      <c r="N79" s="135"/>
      <c r="O79" s="563"/>
      <c r="P79" s="564"/>
      <c r="Q79" s="564"/>
      <c r="R79" s="564"/>
      <c r="S79" s="564"/>
      <c r="T79" s="565"/>
      <c r="U79" s="552"/>
      <c r="V79" s="553"/>
      <c r="W79" s="553"/>
      <c r="X79" s="553"/>
      <c r="Y79" s="553"/>
      <c r="Z79" s="554"/>
      <c r="AA79" s="563"/>
      <c r="AB79" s="564"/>
      <c r="AC79" s="564"/>
      <c r="AD79" s="564"/>
      <c r="AE79" s="564"/>
      <c r="AF79" s="565"/>
      <c r="AG79" s="552"/>
      <c r="AH79" s="553"/>
      <c r="AI79" s="553"/>
      <c r="AJ79" s="553"/>
      <c r="AK79" s="553"/>
      <c r="AL79" s="554"/>
    </row>
    <row r="80" spans="1:38" ht="16.5" customHeight="1">
      <c r="A80" s="20" t="s">
        <v>1044</v>
      </c>
      <c r="D80" s="136" t="s">
        <v>343</v>
      </c>
      <c r="E80" s="134"/>
      <c r="F80" s="134"/>
      <c r="G80" s="134"/>
      <c r="H80" s="134"/>
      <c r="I80" s="134"/>
      <c r="J80" s="134"/>
      <c r="K80" s="134"/>
      <c r="L80" s="134"/>
      <c r="M80" s="134"/>
      <c r="N80" s="135"/>
      <c r="O80" s="563"/>
      <c r="P80" s="564"/>
      <c r="Q80" s="564"/>
      <c r="R80" s="564"/>
      <c r="S80" s="564"/>
      <c r="T80" s="565"/>
      <c r="U80" s="552"/>
      <c r="V80" s="553"/>
      <c r="W80" s="553"/>
      <c r="X80" s="553"/>
      <c r="Y80" s="553"/>
      <c r="Z80" s="554"/>
      <c r="AA80" s="563"/>
      <c r="AB80" s="564"/>
      <c r="AC80" s="564"/>
      <c r="AD80" s="564"/>
      <c r="AE80" s="564"/>
      <c r="AF80" s="565"/>
      <c r="AG80" s="552"/>
      <c r="AH80" s="553"/>
      <c r="AI80" s="553"/>
      <c r="AJ80" s="553"/>
      <c r="AK80" s="553"/>
      <c r="AL80" s="554"/>
    </row>
    <row r="81" spans="1:46" ht="16.5" customHeight="1">
      <c r="A81" s="20" t="s">
        <v>868</v>
      </c>
      <c r="D81" s="133" t="s">
        <v>1045</v>
      </c>
      <c r="E81" s="134"/>
      <c r="F81" s="134"/>
      <c r="G81" s="134"/>
      <c r="H81" s="134"/>
      <c r="I81" s="134"/>
      <c r="J81" s="134"/>
      <c r="K81" s="134"/>
      <c r="L81" s="134"/>
      <c r="M81" s="134"/>
      <c r="N81" s="135"/>
      <c r="O81" s="552"/>
      <c r="P81" s="553"/>
      <c r="Q81" s="553"/>
      <c r="R81" s="553"/>
      <c r="S81" s="553"/>
      <c r="T81" s="554"/>
      <c r="U81" s="552">
        <f>U9+U51+U68</f>
        <v>0</v>
      </c>
      <c r="V81" s="553"/>
      <c r="W81" s="553"/>
      <c r="X81" s="553"/>
      <c r="Y81" s="553"/>
      <c r="Z81" s="554"/>
      <c r="AA81" s="552"/>
      <c r="AB81" s="553"/>
      <c r="AC81" s="553"/>
      <c r="AD81" s="553"/>
      <c r="AE81" s="553"/>
      <c r="AF81" s="554"/>
      <c r="AG81" s="552">
        <f>AG9+AG51+AG68</f>
        <v>0</v>
      </c>
      <c r="AH81" s="553"/>
      <c r="AI81" s="553"/>
      <c r="AJ81" s="553"/>
      <c r="AK81" s="553"/>
      <c r="AL81" s="554"/>
    </row>
    <row r="82" spans="1:46" ht="16.5" customHeight="1">
      <c r="A82" s="20" t="s">
        <v>1046</v>
      </c>
      <c r="D82" s="133" t="s">
        <v>1047</v>
      </c>
      <c r="E82" s="134"/>
      <c r="F82" s="134"/>
      <c r="G82" s="134"/>
      <c r="H82" s="134"/>
      <c r="I82" s="134"/>
      <c r="J82" s="134"/>
      <c r="K82" s="134"/>
      <c r="L82" s="134"/>
      <c r="M82" s="134"/>
      <c r="N82" s="135"/>
      <c r="O82" s="552"/>
      <c r="P82" s="553"/>
      <c r="Q82" s="553"/>
      <c r="R82" s="553"/>
      <c r="S82" s="553"/>
      <c r="T82" s="554"/>
      <c r="U82" s="563"/>
      <c r="V82" s="564"/>
      <c r="W82" s="564"/>
      <c r="X82" s="564"/>
      <c r="Y82" s="564"/>
      <c r="Z82" s="565"/>
      <c r="AA82" s="552"/>
      <c r="AB82" s="553"/>
      <c r="AC82" s="553"/>
      <c r="AD82" s="553"/>
      <c r="AE82" s="553"/>
      <c r="AF82" s="554"/>
      <c r="AG82" s="563"/>
      <c r="AH82" s="564"/>
      <c r="AI82" s="564"/>
      <c r="AJ82" s="564"/>
      <c r="AK82" s="564"/>
      <c r="AL82" s="565"/>
    </row>
    <row r="83" spans="1:46" ht="16.5" customHeight="1">
      <c r="A83" s="20" t="s">
        <v>1048</v>
      </c>
      <c r="D83" s="133" t="s">
        <v>1049</v>
      </c>
      <c r="E83" s="134"/>
      <c r="F83" s="134"/>
      <c r="G83" s="134"/>
      <c r="H83" s="134"/>
      <c r="I83" s="134"/>
      <c r="J83" s="134"/>
      <c r="K83" s="134"/>
      <c r="L83" s="134"/>
      <c r="M83" s="134"/>
      <c r="N83" s="135"/>
      <c r="O83" s="552"/>
      <c r="P83" s="553"/>
      <c r="Q83" s="553"/>
      <c r="R83" s="553"/>
      <c r="S83" s="553"/>
      <c r="T83" s="554"/>
      <c r="U83" s="552">
        <f>U81+U82</f>
        <v>0</v>
      </c>
      <c r="V83" s="553"/>
      <c r="W83" s="553"/>
      <c r="X83" s="553"/>
      <c r="Y83" s="553"/>
      <c r="Z83" s="554"/>
      <c r="AA83" s="552"/>
      <c r="AB83" s="553"/>
      <c r="AC83" s="553"/>
      <c r="AD83" s="553"/>
      <c r="AE83" s="553"/>
      <c r="AF83" s="554"/>
      <c r="AG83" s="552">
        <f>AG81+AG82</f>
        <v>0</v>
      </c>
      <c r="AH83" s="553"/>
      <c r="AI83" s="553"/>
      <c r="AJ83" s="553"/>
      <c r="AK83" s="553"/>
      <c r="AL83" s="554"/>
    </row>
    <row r="84" spans="1:46" ht="16.5" customHeight="1">
      <c r="A84" s="20" t="s">
        <v>1050</v>
      </c>
      <c r="D84" s="133" t="s">
        <v>1051</v>
      </c>
      <c r="E84" s="134"/>
      <c r="F84" s="134"/>
      <c r="G84" s="134"/>
      <c r="H84" s="134"/>
      <c r="I84" s="134"/>
      <c r="J84" s="134"/>
      <c r="K84" s="134"/>
      <c r="L84" s="134"/>
      <c r="M84" s="134"/>
      <c r="N84" s="135"/>
      <c r="O84" s="552"/>
      <c r="P84" s="553"/>
      <c r="Q84" s="553"/>
      <c r="R84" s="553"/>
      <c r="S84" s="553"/>
      <c r="T84" s="554"/>
      <c r="U84" s="563"/>
      <c r="V84" s="564"/>
      <c r="W84" s="564"/>
      <c r="X84" s="564"/>
      <c r="Y84" s="564"/>
      <c r="Z84" s="565"/>
      <c r="AA84" s="552"/>
      <c r="AB84" s="553"/>
      <c r="AC84" s="553"/>
      <c r="AD84" s="553"/>
      <c r="AE84" s="553"/>
      <c r="AF84" s="554"/>
      <c r="AG84" s="563"/>
      <c r="AH84" s="564"/>
      <c r="AI84" s="564"/>
      <c r="AJ84" s="564"/>
      <c r="AK84" s="564"/>
      <c r="AL84" s="565"/>
    </row>
    <row r="85" spans="1:46" ht="16.5" customHeight="1">
      <c r="A85" s="20" t="s">
        <v>1052</v>
      </c>
      <c r="D85" s="133" t="s">
        <v>1053</v>
      </c>
      <c r="E85" s="134"/>
      <c r="F85" s="134"/>
      <c r="G85" s="134"/>
      <c r="H85" s="134"/>
      <c r="I85" s="134"/>
      <c r="J85" s="134"/>
      <c r="K85" s="134"/>
      <c r="L85" s="134"/>
      <c r="M85" s="134"/>
      <c r="N85" s="135"/>
      <c r="O85" s="552"/>
      <c r="P85" s="553"/>
      <c r="Q85" s="553"/>
      <c r="R85" s="553"/>
      <c r="S85" s="553"/>
      <c r="T85" s="554"/>
      <c r="U85" s="552">
        <f>U83+U84</f>
        <v>0</v>
      </c>
      <c r="V85" s="553"/>
      <c r="W85" s="553"/>
      <c r="X85" s="553"/>
      <c r="Y85" s="553"/>
      <c r="Z85" s="554"/>
      <c r="AA85" s="552"/>
      <c r="AB85" s="553"/>
      <c r="AC85" s="553"/>
      <c r="AD85" s="553"/>
      <c r="AE85" s="553"/>
      <c r="AF85" s="554"/>
      <c r="AG85" s="552">
        <f>AG83+AG84</f>
        <v>0</v>
      </c>
      <c r="AH85" s="553"/>
      <c r="AI85" s="553"/>
      <c r="AJ85" s="553"/>
      <c r="AK85" s="553"/>
      <c r="AL85" s="554"/>
    </row>
    <row r="86" spans="1:46" ht="7.5" customHeight="1">
      <c r="A86" s="31"/>
      <c r="B86" s="31"/>
      <c r="C86" s="32"/>
      <c r="D86" s="32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4"/>
      <c r="AJ86" s="38"/>
      <c r="AK86" s="38"/>
      <c r="AL86" s="38"/>
      <c r="AM86" s="38"/>
      <c r="AN86" s="38"/>
      <c r="AO86" s="38"/>
      <c r="AP86" s="38"/>
      <c r="AQ86" s="38"/>
      <c r="AR86" s="38"/>
      <c r="AS86" s="38"/>
    </row>
    <row r="87" spans="1:46" ht="26.25" customHeight="1">
      <c r="A87" s="31"/>
      <c r="B87" s="31"/>
      <c r="C87" s="32"/>
      <c r="D87" s="32"/>
      <c r="E87" s="215"/>
      <c r="F87" s="215"/>
      <c r="G87" s="215"/>
      <c r="H87" s="215"/>
      <c r="I87" s="215"/>
      <c r="J87" s="215"/>
      <c r="K87" s="215"/>
      <c r="L87" s="215"/>
      <c r="M87" s="215"/>
      <c r="N87" s="215"/>
      <c r="O87" s="215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81" t="s">
        <v>261</v>
      </c>
      <c r="AN87" s="32"/>
      <c r="AO87" s="32"/>
      <c r="AP87" s="32"/>
      <c r="AQ87" s="32"/>
      <c r="AR87" s="32"/>
      <c r="AS87" s="32"/>
      <c r="AT87" s="35"/>
    </row>
    <row r="90" spans="1:46" ht="105" customHeight="1">
      <c r="B90" s="169" t="s">
        <v>1054</v>
      </c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  <c r="S90" s="170"/>
      <c r="T90" s="170"/>
      <c r="U90" s="170"/>
      <c r="V90" s="170"/>
      <c r="W90" s="170"/>
      <c r="X90" s="170"/>
      <c r="Y90" s="170"/>
      <c r="Z90" s="170"/>
      <c r="AA90" s="170"/>
      <c r="AB90" s="170"/>
      <c r="AC90" s="170"/>
      <c r="AD90" s="170"/>
      <c r="AE90" s="170"/>
      <c r="AF90" s="170"/>
      <c r="AG90" s="170"/>
      <c r="AH90" s="170"/>
      <c r="AI90" s="170"/>
      <c r="AJ90" s="170"/>
      <c r="AK90" s="170"/>
      <c r="AL90" s="171"/>
    </row>
  </sheetData>
  <mergeCells count="321">
    <mergeCell ref="B90:AL90"/>
    <mergeCell ref="B2:AL2"/>
    <mergeCell ref="E87:AL87"/>
    <mergeCell ref="O84:T84"/>
    <mergeCell ref="U84:Z84"/>
    <mergeCell ref="AA84:AF84"/>
    <mergeCell ref="AG84:AL84"/>
    <mergeCell ref="O85:T85"/>
    <mergeCell ref="U85:Z85"/>
    <mergeCell ref="AA85:AF85"/>
    <mergeCell ref="AG85:AL85"/>
    <mergeCell ref="O82:T82"/>
    <mergeCell ref="U82:Z82"/>
    <mergeCell ref="AA82:AF82"/>
    <mergeCell ref="AG82:AL82"/>
    <mergeCell ref="O83:T83"/>
    <mergeCell ref="U83:Z83"/>
    <mergeCell ref="AA83:AF83"/>
    <mergeCell ref="AG83:AL83"/>
    <mergeCell ref="O80:T80"/>
    <mergeCell ref="U80:Z80"/>
    <mergeCell ref="AA80:AF80"/>
    <mergeCell ref="AG80:AL80"/>
    <mergeCell ref="O81:T81"/>
    <mergeCell ref="U81:Z81"/>
    <mergeCell ref="AA81:AF81"/>
    <mergeCell ref="AG81:AL81"/>
    <mergeCell ref="O78:T78"/>
    <mergeCell ref="U78:Z78"/>
    <mergeCell ref="AA78:AF78"/>
    <mergeCell ref="AG78:AL78"/>
    <mergeCell ref="O79:T79"/>
    <mergeCell ref="U79:Z79"/>
    <mergeCell ref="AA79:AF79"/>
    <mergeCell ref="AG79:AL79"/>
    <mergeCell ref="O76:T76"/>
    <mergeCell ref="U76:Z76"/>
    <mergeCell ref="AA76:AF76"/>
    <mergeCell ref="AG76:AL76"/>
    <mergeCell ref="O77:T77"/>
    <mergeCell ref="U77:Z77"/>
    <mergeCell ref="AA77:AF77"/>
    <mergeCell ref="AG77:AL77"/>
    <mergeCell ref="O74:T74"/>
    <mergeCell ref="U74:Z74"/>
    <mergeCell ref="AA74:AF74"/>
    <mergeCell ref="AG74:AL74"/>
    <mergeCell ref="O75:T75"/>
    <mergeCell ref="U75:Z75"/>
    <mergeCell ref="AA75:AF75"/>
    <mergeCell ref="AG75:AL75"/>
    <mergeCell ref="O72:T72"/>
    <mergeCell ref="U72:Z72"/>
    <mergeCell ref="AA72:AF72"/>
    <mergeCell ref="AG72:AL72"/>
    <mergeCell ref="O73:T73"/>
    <mergeCell ref="U73:Z73"/>
    <mergeCell ref="AA73:AF73"/>
    <mergeCell ref="AG73:AL73"/>
    <mergeCell ref="O70:T70"/>
    <mergeCell ref="U70:Z70"/>
    <mergeCell ref="AA70:AF70"/>
    <mergeCell ref="AG70:AL70"/>
    <mergeCell ref="O71:T71"/>
    <mergeCell ref="U71:Z71"/>
    <mergeCell ref="AA71:AF71"/>
    <mergeCell ref="AG71:AL71"/>
    <mergeCell ref="O68:T68"/>
    <mergeCell ref="U68:Z68"/>
    <mergeCell ref="AA68:AF68"/>
    <mergeCell ref="AG68:AL68"/>
    <mergeCell ref="O69:T69"/>
    <mergeCell ref="U69:Z69"/>
    <mergeCell ref="AA69:AF69"/>
    <mergeCell ref="AG69:AL69"/>
    <mergeCell ref="O66:T66"/>
    <mergeCell ref="U66:Z66"/>
    <mergeCell ref="AA66:AF66"/>
    <mergeCell ref="AG66:AL66"/>
    <mergeCell ref="O67:T67"/>
    <mergeCell ref="U67:Z67"/>
    <mergeCell ref="AA67:AF67"/>
    <mergeCell ref="AG67:AL67"/>
    <mergeCell ref="O64:T64"/>
    <mergeCell ref="U64:Z64"/>
    <mergeCell ref="AA64:AF64"/>
    <mergeCell ref="AG64:AL64"/>
    <mergeCell ref="O65:T65"/>
    <mergeCell ref="U65:Z65"/>
    <mergeCell ref="AA65:AF65"/>
    <mergeCell ref="AG65:AL65"/>
    <mergeCell ref="O62:T62"/>
    <mergeCell ref="U62:Z62"/>
    <mergeCell ref="AA62:AF62"/>
    <mergeCell ref="AG62:AL62"/>
    <mergeCell ref="O63:T63"/>
    <mergeCell ref="U63:Z63"/>
    <mergeCell ref="AA63:AF63"/>
    <mergeCell ref="AG63:AL63"/>
    <mergeCell ref="O60:T60"/>
    <mergeCell ref="U60:Z60"/>
    <mergeCell ref="AA60:AF60"/>
    <mergeCell ref="AG60:AL60"/>
    <mergeCell ref="O61:T61"/>
    <mergeCell ref="U61:Z61"/>
    <mergeCell ref="AA61:AF61"/>
    <mergeCell ref="AG61:AL61"/>
    <mergeCell ref="O58:T58"/>
    <mergeCell ref="U58:Z58"/>
    <mergeCell ref="AA58:AF58"/>
    <mergeCell ref="AG58:AL58"/>
    <mergeCell ref="O59:T59"/>
    <mergeCell ref="U59:Z59"/>
    <mergeCell ref="AA59:AF59"/>
    <mergeCell ref="AG59:AL59"/>
    <mergeCell ref="O56:T56"/>
    <mergeCell ref="U56:Z56"/>
    <mergeCell ref="AA56:AF56"/>
    <mergeCell ref="AG56:AL56"/>
    <mergeCell ref="O57:T57"/>
    <mergeCell ref="U57:Z57"/>
    <mergeCell ref="AA57:AF57"/>
    <mergeCell ref="AG57:AL57"/>
    <mergeCell ref="O54:T54"/>
    <mergeCell ref="U54:Z54"/>
    <mergeCell ref="AA54:AF54"/>
    <mergeCell ref="AG54:AL54"/>
    <mergeCell ref="O55:T55"/>
    <mergeCell ref="U55:Z55"/>
    <mergeCell ref="AA55:AF55"/>
    <mergeCell ref="AG55:AL55"/>
    <mergeCell ref="O52:T52"/>
    <mergeCell ref="U52:Z52"/>
    <mergeCell ref="AA52:AF52"/>
    <mergeCell ref="AG52:AL52"/>
    <mergeCell ref="O53:T53"/>
    <mergeCell ref="U53:Z53"/>
    <mergeCell ref="AA53:AF53"/>
    <mergeCell ref="AG53:AL53"/>
    <mergeCell ref="O50:T50"/>
    <mergeCell ref="U50:Z50"/>
    <mergeCell ref="AA50:AF50"/>
    <mergeCell ref="AG50:AL50"/>
    <mergeCell ref="O51:T51"/>
    <mergeCell ref="U51:Z51"/>
    <mergeCell ref="AA51:AF51"/>
    <mergeCell ref="AG51:AL51"/>
    <mergeCell ref="O48:T48"/>
    <mergeCell ref="U48:Z48"/>
    <mergeCell ref="AA48:AF48"/>
    <mergeCell ref="AG48:AL48"/>
    <mergeCell ref="O49:T49"/>
    <mergeCell ref="U49:Z49"/>
    <mergeCell ref="AA49:AF49"/>
    <mergeCell ref="AG49:AL49"/>
    <mergeCell ref="O46:T46"/>
    <mergeCell ref="U46:Z46"/>
    <mergeCell ref="AA46:AF46"/>
    <mergeCell ref="AG46:AL46"/>
    <mergeCell ref="O47:T47"/>
    <mergeCell ref="U47:Z47"/>
    <mergeCell ref="AA47:AF47"/>
    <mergeCell ref="AG47:AL47"/>
    <mergeCell ref="O44:T44"/>
    <mergeCell ref="U44:Z44"/>
    <mergeCell ref="AA44:AF44"/>
    <mergeCell ref="AG44:AL44"/>
    <mergeCell ref="O45:T45"/>
    <mergeCell ref="U45:Z45"/>
    <mergeCell ref="AA45:AF45"/>
    <mergeCell ref="AG45:AL45"/>
    <mergeCell ref="O42:T42"/>
    <mergeCell ref="U42:Z42"/>
    <mergeCell ref="AA42:AF42"/>
    <mergeCell ref="AG42:AL42"/>
    <mergeCell ref="O43:T43"/>
    <mergeCell ref="U43:Z43"/>
    <mergeCell ref="AA43:AF43"/>
    <mergeCell ref="AG43:AL43"/>
    <mergeCell ref="O40:T40"/>
    <mergeCell ref="U40:Z40"/>
    <mergeCell ref="AA40:AF40"/>
    <mergeCell ref="AG40:AL40"/>
    <mergeCell ref="O41:T41"/>
    <mergeCell ref="U41:Z41"/>
    <mergeCell ref="AA41:AF41"/>
    <mergeCell ref="AG41:AL41"/>
    <mergeCell ref="O38:T38"/>
    <mergeCell ref="U38:Z38"/>
    <mergeCell ref="AA38:AF38"/>
    <mergeCell ref="AG38:AL38"/>
    <mergeCell ref="O39:T39"/>
    <mergeCell ref="U39:Z39"/>
    <mergeCell ref="AA39:AF39"/>
    <mergeCell ref="AG39:AL39"/>
    <mergeCell ref="O36:T36"/>
    <mergeCell ref="U36:Z36"/>
    <mergeCell ref="AA36:AF36"/>
    <mergeCell ref="AG36:AL36"/>
    <mergeCell ref="O37:T37"/>
    <mergeCell ref="U37:Z37"/>
    <mergeCell ref="AA37:AF37"/>
    <mergeCell ref="AG37:AL37"/>
    <mergeCell ref="O34:T34"/>
    <mergeCell ref="U34:Z34"/>
    <mergeCell ref="AA34:AF34"/>
    <mergeCell ref="AG34:AL34"/>
    <mergeCell ref="O35:T35"/>
    <mergeCell ref="U35:Z35"/>
    <mergeCell ref="AA35:AF35"/>
    <mergeCell ref="AG35:AL35"/>
    <mergeCell ref="O32:T32"/>
    <mergeCell ref="U32:Z32"/>
    <mergeCell ref="AA32:AF32"/>
    <mergeCell ref="AG32:AL32"/>
    <mergeCell ref="O33:T33"/>
    <mergeCell ref="U33:Z33"/>
    <mergeCell ref="AA33:AF33"/>
    <mergeCell ref="AG33:AL33"/>
    <mergeCell ref="O30:T30"/>
    <mergeCell ref="U30:Z30"/>
    <mergeCell ref="AA30:AF30"/>
    <mergeCell ref="AG30:AL30"/>
    <mergeCell ref="O31:T31"/>
    <mergeCell ref="U31:Z31"/>
    <mergeCell ref="AA31:AF31"/>
    <mergeCell ref="AG31:AL31"/>
    <mergeCell ref="O28:T28"/>
    <mergeCell ref="U28:Z28"/>
    <mergeCell ref="AA28:AF28"/>
    <mergeCell ref="AG28:AL28"/>
    <mergeCell ref="O29:T29"/>
    <mergeCell ref="U29:Z29"/>
    <mergeCell ref="AA29:AF29"/>
    <mergeCell ref="AG29:AL29"/>
    <mergeCell ref="O26:T26"/>
    <mergeCell ref="U26:Z26"/>
    <mergeCell ref="AA26:AF26"/>
    <mergeCell ref="AG26:AL26"/>
    <mergeCell ref="O27:T27"/>
    <mergeCell ref="U27:Z27"/>
    <mergeCell ref="AA27:AF27"/>
    <mergeCell ref="AG27:AL27"/>
    <mergeCell ref="O24:T24"/>
    <mergeCell ref="U24:Z24"/>
    <mergeCell ref="AA24:AF24"/>
    <mergeCell ref="AG24:AL24"/>
    <mergeCell ref="O25:T25"/>
    <mergeCell ref="U25:Z25"/>
    <mergeCell ref="AA25:AF25"/>
    <mergeCell ref="AG25:AL25"/>
    <mergeCell ref="O20:T20"/>
    <mergeCell ref="U20:Z20"/>
    <mergeCell ref="AA20:AF20"/>
    <mergeCell ref="AG20:AL20"/>
    <mergeCell ref="O23:T23"/>
    <mergeCell ref="U23:Z23"/>
    <mergeCell ref="AA23:AF23"/>
    <mergeCell ref="AG23:AL23"/>
    <mergeCell ref="O22:T22"/>
    <mergeCell ref="U22:Z22"/>
    <mergeCell ref="AA22:AF22"/>
    <mergeCell ref="AG22:AL22"/>
    <mergeCell ref="O21:T21"/>
    <mergeCell ref="U21:Z21"/>
    <mergeCell ref="AA21:AF21"/>
    <mergeCell ref="AG21:AL21"/>
    <mergeCell ref="O18:T18"/>
    <mergeCell ref="U18:Z18"/>
    <mergeCell ref="AA18:AF18"/>
    <mergeCell ref="AG18:AL18"/>
    <mergeCell ref="O19:T19"/>
    <mergeCell ref="U19:Z19"/>
    <mergeCell ref="AA19:AF19"/>
    <mergeCell ref="AG19:AL19"/>
    <mergeCell ref="O16:T16"/>
    <mergeCell ref="U16:Z16"/>
    <mergeCell ref="AA16:AF16"/>
    <mergeCell ref="AG16:AL16"/>
    <mergeCell ref="O17:T17"/>
    <mergeCell ref="U17:Z17"/>
    <mergeCell ref="AA17:AF17"/>
    <mergeCell ref="AG17:AL17"/>
    <mergeCell ref="O14:T14"/>
    <mergeCell ref="U14:Z14"/>
    <mergeCell ref="AA14:AF14"/>
    <mergeCell ref="AG14:AL14"/>
    <mergeCell ref="O15:T15"/>
    <mergeCell ref="U15:Z15"/>
    <mergeCell ref="AA15:AF15"/>
    <mergeCell ref="AG15:AL15"/>
    <mergeCell ref="O12:T12"/>
    <mergeCell ref="U12:Z12"/>
    <mergeCell ref="AA12:AF12"/>
    <mergeCell ref="AG12:AL12"/>
    <mergeCell ref="O13:T13"/>
    <mergeCell ref="U13:Z13"/>
    <mergeCell ref="AA13:AF13"/>
    <mergeCell ref="AG13:AL13"/>
    <mergeCell ref="O10:T10"/>
    <mergeCell ref="U10:Z10"/>
    <mergeCell ref="AA10:AF10"/>
    <mergeCell ref="AG10:AL10"/>
    <mergeCell ref="O11:T11"/>
    <mergeCell ref="U11:Z11"/>
    <mergeCell ref="AA11:AF11"/>
    <mergeCell ref="AG11:AL11"/>
    <mergeCell ref="AI6:AL6"/>
    <mergeCell ref="D7:N8"/>
    <mergeCell ref="O8:Z8"/>
    <mergeCell ref="AA8:AL8"/>
    <mergeCell ref="O9:T9"/>
    <mergeCell ref="U9:Z9"/>
    <mergeCell ref="AA9:AF9"/>
    <mergeCell ref="AG9:AL9"/>
    <mergeCell ref="D1:AK1"/>
    <mergeCell ref="V4:X4"/>
    <mergeCell ref="AC4:AE4"/>
    <mergeCell ref="V5:X5"/>
    <mergeCell ref="AC5:AE5"/>
    <mergeCell ref="G3:AH3"/>
  </mergeCells>
  <phoneticPr fontId="235" type="noConversion"/>
  <pageMargins left="0.47" right="0.47" top="0.75" bottom="0.75" header="0.31" footer="0.31"/>
  <pageSetup paperSize="9" scale="74" fitToWidth="0" fitToHeight="0" orientation="portrait" blackAndWhite="1"/>
  <rowBreaks count="1" manualBreakCount="1">
    <brk id="5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0"/>
  <sheetViews>
    <sheetView showGridLines="0" workbookViewId="0">
      <selection activeCell="B2" sqref="B2:AL2"/>
    </sheetView>
  </sheetViews>
  <sheetFormatPr defaultRowHeight="16.5" customHeight="1"/>
  <cols>
    <col min="1" max="1" width="9" style="2" customWidth="1"/>
    <col min="2" max="3" width="1.125" style="2" customWidth="1"/>
    <col min="4" max="12" width="3.25" style="2" customWidth="1"/>
    <col min="13" max="15" width="3.75" style="2" customWidth="1"/>
    <col min="16" max="31" width="3.125" style="2" customWidth="1"/>
    <col min="32" max="34" width="3.75" style="2" customWidth="1"/>
    <col min="35" max="37" width="4.375" style="2" customWidth="1"/>
    <col min="38" max="38" width="3.125" style="2" customWidth="1"/>
    <col min="39" max="43" width="9" style="2" customWidth="1"/>
  </cols>
  <sheetData>
    <row r="1" spans="1:39" ht="19.5" customHeigh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2"/>
    </row>
    <row r="2" spans="1:39" ht="20.25" customHeight="1">
      <c r="A2" s="95"/>
      <c r="B2" s="515" t="s">
        <v>1055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</row>
    <row r="3" spans="1:39" ht="16.5" customHeight="1">
      <c r="G3" s="243" t="s">
        <v>1056</v>
      </c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</row>
    <row r="4" spans="1:39" ht="16.5" customHeight="1">
      <c r="J4" s="20" t="s">
        <v>487</v>
      </c>
      <c r="L4" s="20" t="s">
        <v>194</v>
      </c>
      <c r="M4" s="41">
        <f>'5부.Ⅱ'!M4</f>
        <v>1</v>
      </c>
      <c r="N4" s="20" t="s">
        <v>6</v>
      </c>
      <c r="O4" s="41">
        <f>'5부.Ⅰ'!S6</f>
        <v>3</v>
      </c>
      <c r="P4" s="20" t="s">
        <v>488</v>
      </c>
      <c r="Q4" s="20"/>
      <c r="R4" s="20"/>
      <c r="S4" s="20" t="s">
        <v>726</v>
      </c>
      <c r="T4" s="43"/>
      <c r="U4" s="20"/>
      <c r="V4" s="243" t="str">
        <f>'5부.Ⅱ'!V4</f>
        <v>2024.07.01</v>
      </c>
      <c r="W4" s="243"/>
      <c r="X4" s="243"/>
      <c r="Y4" s="20"/>
      <c r="Z4" s="20" t="s">
        <v>727</v>
      </c>
      <c r="AA4" s="20"/>
      <c r="AB4" s="43"/>
      <c r="AC4" s="243" t="str">
        <f>'5부.Ⅱ'!AC4</f>
        <v>2024.09.30</v>
      </c>
      <c r="AD4" s="243"/>
      <c r="AE4" s="243"/>
      <c r="AF4" s="43"/>
      <c r="AG4" s="20"/>
      <c r="AH4" s="20"/>
      <c r="AI4" s="20"/>
      <c r="AJ4" s="20"/>
      <c r="AK4" s="20"/>
      <c r="AL4" s="20"/>
    </row>
    <row r="5" spans="1:39" ht="16.5" customHeight="1">
      <c r="J5" s="20" t="s">
        <v>490</v>
      </c>
      <c r="L5" s="20" t="s">
        <v>194</v>
      </c>
      <c r="M5" s="121">
        <f>'5부.Ⅱ'!M5</f>
        <v>0</v>
      </c>
      <c r="N5" s="20" t="s">
        <v>6</v>
      </c>
      <c r="O5" s="43"/>
      <c r="P5" s="20" t="s">
        <v>143</v>
      </c>
      <c r="Q5" s="20"/>
      <c r="R5" s="20"/>
      <c r="S5" s="20" t="s">
        <v>726</v>
      </c>
      <c r="T5" s="43"/>
      <c r="U5" s="20"/>
      <c r="V5" s="573">
        <f>'5부.Ⅱ'!V5</f>
        <v>0</v>
      </c>
      <c r="W5" s="573"/>
      <c r="X5" s="573"/>
      <c r="Y5" s="20"/>
      <c r="Z5" s="20" t="s">
        <v>727</v>
      </c>
      <c r="AA5" s="20"/>
      <c r="AB5" s="43"/>
      <c r="AC5" s="573">
        <f>'5부.Ⅱ'!AC5</f>
        <v>0</v>
      </c>
      <c r="AD5" s="573"/>
      <c r="AE5" s="573"/>
      <c r="AF5" s="43"/>
      <c r="AG5" s="20"/>
      <c r="AH5" s="20"/>
      <c r="AI5" s="20"/>
      <c r="AJ5" s="20"/>
      <c r="AK5" s="20"/>
      <c r="AL5" s="20"/>
    </row>
    <row r="6" spans="1:39" ht="17.25" customHeight="1">
      <c r="B6" s="49"/>
      <c r="C6" s="49"/>
      <c r="D6" s="20" t="s">
        <v>492</v>
      </c>
      <c r="E6" s="122"/>
      <c r="F6" s="122"/>
      <c r="G6" s="20" t="str">
        <f>표지!E28</f>
        <v>(주)아산탕정대한제50호위탁관리부동산투자회사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30"/>
      <c r="AH6" s="123"/>
      <c r="AI6" s="595" t="s">
        <v>41</v>
      </c>
      <c r="AJ6" s="595"/>
      <c r="AK6" s="595"/>
      <c r="AL6" s="152"/>
      <c r="AM6" s="22"/>
    </row>
    <row r="7" spans="1:39" ht="30" customHeight="1">
      <c r="A7" s="49"/>
      <c r="B7" s="49"/>
      <c r="C7" s="587" t="s">
        <v>93</v>
      </c>
      <c r="D7" s="588"/>
      <c r="E7" s="588"/>
      <c r="F7" s="588"/>
      <c r="G7" s="588"/>
      <c r="H7" s="589"/>
      <c r="I7" s="587" t="s">
        <v>1057</v>
      </c>
      <c r="J7" s="588"/>
      <c r="K7" s="588"/>
      <c r="L7" s="589"/>
      <c r="M7" s="587" t="s">
        <v>1058</v>
      </c>
      <c r="N7" s="588"/>
      <c r="O7" s="589"/>
      <c r="P7" s="587" t="s">
        <v>1059</v>
      </c>
      <c r="Q7" s="588"/>
      <c r="R7" s="588"/>
      <c r="S7" s="589"/>
      <c r="T7" s="587" t="s">
        <v>1060</v>
      </c>
      <c r="U7" s="590"/>
      <c r="V7" s="590"/>
      <c r="W7" s="591"/>
      <c r="X7" s="587" t="s">
        <v>1061</v>
      </c>
      <c r="Y7" s="588"/>
      <c r="Z7" s="588"/>
      <c r="AA7" s="589"/>
      <c r="AB7" s="587" t="s">
        <v>343</v>
      </c>
      <c r="AC7" s="588"/>
      <c r="AD7" s="588"/>
      <c r="AE7" s="589"/>
      <c r="AF7" s="592" t="s">
        <v>1062</v>
      </c>
      <c r="AG7" s="593"/>
      <c r="AH7" s="594"/>
      <c r="AI7" s="592" t="s">
        <v>255</v>
      </c>
      <c r="AJ7" s="593"/>
      <c r="AK7" s="594"/>
      <c r="AL7" s="22"/>
      <c r="AM7" s="20"/>
    </row>
    <row r="8" spans="1:39" ht="30" customHeight="1">
      <c r="A8" s="49"/>
      <c r="B8" s="49"/>
      <c r="C8" s="381"/>
      <c r="D8" s="379"/>
      <c r="E8" s="379"/>
      <c r="F8" s="379"/>
      <c r="G8" s="379"/>
      <c r="H8" s="380"/>
      <c r="I8" s="454"/>
      <c r="J8" s="454"/>
      <c r="K8" s="454"/>
      <c r="L8" s="454"/>
      <c r="M8" s="454"/>
      <c r="N8" s="454"/>
      <c r="O8" s="454"/>
      <c r="P8" s="454"/>
      <c r="Q8" s="454"/>
      <c r="R8" s="454"/>
      <c r="S8" s="454"/>
      <c r="T8" s="248"/>
      <c r="U8" s="248"/>
      <c r="V8" s="248"/>
      <c r="W8" s="248"/>
      <c r="X8" s="248"/>
      <c r="Y8" s="248"/>
      <c r="Z8" s="248"/>
      <c r="AA8" s="248"/>
      <c r="AB8" s="248"/>
      <c r="AC8" s="248"/>
      <c r="AD8" s="248"/>
      <c r="AE8" s="248"/>
      <c r="AF8" s="248"/>
      <c r="AG8" s="248"/>
      <c r="AH8" s="248"/>
      <c r="AI8" s="580">
        <f t="shared" ref="AI8:AI15" si="0">SUM(I8:AH8)</f>
        <v>0</v>
      </c>
      <c r="AJ8" s="580"/>
      <c r="AK8" s="580"/>
    </row>
    <row r="9" spans="1:39" ht="30" customHeight="1">
      <c r="A9" s="49"/>
      <c r="B9" s="49"/>
      <c r="C9" s="577"/>
      <c r="D9" s="578"/>
      <c r="E9" s="578"/>
      <c r="F9" s="578"/>
      <c r="G9" s="578"/>
      <c r="H9" s="579"/>
      <c r="I9" s="454"/>
      <c r="J9" s="454"/>
      <c r="K9" s="454"/>
      <c r="L9" s="454"/>
      <c r="M9" s="454"/>
      <c r="N9" s="454"/>
      <c r="O9" s="454"/>
      <c r="P9" s="454"/>
      <c r="Q9" s="454"/>
      <c r="R9" s="454"/>
      <c r="S9" s="454"/>
      <c r="T9" s="248"/>
      <c r="U9" s="248"/>
      <c r="V9" s="248"/>
      <c r="W9" s="248"/>
      <c r="X9" s="248"/>
      <c r="Y9" s="248"/>
      <c r="Z9" s="248"/>
      <c r="AA9" s="248"/>
      <c r="AB9" s="248"/>
      <c r="AC9" s="248"/>
      <c r="AD9" s="248"/>
      <c r="AE9" s="248"/>
      <c r="AF9" s="248"/>
      <c r="AG9" s="248"/>
      <c r="AH9" s="248"/>
      <c r="AI9" s="580">
        <f t="shared" si="0"/>
        <v>0</v>
      </c>
      <c r="AJ9" s="580"/>
      <c r="AK9" s="580"/>
    </row>
    <row r="10" spans="1:39" ht="30" customHeight="1">
      <c r="A10" s="49"/>
      <c r="B10" s="49"/>
      <c r="C10" s="577"/>
      <c r="D10" s="578"/>
      <c r="E10" s="578"/>
      <c r="F10" s="578"/>
      <c r="G10" s="578"/>
      <c r="H10" s="579"/>
      <c r="I10" s="454"/>
      <c r="J10" s="454"/>
      <c r="K10" s="454"/>
      <c r="L10" s="454"/>
      <c r="M10" s="454"/>
      <c r="N10" s="454"/>
      <c r="O10" s="454"/>
      <c r="P10" s="454"/>
      <c r="Q10" s="454"/>
      <c r="R10" s="454"/>
      <c r="S10" s="454"/>
      <c r="T10" s="248"/>
      <c r="U10" s="248"/>
      <c r="V10" s="248"/>
      <c r="W10" s="248"/>
      <c r="X10" s="248"/>
      <c r="Y10" s="248"/>
      <c r="Z10" s="248"/>
      <c r="AA10" s="248"/>
      <c r="AB10" s="248"/>
      <c r="AC10" s="248"/>
      <c r="AD10" s="248"/>
      <c r="AE10" s="248"/>
      <c r="AF10" s="248"/>
      <c r="AG10" s="248"/>
      <c r="AH10" s="248"/>
      <c r="AI10" s="580">
        <f t="shared" si="0"/>
        <v>0</v>
      </c>
      <c r="AJ10" s="580"/>
      <c r="AK10" s="580"/>
    </row>
    <row r="11" spans="1:39" ht="30" customHeight="1">
      <c r="A11" s="49"/>
      <c r="B11" s="49"/>
      <c r="C11" s="577"/>
      <c r="D11" s="578"/>
      <c r="E11" s="578"/>
      <c r="F11" s="578"/>
      <c r="G11" s="578"/>
      <c r="H11" s="579"/>
      <c r="I11" s="454"/>
      <c r="J11" s="454"/>
      <c r="K11" s="454"/>
      <c r="L11" s="454"/>
      <c r="M11" s="454"/>
      <c r="N11" s="454"/>
      <c r="O11" s="454"/>
      <c r="P11" s="454"/>
      <c r="Q11" s="454"/>
      <c r="R11" s="454"/>
      <c r="S11" s="454"/>
      <c r="T11" s="248"/>
      <c r="U11" s="248"/>
      <c r="V11" s="248"/>
      <c r="W11" s="248"/>
      <c r="X11" s="248"/>
      <c r="Y11" s="248"/>
      <c r="Z11" s="248"/>
      <c r="AA11" s="248"/>
      <c r="AB11" s="248"/>
      <c r="AC11" s="248"/>
      <c r="AD11" s="248"/>
      <c r="AE11" s="248"/>
      <c r="AF11" s="248"/>
      <c r="AG11" s="248"/>
      <c r="AH11" s="248"/>
      <c r="AI11" s="580">
        <f t="shared" si="0"/>
        <v>0</v>
      </c>
      <c r="AJ11" s="580"/>
      <c r="AK11" s="580"/>
    </row>
    <row r="12" spans="1:39" ht="30" customHeight="1">
      <c r="A12" s="49"/>
      <c r="B12" s="49"/>
      <c r="C12" s="577"/>
      <c r="D12" s="578"/>
      <c r="E12" s="578"/>
      <c r="F12" s="578"/>
      <c r="G12" s="578"/>
      <c r="H12" s="579"/>
      <c r="I12" s="454"/>
      <c r="J12" s="454"/>
      <c r="K12" s="454"/>
      <c r="L12" s="454"/>
      <c r="M12" s="454"/>
      <c r="N12" s="454"/>
      <c r="O12" s="454"/>
      <c r="P12" s="454"/>
      <c r="Q12" s="454"/>
      <c r="R12" s="454"/>
      <c r="S12" s="454"/>
      <c r="T12" s="248"/>
      <c r="U12" s="248"/>
      <c r="V12" s="248"/>
      <c r="W12" s="248"/>
      <c r="X12" s="248"/>
      <c r="Y12" s="248"/>
      <c r="Z12" s="248"/>
      <c r="AA12" s="248"/>
      <c r="AB12" s="248"/>
      <c r="AC12" s="248"/>
      <c r="AD12" s="248"/>
      <c r="AE12" s="248"/>
      <c r="AF12" s="248"/>
      <c r="AG12" s="248"/>
      <c r="AH12" s="248"/>
      <c r="AI12" s="580">
        <f t="shared" si="0"/>
        <v>0</v>
      </c>
      <c r="AJ12" s="580"/>
      <c r="AK12" s="580"/>
    </row>
    <row r="13" spans="1:39" ht="30" customHeight="1">
      <c r="A13" s="49"/>
      <c r="B13" s="49"/>
      <c r="C13" s="577"/>
      <c r="D13" s="578"/>
      <c r="E13" s="578"/>
      <c r="F13" s="578"/>
      <c r="G13" s="578"/>
      <c r="H13" s="579"/>
      <c r="I13" s="454"/>
      <c r="J13" s="454"/>
      <c r="K13" s="454"/>
      <c r="L13" s="454"/>
      <c r="M13" s="454"/>
      <c r="N13" s="454"/>
      <c r="O13" s="454"/>
      <c r="P13" s="454"/>
      <c r="Q13" s="454"/>
      <c r="R13" s="454"/>
      <c r="S13" s="454"/>
      <c r="T13" s="248"/>
      <c r="U13" s="248"/>
      <c r="V13" s="248"/>
      <c r="W13" s="248"/>
      <c r="X13" s="248"/>
      <c r="Y13" s="248"/>
      <c r="Z13" s="248"/>
      <c r="AA13" s="248"/>
      <c r="AB13" s="248"/>
      <c r="AC13" s="248"/>
      <c r="AD13" s="248"/>
      <c r="AE13" s="248"/>
      <c r="AF13" s="248"/>
      <c r="AG13" s="248"/>
      <c r="AH13" s="248"/>
      <c r="AI13" s="580">
        <f t="shared" si="0"/>
        <v>0</v>
      </c>
      <c r="AJ13" s="580"/>
      <c r="AK13" s="580"/>
    </row>
    <row r="14" spans="1:39" ht="30" customHeight="1">
      <c r="A14" s="49"/>
      <c r="B14" s="49"/>
      <c r="C14" s="577"/>
      <c r="D14" s="578"/>
      <c r="E14" s="578"/>
      <c r="F14" s="578"/>
      <c r="G14" s="578"/>
      <c r="H14" s="579"/>
      <c r="I14" s="584"/>
      <c r="J14" s="585"/>
      <c r="K14" s="585"/>
      <c r="L14" s="586"/>
      <c r="M14" s="584"/>
      <c r="N14" s="585"/>
      <c r="O14" s="586"/>
      <c r="P14" s="584"/>
      <c r="Q14" s="585"/>
      <c r="R14" s="585"/>
      <c r="S14" s="586"/>
      <c r="T14" s="581"/>
      <c r="U14" s="582"/>
      <c r="V14" s="582"/>
      <c r="W14" s="583"/>
      <c r="X14" s="581"/>
      <c r="Y14" s="582"/>
      <c r="Z14" s="582"/>
      <c r="AA14" s="583"/>
      <c r="AB14" s="581"/>
      <c r="AC14" s="582"/>
      <c r="AD14" s="582"/>
      <c r="AE14" s="583"/>
      <c r="AF14" s="248"/>
      <c r="AG14" s="248"/>
      <c r="AH14" s="248"/>
      <c r="AI14" s="580">
        <f t="shared" si="0"/>
        <v>0</v>
      </c>
      <c r="AJ14" s="580"/>
      <c r="AK14" s="580"/>
    </row>
    <row r="15" spans="1:39" ht="30" customHeight="1">
      <c r="A15" s="49"/>
      <c r="B15" s="49"/>
      <c r="C15" s="577"/>
      <c r="D15" s="578"/>
      <c r="E15" s="578"/>
      <c r="F15" s="578"/>
      <c r="G15" s="578"/>
      <c r="H15" s="579"/>
      <c r="I15" s="454"/>
      <c r="J15" s="454"/>
      <c r="K15" s="454"/>
      <c r="L15" s="454"/>
      <c r="M15" s="454"/>
      <c r="N15" s="454"/>
      <c r="O15" s="454"/>
      <c r="P15" s="454"/>
      <c r="Q15" s="454"/>
      <c r="R15" s="454"/>
      <c r="S15" s="454"/>
      <c r="T15" s="248"/>
      <c r="U15" s="248"/>
      <c r="V15" s="248"/>
      <c r="W15" s="248"/>
      <c r="X15" s="248"/>
      <c r="Y15" s="248"/>
      <c r="Z15" s="248"/>
      <c r="AA15" s="248"/>
      <c r="AB15" s="248"/>
      <c r="AC15" s="248"/>
      <c r="AD15" s="248"/>
      <c r="AE15" s="248"/>
      <c r="AF15" s="248"/>
      <c r="AG15" s="248"/>
      <c r="AH15" s="248"/>
      <c r="AI15" s="580">
        <f t="shared" si="0"/>
        <v>0</v>
      </c>
      <c r="AJ15" s="580"/>
      <c r="AK15" s="580"/>
    </row>
    <row r="16" spans="1:39" ht="7.5" customHeight="1">
      <c r="A16" s="31"/>
      <c r="B16" s="31"/>
      <c r="C16" s="32"/>
      <c r="D16" s="32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4"/>
    </row>
    <row r="17" spans="1:46" ht="26.25" customHeight="1">
      <c r="A17" s="31"/>
      <c r="B17" s="31"/>
      <c r="C17" s="32"/>
      <c r="D17" s="32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5"/>
      <c r="T17" s="215"/>
      <c r="U17" s="215"/>
      <c r="V17" s="215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81" t="s">
        <v>261</v>
      </c>
      <c r="AN17" s="32"/>
      <c r="AO17" s="32"/>
      <c r="AP17" s="32"/>
      <c r="AQ17" s="32"/>
      <c r="AR17" s="32"/>
      <c r="AS17" s="32"/>
      <c r="AT17" s="35"/>
    </row>
    <row r="18" spans="1:46" ht="16.5" customHeight="1">
      <c r="AR18" s="20"/>
      <c r="AS18" s="20"/>
    </row>
    <row r="20" spans="1:46" ht="69" customHeight="1">
      <c r="B20" s="169" t="s">
        <v>314</v>
      </c>
      <c r="C20" s="377"/>
      <c r="D20" s="377"/>
      <c r="E20" s="377"/>
      <c r="F20" s="377"/>
      <c r="G20" s="377"/>
      <c r="H20" s="377"/>
      <c r="I20" s="377"/>
      <c r="J20" s="377"/>
      <c r="K20" s="377"/>
      <c r="L20" s="377"/>
      <c r="M20" s="377"/>
      <c r="N20" s="377"/>
      <c r="O20" s="377"/>
      <c r="P20" s="377"/>
      <c r="Q20" s="377"/>
      <c r="R20" s="377"/>
      <c r="S20" s="377"/>
      <c r="T20" s="377"/>
      <c r="U20" s="377"/>
      <c r="V20" s="377"/>
      <c r="W20" s="377"/>
      <c r="X20" s="377"/>
      <c r="Y20" s="377"/>
      <c r="Z20" s="377"/>
      <c r="AA20" s="377"/>
      <c r="AB20" s="377"/>
      <c r="AC20" s="377"/>
      <c r="AD20" s="377"/>
      <c r="AE20" s="377"/>
      <c r="AF20" s="377"/>
      <c r="AG20" s="377"/>
      <c r="AH20" s="377"/>
      <c r="AI20" s="377"/>
      <c r="AJ20" s="377"/>
      <c r="AK20" s="378"/>
      <c r="AL20" s="80"/>
    </row>
  </sheetData>
  <mergeCells count="90">
    <mergeCell ref="AB12:AE12"/>
    <mergeCell ref="AF12:AH12"/>
    <mergeCell ref="AI12:AK12"/>
    <mergeCell ref="AI10:AK10"/>
    <mergeCell ref="AB9:AE9"/>
    <mergeCell ref="AF9:AH9"/>
    <mergeCell ref="AB10:AE10"/>
    <mergeCell ref="AF10:AH10"/>
    <mergeCell ref="AB11:AE11"/>
    <mergeCell ref="AF11:AH11"/>
    <mergeCell ref="AI11:AK11"/>
    <mergeCell ref="AI9:AK9"/>
    <mergeCell ref="B2:AL2"/>
    <mergeCell ref="C7:H7"/>
    <mergeCell ref="I7:L7"/>
    <mergeCell ref="M7:O7"/>
    <mergeCell ref="P7:S7"/>
    <mergeCell ref="T7:W7"/>
    <mergeCell ref="X7:AA7"/>
    <mergeCell ref="AB7:AE7"/>
    <mergeCell ref="AF7:AH7"/>
    <mergeCell ref="AI7:AK7"/>
    <mergeCell ref="V4:X4"/>
    <mergeCell ref="AC4:AE4"/>
    <mergeCell ref="V5:X5"/>
    <mergeCell ref="AC5:AE5"/>
    <mergeCell ref="AI6:AK6"/>
    <mergeCell ref="G3:AH3"/>
    <mergeCell ref="I12:L12"/>
    <mergeCell ref="M12:O12"/>
    <mergeCell ref="P12:S12"/>
    <mergeCell ref="T12:W12"/>
    <mergeCell ref="X12:AA12"/>
    <mergeCell ref="I13:L13"/>
    <mergeCell ref="M13:O13"/>
    <mergeCell ref="P13:S13"/>
    <mergeCell ref="T13:W13"/>
    <mergeCell ref="X13:AA13"/>
    <mergeCell ref="I14:L14"/>
    <mergeCell ref="M14:O14"/>
    <mergeCell ref="P14:S14"/>
    <mergeCell ref="T14:W14"/>
    <mergeCell ref="X14:AA14"/>
    <mergeCell ref="AF13:AH13"/>
    <mergeCell ref="AI13:AK13"/>
    <mergeCell ref="AB14:AE14"/>
    <mergeCell ref="AF14:AH14"/>
    <mergeCell ref="AB13:AE13"/>
    <mergeCell ref="T15:W15"/>
    <mergeCell ref="X15:AA15"/>
    <mergeCell ref="AB15:AE15"/>
    <mergeCell ref="AF15:AH15"/>
    <mergeCell ref="AI15:AK15"/>
    <mergeCell ref="AB8:AE8"/>
    <mergeCell ref="AF8:AH8"/>
    <mergeCell ref="AI8:AK8"/>
    <mergeCell ref="I8:L8"/>
    <mergeCell ref="M8:O8"/>
    <mergeCell ref="P8:S8"/>
    <mergeCell ref="T8:W8"/>
    <mergeCell ref="C10:H10"/>
    <mergeCell ref="I10:L10"/>
    <mergeCell ref="M10:O10"/>
    <mergeCell ref="X8:AA8"/>
    <mergeCell ref="P10:S10"/>
    <mergeCell ref="T10:W10"/>
    <mergeCell ref="X10:AA10"/>
    <mergeCell ref="X9:AA9"/>
    <mergeCell ref="C8:H8"/>
    <mergeCell ref="C9:H9"/>
    <mergeCell ref="I9:L9"/>
    <mergeCell ref="M9:O9"/>
    <mergeCell ref="P9:S9"/>
    <mergeCell ref="T9:W9"/>
    <mergeCell ref="B20:AK20"/>
    <mergeCell ref="C11:H11"/>
    <mergeCell ref="I11:L11"/>
    <mergeCell ref="M11:O11"/>
    <mergeCell ref="P11:S11"/>
    <mergeCell ref="T11:W11"/>
    <mergeCell ref="X11:AA11"/>
    <mergeCell ref="E17:AL17"/>
    <mergeCell ref="C12:H12"/>
    <mergeCell ref="C13:H13"/>
    <mergeCell ref="C14:H14"/>
    <mergeCell ref="C15:H15"/>
    <mergeCell ref="AI14:AK14"/>
    <mergeCell ref="I15:L15"/>
    <mergeCell ref="M15:O15"/>
    <mergeCell ref="P15:S15"/>
  </mergeCells>
  <phoneticPr fontId="235" type="noConversion"/>
  <pageMargins left="0.47" right="0.47" top="0.75" bottom="0.75" header="0.31" footer="0.31"/>
  <pageSetup paperSize="9" scale="73" fitToWidth="0" fitToHeight="0" orientation="portrait" blackAndWhite="1"/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"/>
  <sheetViews>
    <sheetView showGridLines="0" workbookViewId="0">
      <selection activeCell="B2" sqref="B2:AL2"/>
    </sheetView>
  </sheetViews>
  <sheetFormatPr defaultRowHeight="16.5" customHeight="1"/>
  <cols>
    <col min="1" max="2" width="1.125" style="2" customWidth="1"/>
    <col min="3" max="13" width="2.75" style="2" customWidth="1"/>
    <col min="14" max="37" width="3.125" style="2" customWidth="1"/>
    <col min="38" max="40" width="9" style="2" customWidth="1"/>
  </cols>
  <sheetData>
    <row r="1" spans="1:43" ht="19.5" customHeigh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2"/>
      <c r="AO1" s="20"/>
      <c r="AP1" s="20"/>
      <c r="AQ1" s="20"/>
    </row>
    <row r="2" spans="1:43" ht="20.25" customHeight="1">
      <c r="A2" s="95"/>
      <c r="B2" s="515" t="s">
        <v>1063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O2" s="20"/>
      <c r="AP2" s="20"/>
      <c r="AQ2" s="20"/>
    </row>
    <row r="3" spans="1:43" ht="16.5" customHeight="1">
      <c r="A3" s="81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43"/>
      <c r="O3" s="20"/>
      <c r="P3" s="43"/>
      <c r="Q3" s="20"/>
      <c r="R3" s="43"/>
      <c r="S3" s="20"/>
      <c r="T3" s="20"/>
      <c r="U3" s="20"/>
      <c r="V3" s="20"/>
      <c r="W3" s="20"/>
      <c r="X3" s="43"/>
      <c r="Y3" s="20"/>
      <c r="Z3" s="43"/>
      <c r="AA3" s="20"/>
      <c r="AB3" s="43"/>
      <c r="AC3" s="20"/>
      <c r="AD3" s="20"/>
      <c r="AE3" s="20"/>
      <c r="AF3" s="20"/>
      <c r="AG3" s="20"/>
      <c r="AH3" s="20"/>
      <c r="AI3" s="20"/>
      <c r="AJ3" s="20"/>
      <c r="AK3" s="20"/>
    </row>
    <row r="4" spans="1:43" ht="16.5" customHeight="1">
      <c r="A4" s="20"/>
      <c r="B4" s="20"/>
      <c r="C4" s="363" t="s">
        <v>1064</v>
      </c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364"/>
      <c r="AE4" s="364"/>
      <c r="AF4" s="364"/>
      <c r="AG4" s="364"/>
      <c r="AH4" s="364"/>
      <c r="AI4" s="364"/>
      <c r="AJ4" s="365"/>
      <c r="AK4" s="20"/>
    </row>
    <row r="5" spans="1:43" ht="16.5" customHeight="1">
      <c r="A5" s="20"/>
      <c r="B5" s="20"/>
      <c r="C5" s="366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596"/>
      <c r="AK5" s="20"/>
    </row>
    <row r="6" spans="1:43" ht="16.5" customHeight="1">
      <c r="A6" s="20"/>
      <c r="B6" s="20"/>
      <c r="C6" s="366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596"/>
      <c r="AK6" s="20"/>
    </row>
    <row r="7" spans="1:43" ht="16.5" customHeight="1">
      <c r="A7" s="20"/>
      <c r="B7" s="20"/>
      <c r="C7" s="366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3"/>
      <c r="AG7" s="243"/>
      <c r="AH7" s="243"/>
      <c r="AI7" s="243"/>
      <c r="AJ7" s="596"/>
      <c r="AK7" s="20"/>
    </row>
    <row r="8" spans="1:43" ht="16.5" customHeight="1">
      <c r="A8" s="20"/>
      <c r="B8" s="20"/>
      <c r="C8" s="366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596"/>
      <c r="AK8" s="20"/>
    </row>
    <row r="9" spans="1:43" ht="16.5" customHeight="1">
      <c r="B9" s="20"/>
      <c r="C9" s="373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/>
      <c r="Z9" s="367"/>
      <c r="AA9" s="367"/>
      <c r="AB9" s="367"/>
      <c r="AC9" s="367"/>
      <c r="AD9" s="367"/>
      <c r="AE9" s="367"/>
      <c r="AF9" s="367"/>
      <c r="AG9" s="367"/>
      <c r="AH9" s="367"/>
      <c r="AI9" s="367"/>
      <c r="AJ9" s="368"/>
      <c r="AK9" s="153"/>
    </row>
    <row r="10" spans="1:43" ht="16.5" customHeight="1">
      <c r="B10" s="20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54"/>
      <c r="O10" s="153"/>
      <c r="P10" s="153"/>
      <c r="Q10" s="153"/>
      <c r="R10" s="153"/>
      <c r="S10" s="153"/>
      <c r="T10" s="154"/>
      <c r="U10" s="153"/>
      <c r="V10" s="153"/>
      <c r="W10" s="153"/>
      <c r="X10" s="153"/>
      <c r="Y10" s="153"/>
      <c r="Z10" s="154"/>
      <c r="AA10" s="153"/>
      <c r="AB10" s="153"/>
      <c r="AC10" s="153"/>
      <c r="AD10" s="153"/>
      <c r="AE10" s="153"/>
      <c r="AF10" s="154"/>
      <c r="AG10" s="153"/>
      <c r="AH10" s="153"/>
      <c r="AI10" s="153"/>
      <c r="AJ10" s="153"/>
      <c r="AK10" s="153"/>
    </row>
    <row r="11" spans="1:43" ht="16.5" customHeight="1">
      <c r="A11" s="20"/>
      <c r="B11" s="20"/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4"/>
      <c r="O11" s="153"/>
      <c r="P11" s="153"/>
      <c r="Q11" s="153"/>
      <c r="R11" s="153"/>
      <c r="S11" s="153"/>
      <c r="T11" s="154"/>
      <c r="U11" s="153"/>
      <c r="V11" s="153"/>
      <c r="W11" s="153"/>
      <c r="X11" s="153"/>
      <c r="Y11" s="153"/>
      <c r="Z11" s="154"/>
      <c r="AA11" s="153"/>
      <c r="AB11" s="153"/>
      <c r="AC11" s="153"/>
      <c r="AD11" s="153"/>
      <c r="AE11" s="153"/>
      <c r="AF11" s="154"/>
      <c r="AG11" s="153"/>
      <c r="AH11" s="153"/>
      <c r="AI11" s="153"/>
      <c r="AJ11" s="153"/>
      <c r="AK11" s="153"/>
    </row>
    <row r="12" spans="1:43" ht="16.5" customHeight="1">
      <c r="A12" s="20"/>
      <c r="B12" s="20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4"/>
      <c r="O12" s="153"/>
      <c r="P12" s="153"/>
      <c r="Q12" s="153"/>
      <c r="R12" s="153"/>
      <c r="S12" s="153"/>
      <c r="T12" s="154"/>
      <c r="U12" s="153"/>
      <c r="V12" s="153"/>
      <c r="W12" s="153"/>
      <c r="X12" s="153"/>
      <c r="Y12" s="153"/>
      <c r="Z12" s="154"/>
      <c r="AA12" s="153"/>
      <c r="AB12" s="153"/>
      <c r="AC12" s="153"/>
      <c r="AD12" s="153"/>
      <c r="AE12" s="153"/>
      <c r="AF12" s="154"/>
      <c r="AG12" s="153"/>
      <c r="AH12" s="153"/>
      <c r="AI12" s="153"/>
      <c r="AJ12" s="153"/>
      <c r="AK12" s="153"/>
    </row>
    <row r="13" spans="1:43" ht="40.5" customHeight="1">
      <c r="A13" s="169" t="s">
        <v>1065</v>
      </c>
      <c r="B13" s="170"/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  <c r="S13" s="170"/>
      <c r="T13" s="170"/>
      <c r="U13" s="170"/>
      <c r="V13" s="170"/>
      <c r="W13" s="170"/>
      <c r="X13" s="170"/>
      <c r="Y13" s="170"/>
      <c r="Z13" s="170"/>
      <c r="AA13" s="170"/>
      <c r="AB13" s="170"/>
      <c r="AC13" s="170"/>
      <c r="AD13" s="170"/>
      <c r="AE13" s="170"/>
      <c r="AF13" s="170"/>
      <c r="AG13" s="170"/>
      <c r="AH13" s="170"/>
      <c r="AI13" s="170"/>
      <c r="AJ13" s="170"/>
      <c r="AK13" s="171"/>
    </row>
  </sheetData>
  <mergeCells count="3">
    <mergeCell ref="C4:AJ9"/>
    <mergeCell ref="A13:AK13"/>
    <mergeCell ref="B2:AL2"/>
  </mergeCells>
  <phoneticPr fontId="235" type="noConversion"/>
  <dataValidations count="1">
    <dataValidation allowBlank="1" showInputMessage="1" showErrorMessage="1" promptTitle="단위에 주의하여 입력해 주십시오." prompt="이 셀에는 숫자만 입력해 주십시오." sqref="T10 AF10"/>
  </dataValidations>
  <pageMargins left="0.47" right="0.47" top="0.75" bottom="0.75" header="0.31" footer="0.31"/>
  <pageSetup paperSize="9" scale="73" fitToWidth="0" fitToHeight="0" orientation="portrait" blackAndWhite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5"/>
  <sheetViews>
    <sheetView showGridLines="0" workbookViewId="0">
      <selection activeCell="AS16" sqref="AS16"/>
    </sheetView>
  </sheetViews>
  <sheetFormatPr defaultRowHeight="16.5" customHeight="1"/>
  <cols>
    <col min="1" max="2" width="1.125" style="2" customWidth="1"/>
    <col min="3" max="13" width="2.75" style="2" customWidth="1"/>
    <col min="14" max="37" width="3.125" style="2" customWidth="1"/>
    <col min="38" max="40" width="9" style="2" customWidth="1"/>
  </cols>
  <sheetData>
    <row r="1" spans="1:43" ht="19.5" customHeigh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2"/>
      <c r="AO1" s="20"/>
      <c r="AP1" s="20"/>
      <c r="AQ1" s="20"/>
    </row>
    <row r="2" spans="1:43" ht="20.25" customHeight="1">
      <c r="A2" s="95"/>
      <c r="B2" s="515" t="s">
        <v>1066</v>
      </c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G2" s="515"/>
      <c r="AH2" s="515"/>
      <c r="AI2" s="515"/>
      <c r="AJ2" s="515"/>
      <c r="AK2" s="515"/>
      <c r="AL2" s="515"/>
      <c r="AO2" s="20"/>
      <c r="AP2" s="20"/>
      <c r="AQ2" s="20"/>
    </row>
    <row r="3" spans="1:43" ht="16.5" customHeight="1">
      <c r="AO3" s="20"/>
    </row>
    <row r="4" spans="1:43" ht="18.75" customHeight="1">
      <c r="A4" s="21"/>
      <c r="B4" s="609" t="s">
        <v>1067</v>
      </c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95"/>
      <c r="T4" s="495"/>
      <c r="U4" s="495"/>
      <c r="V4" s="495"/>
      <c r="W4" s="495"/>
      <c r="X4" s="495"/>
      <c r="Y4" s="495"/>
      <c r="Z4" s="495"/>
      <c r="AA4" s="495"/>
      <c r="AB4" s="495"/>
      <c r="AC4" s="495"/>
      <c r="AD4" s="495"/>
      <c r="AE4" s="495"/>
      <c r="AF4" s="495"/>
      <c r="AG4" s="495"/>
      <c r="AH4" s="495"/>
      <c r="AI4" s="495"/>
      <c r="AJ4" s="495"/>
      <c r="AK4" s="495"/>
      <c r="AL4" s="22"/>
      <c r="AO4" s="20"/>
    </row>
    <row r="5" spans="1:43" ht="16.5" customHeight="1">
      <c r="A5" s="81"/>
      <c r="B5" s="81"/>
      <c r="C5" s="81"/>
      <c r="D5" s="20"/>
      <c r="E5" s="20"/>
      <c r="F5" s="20"/>
      <c r="G5" s="20"/>
      <c r="H5" s="20"/>
      <c r="I5" s="20"/>
      <c r="J5" s="20"/>
      <c r="K5" s="20"/>
      <c r="L5" s="20"/>
      <c r="M5" s="20"/>
      <c r="N5" s="43"/>
      <c r="O5" s="20"/>
      <c r="P5" s="43"/>
      <c r="Q5" s="20"/>
      <c r="R5" s="43"/>
      <c r="S5" s="20"/>
      <c r="T5" s="20"/>
      <c r="U5" s="20"/>
      <c r="V5" s="20"/>
      <c r="W5" s="20"/>
      <c r="X5" s="43"/>
      <c r="Y5" s="20"/>
      <c r="Z5" s="43"/>
      <c r="AA5" s="20"/>
      <c r="AB5" s="43"/>
      <c r="AC5" s="20"/>
      <c r="AD5" s="20"/>
      <c r="AE5" s="20"/>
      <c r="AF5" s="20"/>
      <c r="AG5" s="20"/>
      <c r="AH5" s="20"/>
      <c r="AI5" s="20"/>
      <c r="AJ5" s="20"/>
      <c r="AK5" s="20"/>
    </row>
    <row r="6" spans="1:43" ht="17.25" customHeight="1">
      <c r="A6" s="81"/>
      <c r="B6" s="81"/>
      <c r="C6" s="81" t="s">
        <v>1068</v>
      </c>
      <c r="D6" s="20"/>
      <c r="E6" s="20"/>
      <c r="F6" s="20"/>
      <c r="G6" s="20"/>
      <c r="H6" s="20"/>
      <c r="I6" s="597" t="s">
        <v>1069</v>
      </c>
      <c r="J6" s="598"/>
      <c r="K6" s="598"/>
      <c r="L6" s="598"/>
      <c r="M6" s="598"/>
      <c r="N6" s="599"/>
      <c r="O6" s="20"/>
      <c r="P6" s="43"/>
      <c r="Q6" s="20"/>
      <c r="R6" s="43"/>
      <c r="S6" s="20"/>
      <c r="T6" s="20"/>
      <c r="U6" s="20"/>
      <c r="V6" s="20"/>
      <c r="W6" s="20"/>
      <c r="X6" s="43"/>
      <c r="Y6" s="20"/>
      <c r="Z6" s="43"/>
      <c r="AA6" s="20"/>
      <c r="AB6" s="43"/>
      <c r="AC6" s="20"/>
      <c r="AD6" s="20"/>
      <c r="AE6" s="20"/>
      <c r="AF6" s="20"/>
      <c r="AG6" s="20"/>
      <c r="AH6" s="20"/>
      <c r="AI6" s="20"/>
      <c r="AJ6" s="20"/>
      <c r="AK6" s="20"/>
    </row>
    <row r="7" spans="1:43" ht="16.5" customHeight="1">
      <c r="A7" s="81"/>
      <c r="B7" s="81"/>
      <c r="C7" s="81" t="s">
        <v>1070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43"/>
      <c r="O7" s="20"/>
      <c r="P7" s="43"/>
      <c r="Q7" s="20"/>
      <c r="R7" s="43"/>
      <c r="S7" s="20"/>
      <c r="T7" s="20"/>
      <c r="U7" s="20"/>
      <c r="V7" s="20"/>
      <c r="W7" s="20"/>
      <c r="X7" s="43"/>
      <c r="Y7" s="20"/>
      <c r="Z7" s="43"/>
      <c r="AA7" s="20"/>
      <c r="AB7" s="43"/>
      <c r="AC7" s="20"/>
      <c r="AD7" s="20"/>
      <c r="AE7" s="20"/>
      <c r="AF7" s="20"/>
      <c r="AG7" s="20"/>
      <c r="AH7" s="20"/>
      <c r="AI7" s="20"/>
      <c r="AJ7" s="20"/>
      <c r="AK7" s="20"/>
    </row>
    <row r="8" spans="1:43" ht="16.5" customHeight="1">
      <c r="A8" s="20"/>
      <c r="B8" s="20"/>
      <c r="C8" s="600"/>
      <c r="D8" s="601"/>
      <c r="E8" s="601"/>
      <c r="F8" s="601"/>
      <c r="G8" s="601"/>
      <c r="H8" s="601"/>
      <c r="I8" s="601"/>
      <c r="J8" s="601"/>
      <c r="K8" s="601"/>
      <c r="L8" s="601"/>
      <c r="M8" s="601"/>
      <c r="N8" s="601"/>
      <c r="O8" s="601"/>
      <c r="P8" s="601"/>
      <c r="Q8" s="601"/>
      <c r="R8" s="601"/>
      <c r="S8" s="601"/>
      <c r="T8" s="601"/>
      <c r="U8" s="601"/>
      <c r="V8" s="601"/>
      <c r="W8" s="601"/>
      <c r="X8" s="601"/>
      <c r="Y8" s="601"/>
      <c r="Z8" s="601"/>
      <c r="AA8" s="601"/>
      <c r="AB8" s="601"/>
      <c r="AC8" s="601"/>
      <c r="AD8" s="601"/>
      <c r="AE8" s="601"/>
      <c r="AF8" s="601"/>
      <c r="AG8" s="601"/>
      <c r="AH8" s="601"/>
      <c r="AI8" s="601"/>
      <c r="AJ8" s="602"/>
      <c r="AK8" s="20"/>
    </row>
    <row r="9" spans="1:43" ht="17.25" customHeight="1">
      <c r="A9" s="49"/>
      <c r="B9" s="49"/>
      <c r="C9" s="603"/>
      <c r="D9" s="604"/>
      <c r="E9" s="604"/>
      <c r="F9" s="604"/>
      <c r="G9" s="604"/>
      <c r="H9" s="604"/>
      <c r="I9" s="604"/>
      <c r="J9" s="604"/>
      <c r="K9" s="604"/>
      <c r="L9" s="604"/>
      <c r="M9" s="604"/>
      <c r="N9" s="604"/>
      <c r="O9" s="604"/>
      <c r="P9" s="604"/>
      <c r="Q9" s="604"/>
      <c r="R9" s="604"/>
      <c r="S9" s="604"/>
      <c r="T9" s="604"/>
      <c r="U9" s="604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604"/>
      <c r="AJ9" s="605"/>
      <c r="AK9" s="122"/>
      <c r="AL9" s="22"/>
    </row>
    <row r="10" spans="1:43" ht="17.25" customHeight="1">
      <c r="A10" s="49"/>
      <c r="B10" s="49"/>
      <c r="C10" s="603"/>
      <c r="D10" s="604"/>
      <c r="E10" s="604"/>
      <c r="F10" s="604"/>
      <c r="G10" s="604"/>
      <c r="H10" s="604"/>
      <c r="I10" s="604"/>
      <c r="J10" s="604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604"/>
      <c r="AJ10" s="605"/>
      <c r="AK10" s="122"/>
      <c r="AL10" s="22"/>
    </row>
    <row r="11" spans="1:43" ht="17.25" customHeight="1">
      <c r="A11" s="49"/>
      <c r="B11" s="49"/>
      <c r="C11" s="603"/>
      <c r="D11" s="604"/>
      <c r="E11" s="604"/>
      <c r="F11" s="604"/>
      <c r="G11" s="604"/>
      <c r="H11" s="604"/>
      <c r="I11" s="604"/>
      <c r="J11" s="604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604"/>
      <c r="AJ11" s="605"/>
      <c r="AK11" s="122"/>
      <c r="AL11" s="22"/>
    </row>
    <row r="12" spans="1:43" ht="17.25" customHeight="1">
      <c r="A12" s="49"/>
      <c r="B12" s="49"/>
      <c r="C12" s="603"/>
      <c r="D12" s="604"/>
      <c r="E12" s="604"/>
      <c r="F12" s="604"/>
      <c r="G12" s="604"/>
      <c r="H12" s="604"/>
      <c r="I12" s="604"/>
      <c r="J12" s="604"/>
      <c r="K12" s="604"/>
      <c r="L12" s="604"/>
      <c r="M12" s="604"/>
      <c r="N12" s="604"/>
      <c r="O12" s="604"/>
      <c r="P12" s="604"/>
      <c r="Q12" s="604"/>
      <c r="R12" s="604"/>
      <c r="S12" s="604"/>
      <c r="T12" s="604"/>
      <c r="U12" s="604"/>
      <c r="V12" s="604"/>
      <c r="W12" s="604"/>
      <c r="X12" s="604"/>
      <c r="Y12" s="604"/>
      <c r="Z12" s="604"/>
      <c r="AA12" s="604"/>
      <c r="AB12" s="604"/>
      <c r="AC12" s="604"/>
      <c r="AD12" s="604"/>
      <c r="AE12" s="604"/>
      <c r="AF12" s="604"/>
      <c r="AG12" s="604"/>
      <c r="AH12" s="604"/>
      <c r="AI12" s="604"/>
      <c r="AJ12" s="605"/>
      <c r="AK12" s="122"/>
      <c r="AL12" s="22"/>
    </row>
    <row r="13" spans="1:43" ht="16.5" customHeight="1">
      <c r="A13" s="20"/>
      <c r="B13" s="20"/>
      <c r="C13" s="603"/>
      <c r="D13" s="604"/>
      <c r="E13" s="604"/>
      <c r="F13" s="604"/>
      <c r="G13" s="604"/>
      <c r="H13" s="604"/>
      <c r="I13" s="604"/>
      <c r="J13" s="604"/>
      <c r="K13" s="604"/>
      <c r="L13" s="604"/>
      <c r="M13" s="604"/>
      <c r="N13" s="604"/>
      <c r="O13" s="604"/>
      <c r="P13" s="604"/>
      <c r="Q13" s="604"/>
      <c r="R13" s="604"/>
      <c r="S13" s="604"/>
      <c r="T13" s="604"/>
      <c r="U13" s="604"/>
      <c r="V13" s="604"/>
      <c r="W13" s="604"/>
      <c r="X13" s="604"/>
      <c r="Y13" s="604"/>
      <c r="Z13" s="604"/>
      <c r="AA13" s="604"/>
      <c r="AB13" s="604"/>
      <c r="AC13" s="604"/>
      <c r="AD13" s="604"/>
      <c r="AE13" s="604"/>
      <c r="AF13" s="604"/>
      <c r="AG13" s="604"/>
      <c r="AH13" s="604"/>
      <c r="AI13" s="604"/>
      <c r="AJ13" s="605"/>
      <c r="AK13" s="156"/>
    </row>
    <row r="14" spans="1:43" ht="16.5" customHeight="1">
      <c r="B14" s="20"/>
      <c r="C14" s="603"/>
      <c r="D14" s="604"/>
      <c r="E14" s="604"/>
      <c r="F14" s="604"/>
      <c r="G14" s="604"/>
      <c r="H14" s="604"/>
      <c r="I14" s="604"/>
      <c r="J14" s="604"/>
      <c r="K14" s="604"/>
      <c r="L14" s="604"/>
      <c r="M14" s="604"/>
      <c r="N14" s="604"/>
      <c r="O14" s="604"/>
      <c r="P14" s="604"/>
      <c r="Q14" s="604"/>
      <c r="R14" s="604"/>
      <c r="S14" s="604"/>
      <c r="T14" s="604"/>
      <c r="U14" s="604"/>
      <c r="V14" s="604"/>
      <c r="W14" s="604"/>
      <c r="X14" s="604"/>
      <c r="Y14" s="604"/>
      <c r="Z14" s="604"/>
      <c r="AA14" s="604"/>
      <c r="AB14" s="604"/>
      <c r="AC14" s="604"/>
      <c r="AD14" s="604"/>
      <c r="AE14" s="604"/>
      <c r="AF14" s="604"/>
      <c r="AG14" s="604"/>
      <c r="AH14" s="604"/>
      <c r="AI14" s="604"/>
      <c r="AJ14" s="605"/>
      <c r="AK14" s="156"/>
    </row>
    <row r="15" spans="1:43" ht="16.5" customHeight="1">
      <c r="B15" s="20"/>
      <c r="C15" s="603"/>
      <c r="D15" s="604"/>
      <c r="E15" s="604"/>
      <c r="F15" s="604"/>
      <c r="G15" s="604"/>
      <c r="H15" s="604"/>
      <c r="I15" s="604"/>
      <c r="J15" s="604"/>
      <c r="K15" s="604"/>
      <c r="L15" s="604"/>
      <c r="M15" s="604"/>
      <c r="N15" s="604"/>
      <c r="O15" s="604"/>
      <c r="P15" s="604"/>
      <c r="Q15" s="604"/>
      <c r="R15" s="604"/>
      <c r="S15" s="604"/>
      <c r="T15" s="604"/>
      <c r="U15" s="604"/>
      <c r="V15" s="604"/>
      <c r="W15" s="604"/>
      <c r="X15" s="604"/>
      <c r="Y15" s="604"/>
      <c r="Z15" s="604"/>
      <c r="AA15" s="604"/>
      <c r="AB15" s="604"/>
      <c r="AC15" s="604"/>
      <c r="AD15" s="604"/>
      <c r="AE15" s="604"/>
      <c r="AF15" s="604"/>
      <c r="AG15" s="604"/>
      <c r="AH15" s="604"/>
      <c r="AI15" s="604"/>
      <c r="AJ15" s="605"/>
      <c r="AK15" s="153"/>
    </row>
    <row r="16" spans="1:43" ht="16.5" customHeight="1">
      <c r="B16" s="20"/>
      <c r="C16" s="606"/>
      <c r="D16" s="607"/>
      <c r="E16" s="607"/>
      <c r="F16" s="607"/>
      <c r="G16" s="607"/>
      <c r="H16" s="607"/>
      <c r="I16" s="607"/>
      <c r="J16" s="607"/>
      <c r="K16" s="607"/>
      <c r="L16" s="607"/>
      <c r="M16" s="607"/>
      <c r="N16" s="607"/>
      <c r="O16" s="607"/>
      <c r="P16" s="607"/>
      <c r="Q16" s="607"/>
      <c r="R16" s="607"/>
      <c r="S16" s="607"/>
      <c r="T16" s="607"/>
      <c r="U16" s="607"/>
      <c r="V16" s="607"/>
      <c r="W16" s="607"/>
      <c r="X16" s="607"/>
      <c r="Y16" s="607"/>
      <c r="Z16" s="607"/>
      <c r="AA16" s="607"/>
      <c r="AB16" s="607"/>
      <c r="AC16" s="607"/>
      <c r="AD16" s="607"/>
      <c r="AE16" s="607"/>
      <c r="AF16" s="607"/>
      <c r="AG16" s="607"/>
      <c r="AH16" s="607"/>
      <c r="AI16" s="607"/>
      <c r="AJ16" s="608"/>
      <c r="AK16" s="153"/>
    </row>
    <row r="17" spans="1:41" ht="16.5" customHeight="1">
      <c r="B17" s="20"/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54"/>
      <c r="O17" s="153"/>
      <c r="P17" s="153"/>
      <c r="Q17" s="153"/>
      <c r="R17" s="153"/>
      <c r="S17" s="153"/>
      <c r="T17" s="154"/>
      <c r="U17" s="153"/>
      <c r="V17" s="153"/>
      <c r="W17" s="153"/>
      <c r="X17" s="153"/>
      <c r="Y17" s="153"/>
      <c r="Z17" s="154"/>
      <c r="AA17" s="153"/>
      <c r="AB17" s="153"/>
      <c r="AC17" s="153"/>
      <c r="AD17" s="153"/>
      <c r="AE17" s="153"/>
      <c r="AF17" s="154"/>
      <c r="AG17" s="153"/>
      <c r="AH17" s="153"/>
      <c r="AI17" s="153"/>
      <c r="AJ17" s="153"/>
      <c r="AK17" s="153"/>
    </row>
    <row r="18" spans="1:41" ht="16.5" customHeight="1">
      <c r="B18" s="20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54"/>
      <c r="O18" s="153"/>
      <c r="P18" s="153"/>
      <c r="Q18" s="153"/>
      <c r="R18" s="153"/>
      <c r="S18" s="153"/>
      <c r="T18" s="154"/>
      <c r="U18" s="153"/>
      <c r="V18" s="153"/>
      <c r="W18" s="153"/>
      <c r="X18" s="153"/>
      <c r="Y18" s="153"/>
      <c r="Z18" s="154"/>
      <c r="AA18" s="153"/>
      <c r="AB18" s="153"/>
      <c r="AC18" s="153"/>
      <c r="AD18" s="153"/>
      <c r="AE18" s="153"/>
      <c r="AF18" s="154"/>
      <c r="AG18" s="153"/>
      <c r="AH18" s="153"/>
      <c r="AI18" s="153"/>
      <c r="AJ18" s="153"/>
      <c r="AK18" s="153"/>
    </row>
    <row r="19" spans="1:41" ht="18.75" customHeight="1">
      <c r="A19" s="21"/>
      <c r="B19" s="609" t="s">
        <v>1071</v>
      </c>
      <c r="C19" s="495"/>
      <c r="D19" s="495"/>
      <c r="E19" s="495"/>
      <c r="F19" s="495"/>
      <c r="G19" s="495"/>
      <c r="H19" s="495"/>
      <c r="I19" s="495"/>
      <c r="J19" s="495"/>
      <c r="K19" s="495"/>
      <c r="L19" s="495"/>
      <c r="M19" s="495"/>
      <c r="N19" s="495"/>
      <c r="O19" s="495"/>
      <c r="P19" s="495"/>
      <c r="Q19" s="495"/>
      <c r="R19" s="495"/>
      <c r="S19" s="495"/>
      <c r="T19" s="495"/>
      <c r="U19" s="495"/>
      <c r="V19" s="495"/>
      <c r="W19" s="495"/>
      <c r="X19" s="495"/>
      <c r="Y19" s="495"/>
      <c r="Z19" s="495"/>
      <c r="AA19" s="495"/>
      <c r="AB19" s="495"/>
      <c r="AC19" s="495"/>
      <c r="AD19" s="495"/>
      <c r="AE19" s="495"/>
      <c r="AF19" s="495"/>
      <c r="AG19" s="495"/>
      <c r="AH19" s="495"/>
      <c r="AI19" s="495"/>
      <c r="AJ19" s="495"/>
      <c r="AK19" s="495"/>
      <c r="AL19" s="22"/>
      <c r="AO19" s="20"/>
    </row>
    <row r="20" spans="1:41" ht="16.5" customHeight="1">
      <c r="A20" s="81"/>
      <c r="B20" s="81"/>
      <c r="C20" s="8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"/>
      <c r="O20" s="20"/>
      <c r="P20" s="43"/>
      <c r="Q20" s="20"/>
      <c r="R20" s="43"/>
      <c r="S20" s="20"/>
      <c r="T20" s="20"/>
      <c r="U20" s="20"/>
      <c r="V20" s="20"/>
      <c r="W20" s="20"/>
      <c r="X20" s="43"/>
      <c r="Y20" s="20"/>
      <c r="Z20" s="43"/>
      <c r="AA20" s="20"/>
      <c r="AB20" s="43"/>
      <c r="AC20" s="20"/>
      <c r="AD20" s="20"/>
      <c r="AE20" s="20"/>
      <c r="AF20" s="20"/>
      <c r="AG20" s="20"/>
      <c r="AH20" s="20"/>
      <c r="AI20" s="20"/>
      <c r="AJ20" s="20"/>
      <c r="AK20" s="20"/>
    </row>
    <row r="21" spans="1:41" ht="17.25" customHeight="1">
      <c r="A21" s="81"/>
      <c r="B21" s="81"/>
      <c r="C21" s="81" t="s">
        <v>1068</v>
      </c>
      <c r="D21" s="20"/>
      <c r="E21" s="20"/>
      <c r="F21" s="20"/>
      <c r="G21" s="20"/>
      <c r="H21" s="20"/>
      <c r="I21" s="597" t="s">
        <v>1069</v>
      </c>
      <c r="J21" s="598"/>
      <c r="K21" s="598"/>
      <c r="L21" s="598"/>
      <c r="M21" s="598"/>
      <c r="N21" s="599"/>
      <c r="O21" s="20"/>
      <c r="P21" s="43"/>
      <c r="Q21" s="20"/>
      <c r="R21" s="43"/>
      <c r="S21" s="20"/>
      <c r="T21" s="20"/>
      <c r="U21" s="20"/>
      <c r="V21" s="20"/>
      <c r="W21" s="20"/>
      <c r="X21" s="43"/>
      <c r="Y21" s="20"/>
      <c r="Z21" s="43"/>
      <c r="AA21" s="20"/>
      <c r="AB21" s="43"/>
      <c r="AC21" s="20"/>
      <c r="AD21" s="20"/>
      <c r="AE21" s="20"/>
      <c r="AF21" s="20"/>
      <c r="AG21" s="20"/>
      <c r="AH21" s="20"/>
      <c r="AI21" s="20"/>
      <c r="AJ21" s="20"/>
      <c r="AK21" s="20"/>
    </row>
    <row r="22" spans="1:41" ht="16.5" customHeight="1">
      <c r="A22" s="81"/>
      <c r="B22" s="81"/>
      <c r="C22" s="81" t="s">
        <v>1070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3"/>
      <c r="O22" s="20"/>
      <c r="P22" s="43"/>
      <c r="Q22" s="20"/>
      <c r="R22" s="43"/>
      <c r="S22" s="20"/>
      <c r="T22" s="20"/>
      <c r="U22" s="20"/>
      <c r="V22" s="20"/>
      <c r="W22" s="20"/>
      <c r="X22" s="43"/>
      <c r="Y22" s="20"/>
      <c r="Z22" s="43"/>
      <c r="AA22" s="20"/>
      <c r="AB22" s="43"/>
      <c r="AC22" s="20"/>
      <c r="AD22" s="20"/>
      <c r="AE22" s="20"/>
      <c r="AF22" s="20"/>
      <c r="AG22" s="20"/>
      <c r="AH22" s="20"/>
      <c r="AI22" s="20"/>
      <c r="AJ22" s="20"/>
      <c r="AK22" s="20"/>
    </row>
    <row r="23" spans="1:41" ht="16.5" customHeight="1">
      <c r="A23" s="20"/>
      <c r="B23" s="20"/>
      <c r="C23" s="600"/>
      <c r="D23" s="601"/>
      <c r="E23" s="601"/>
      <c r="F23" s="601"/>
      <c r="G23" s="601"/>
      <c r="H23" s="601"/>
      <c r="I23" s="601"/>
      <c r="J23" s="601"/>
      <c r="K23" s="601"/>
      <c r="L23" s="601"/>
      <c r="M23" s="601"/>
      <c r="N23" s="601"/>
      <c r="O23" s="601"/>
      <c r="P23" s="601"/>
      <c r="Q23" s="601"/>
      <c r="R23" s="601"/>
      <c r="S23" s="601"/>
      <c r="T23" s="601"/>
      <c r="U23" s="601"/>
      <c r="V23" s="601"/>
      <c r="W23" s="601"/>
      <c r="X23" s="601"/>
      <c r="Y23" s="601"/>
      <c r="Z23" s="601"/>
      <c r="AA23" s="601"/>
      <c r="AB23" s="601"/>
      <c r="AC23" s="601"/>
      <c r="AD23" s="601"/>
      <c r="AE23" s="601"/>
      <c r="AF23" s="601"/>
      <c r="AG23" s="601"/>
      <c r="AH23" s="601"/>
      <c r="AI23" s="601"/>
      <c r="AJ23" s="602"/>
      <c r="AK23" s="20"/>
    </row>
    <row r="24" spans="1:41" ht="17.25" customHeight="1">
      <c r="A24" s="49"/>
      <c r="B24" s="49"/>
      <c r="C24" s="603"/>
      <c r="D24" s="604"/>
      <c r="E24" s="604"/>
      <c r="F24" s="604"/>
      <c r="G24" s="604"/>
      <c r="H24" s="604"/>
      <c r="I24" s="604"/>
      <c r="J24" s="604"/>
      <c r="K24" s="604"/>
      <c r="L24" s="604"/>
      <c r="M24" s="604"/>
      <c r="N24" s="604"/>
      <c r="O24" s="604"/>
      <c r="P24" s="604"/>
      <c r="Q24" s="604"/>
      <c r="R24" s="604"/>
      <c r="S24" s="604"/>
      <c r="T24" s="604"/>
      <c r="U24" s="604"/>
      <c r="V24" s="604"/>
      <c r="W24" s="604"/>
      <c r="X24" s="604"/>
      <c r="Y24" s="604"/>
      <c r="Z24" s="604"/>
      <c r="AA24" s="604"/>
      <c r="AB24" s="604"/>
      <c r="AC24" s="604"/>
      <c r="AD24" s="604"/>
      <c r="AE24" s="604"/>
      <c r="AF24" s="604"/>
      <c r="AG24" s="604"/>
      <c r="AH24" s="604"/>
      <c r="AI24" s="604"/>
      <c r="AJ24" s="605"/>
      <c r="AK24" s="122"/>
      <c r="AL24" s="22"/>
    </row>
    <row r="25" spans="1:41" ht="17.25" customHeight="1">
      <c r="A25" s="49"/>
      <c r="B25" s="49"/>
      <c r="C25" s="603"/>
      <c r="D25" s="604"/>
      <c r="E25" s="604"/>
      <c r="F25" s="604"/>
      <c r="G25" s="604"/>
      <c r="H25" s="604"/>
      <c r="I25" s="604"/>
      <c r="J25" s="604"/>
      <c r="K25" s="604"/>
      <c r="L25" s="604"/>
      <c r="M25" s="604"/>
      <c r="N25" s="604"/>
      <c r="O25" s="604"/>
      <c r="P25" s="604"/>
      <c r="Q25" s="604"/>
      <c r="R25" s="604"/>
      <c r="S25" s="604"/>
      <c r="T25" s="604"/>
      <c r="U25" s="604"/>
      <c r="V25" s="604"/>
      <c r="W25" s="604"/>
      <c r="X25" s="604"/>
      <c r="Y25" s="604"/>
      <c r="Z25" s="604"/>
      <c r="AA25" s="604"/>
      <c r="AB25" s="604"/>
      <c r="AC25" s="604"/>
      <c r="AD25" s="604"/>
      <c r="AE25" s="604"/>
      <c r="AF25" s="604"/>
      <c r="AG25" s="604"/>
      <c r="AH25" s="604"/>
      <c r="AI25" s="604"/>
      <c r="AJ25" s="605"/>
      <c r="AK25" s="122"/>
      <c r="AL25" s="22"/>
    </row>
    <row r="26" spans="1:41" ht="17.25" customHeight="1">
      <c r="A26" s="49"/>
      <c r="B26" s="49"/>
      <c r="C26" s="603"/>
      <c r="D26" s="604"/>
      <c r="E26" s="604"/>
      <c r="F26" s="604"/>
      <c r="G26" s="604"/>
      <c r="H26" s="604"/>
      <c r="I26" s="604"/>
      <c r="J26" s="604"/>
      <c r="K26" s="604"/>
      <c r="L26" s="604"/>
      <c r="M26" s="604"/>
      <c r="N26" s="604"/>
      <c r="O26" s="604"/>
      <c r="P26" s="604"/>
      <c r="Q26" s="604"/>
      <c r="R26" s="604"/>
      <c r="S26" s="604"/>
      <c r="T26" s="604"/>
      <c r="U26" s="604"/>
      <c r="V26" s="604"/>
      <c r="W26" s="604"/>
      <c r="X26" s="604"/>
      <c r="Y26" s="604"/>
      <c r="Z26" s="604"/>
      <c r="AA26" s="604"/>
      <c r="AB26" s="604"/>
      <c r="AC26" s="604"/>
      <c r="AD26" s="604"/>
      <c r="AE26" s="604"/>
      <c r="AF26" s="604"/>
      <c r="AG26" s="604"/>
      <c r="AH26" s="604"/>
      <c r="AI26" s="604"/>
      <c r="AJ26" s="605"/>
      <c r="AK26" s="122"/>
      <c r="AL26" s="22"/>
    </row>
    <row r="27" spans="1:41" ht="17.25" customHeight="1">
      <c r="A27" s="49"/>
      <c r="B27" s="49"/>
      <c r="C27" s="603"/>
      <c r="D27" s="604"/>
      <c r="E27" s="604"/>
      <c r="F27" s="604"/>
      <c r="G27" s="604"/>
      <c r="H27" s="604"/>
      <c r="I27" s="604"/>
      <c r="J27" s="604"/>
      <c r="K27" s="604"/>
      <c r="L27" s="604"/>
      <c r="M27" s="604"/>
      <c r="N27" s="604"/>
      <c r="O27" s="604"/>
      <c r="P27" s="604"/>
      <c r="Q27" s="604"/>
      <c r="R27" s="604"/>
      <c r="S27" s="604"/>
      <c r="T27" s="604"/>
      <c r="U27" s="604"/>
      <c r="V27" s="604"/>
      <c r="W27" s="604"/>
      <c r="X27" s="604"/>
      <c r="Y27" s="604"/>
      <c r="Z27" s="604"/>
      <c r="AA27" s="604"/>
      <c r="AB27" s="604"/>
      <c r="AC27" s="604"/>
      <c r="AD27" s="604"/>
      <c r="AE27" s="604"/>
      <c r="AF27" s="604"/>
      <c r="AG27" s="604"/>
      <c r="AH27" s="604"/>
      <c r="AI27" s="604"/>
      <c r="AJ27" s="605"/>
      <c r="AK27" s="122"/>
      <c r="AL27" s="22"/>
    </row>
    <row r="28" spans="1:41" ht="16.5" customHeight="1">
      <c r="A28" s="20"/>
      <c r="B28" s="20"/>
      <c r="C28" s="603"/>
      <c r="D28" s="604"/>
      <c r="E28" s="604"/>
      <c r="F28" s="604"/>
      <c r="G28" s="604"/>
      <c r="H28" s="604"/>
      <c r="I28" s="604"/>
      <c r="J28" s="604"/>
      <c r="K28" s="604"/>
      <c r="L28" s="604"/>
      <c r="M28" s="604"/>
      <c r="N28" s="604"/>
      <c r="O28" s="604"/>
      <c r="P28" s="604"/>
      <c r="Q28" s="604"/>
      <c r="R28" s="604"/>
      <c r="S28" s="604"/>
      <c r="T28" s="604"/>
      <c r="U28" s="604"/>
      <c r="V28" s="604"/>
      <c r="W28" s="604"/>
      <c r="X28" s="604"/>
      <c r="Y28" s="604"/>
      <c r="Z28" s="604"/>
      <c r="AA28" s="604"/>
      <c r="AB28" s="604"/>
      <c r="AC28" s="604"/>
      <c r="AD28" s="604"/>
      <c r="AE28" s="604"/>
      <c r="AF28" s="604"/>
      <c r="AG28" s="604"/>
      <c r="AH28" s="604"/>
      <c r="AI28" s="604"/>
      <c r="AJ28" s="605"/>
      <c r="AK28" s="156"/>
    </row>
    <row r="29" spans="1:41" ht="16.5" customHeight="1">
      <c r="B29" s="20"/>
      <c r="C29" s="603"/>
      <c r="D29" s="604"/>
      <c r="E29" s="604"/>
      <c r="F29" s="604"/>
      <c r="G29" s="604"/>
      <c r="H29" s="604"/>
      <c r="I29" s="604"/>
      <c r="J29" s="604"/>
      <c r="K29" s="604"/>
      <c r="L29" s="604"/>
      <c r="M29" s="604"/>
      <c r="N29" s="604"/>
      <c r="O29" s="604"/>
      <c r="P29" s="604"/>
      <c r="Q29" s="604"/>
      <c r="R29" s="604"/>
      <c r="S29" s="604"/>
      <c r="T29" s="604"/>
      <c r="U29" s="604"/>
      <c r="V29" s="604"/>
      <c r="W29" s="604"/>
      <c r="X29" s="604"/>
      <c r="Y29" s="604"/>
      <c r="Z29" s="604"/>
      <c r="AA29" s="604"/>
      <c r="AB29" s="604"/>
      <c r="AC29" s="604"/>
      <c r="AD29" s="604"/>
      <c r="AE29" s="604"/>
      <c r="AF29" s="604"/>
      <c r="AG29" s="604"/>
      <c r="AH29" s="604"/>
      <c r="AI29" s="604"/>
      <c r="AJ29" s="605"/>
      <c r="AK29" s="156"/>
    </row>
    <row r="30" spans="1:41" ht="16.5" customHeight="1">
      <c r="B30" s="20"/>
      <c r="C30" s="603"/>
      <c r="D30" s="604"/>
      <c r="E30" s="604"/>
      <c r="F30" s="604"/>
      <c r="G30" s="604"/>
      <c r="H30" s="604"/>
      <c r="I30" s="604"/>
      <c r="J30" s="604"/>
      <c r="K30" s="604"/>
      <c r="L30" s="604"/>
      <c r="M30" s="604"/>
      <c r="N30" s="604"/>
      <c r="O30" s="604"/>
      <c r="P30" s="604"/>
      <c r="Q30" s="604"/>
      <c r="R30" s="604"/>
      <c r="S30" s="604"/>
      <c r="T30" s="604"/>
      <c r="U30" s="604"/>
      <c r="V30" s="604"/>
      <c r="W30" s="604"/>
      <c r="X30" s="604"/>
      <c r="Y30" s="604"/>
      <c r="Z30" s="604"/>
      <c r="AA30" s="604"/>
      <c r="AB30" s="604"/>
      <c r="AC30" s="604"/>
      <c r="AD30" s="604"/>
      <c r="AE30" s="604"/>
      <c r="AF30" s="604"/>
      <c r="AG30" s="604"/>
      <c r="AH30" s="604"/>
      <c r="AI30" s="604"/>
      <c r="AJ30" s="605"/>
      <c r="AK30" s="153"/>
    </row>
    <row r="31" spans="1:41" ht="16.5" customHeight="1">
      <c r="B31" s="20"/>
      <c r="C31" s="606"/>
      <c r="D31" s="607"/>
      <c r="E31" s="607"/>
      <c r="F31" s="607"/>
      <c r="G31" s="607"/>
      <c r="H31" s="607"/>
      <c r="I31" s="607"/>
      <c r="J31" s="607"/>
      <c r="K31" s="607"/>
      <c r="L31" s="607"/>
      <c r="M31" s="607"/>
      <c r="N31" s="607"/>
      <c r="O31" s="607"/>
      <c r="P31" s="607"/>
      <c r="Q31" s="607"/>
      <c r="R31" s="607"/>
      <c r="S31" s="607"/>
      <c r="T31" s="607"/>
      <c r="U31" s="607"/>
      <c r="V31" s="607"/>
      <c r="W31" s="607"/>
      <c r="X31" s="607"/>
      <c r="Y31" s="607"/>
      <c r="Z31" s="607"/>
      <c r="AA31" s="607"/>
      <c r="AB31" s="607"/>
      <c r="AC31" s="607"/>
      <c r="AD31" s="607"/>
      <c r="AE31" s="607"/>
      <c r="AF31" s="607"/>
      <c r="AG31" s="607"/>
      <c r="AH31" s="607"/>
      <c r="AI31" s="607"/>
      <c r="AJ31" s="608"/>
      <c r="AK31" s="153"/>
    </row>
    <row r="32" spans="1:41" ht="16.5" customHeight="1">
      <c r="B32" s="20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54"/>
      <c r="O32" s="153"/>
      <c r="P32" s="153"/>
      <c r="Q32" s="153"/>
      <c r="R32" s="153"/>
      <c r="S32" s="153"/>
      <c r="T32" s="154"/>
      <c r="U32" s="153"/>
      <c r="V32" s="153"/>
      <c r="W32" s="153"/>
      <c r="X32" s="153"/>
      <c r="Y32" s="153"/>
      <c r="Z32" s="154"/>
      <c r="AA32" s="153"/>
      <c r="AB32" s="153"/>
      <c r="AC32" s="153"/>
      <c r="AD32" s="153"/>
      <c r="AE32" s="153"/>
      <c r="AF32" s="154"/>
      <c r="AG32" s="153"/>
      <c r="AH32" s="153"/>
      <c r="AI32" s="153"/>
      <c r="AJ32" s="153"/>
      <c r="AK32" s="153"/>
    </row>
    <row r="33" spans="1:37" ht="16.5" customHeight="1">
      <c r="B33" s="20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54"/>
      <c r="O33" s="153"/>
      <c r="P33" s="153"/>
      <c r="Q33" s="153"/>
      <c r="R33" s="153"/>
      <c r="S33" s="153"/>
      <c r="T33" s="154"/>
      <c r="U33" s="153"/>
      <c r="V33" s="153"/>
      <c r="W33" s="153"/>
      <c r="X33" s="153"/>
      <c r="Y33" s="153"/>
      <c r="Z33" s="154"/>
      <c r="AA33" s="153"/>
      <c r="AB33" s="153"/>
      <c r="AC33" s="153"/>
      <c r="AD33" s="153"/>
      <c r="AE33" s="153"/>
      <c r="AF33" s="154"/>
      <c r="AG33" s="153"/>
      <c r="AH33" s="153"/>
      <c r="AI33" s="153"/>
      <c r="AJ33" s="153"/>
      <c r="AK33" s="153"/>
    </row>
    <row r="35" spans="1:37" ht="71.25" customHeight="1">
      <c r="A35" s="169" t="s">
        <v>1072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1"/>
    </row>
  </sheetData>
  <mergeCells count="8">
    <mergeCell ref="I21:N21"/>
    <mergeCell ref="C23:AJ31"/>
    <mergeCell ref="A35:AK35"/>
    <mergeCell ref="B2:AL2"/>
    <mergeCell ref="B4:AK4"/>
    <mergeCell ref="B19:AK19"/>
    <mergeCell ref="I6:N6"/>
    <mergeCell ref="C8:AJ16"/>
  </mergeCells>
  <phoneticPr fontId="235" type="noConversion"/>
  <dataValidations count="2">
    <dataValidation type="list" allowBlank="1" showInputMessage="1" showErrorMessage="1" sqref="I6:N6 I21:N21">
      <formula1>"적정, 한정, 부적정, 의견거절, 해당사항 없음"</formula1>
    </dataValidation>
    <dataValidation allowBlank="1" showInputMessage="1" showErrorMessage="1" promptTitle="단위에 주의하여 입력해 주십시오." prompt="이 셀에는 숫자만 입력해 주십시오." sqref="AF32:AF33 T17:T18 T32:T33 AF17:AF18"/>
  </dataValidations>
  <pageMargins left="0.47" right="0.47" top="0.75" bottom="0.75" header="0.31" footer="0.31"/>
  <pageSetup paperSize="9" scale="73" fitToWidth="0" fitToHeight="0" orientation="portrait" blackAndWhite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11"/>
  <sheetViews>
    <sheetView workbookViewId="0">
      <selection activeCell="A4" sqref="A4:AK4"/>
    </sheetView>
  </sheetViews>
  <sheetFormatPr defaultRowHeight="16.5" customHeight="1"/>
  <cols>
    <col min="1" max="4" width="1.125" style="2" customWidth="1"/>
    <col min="5" max="6" width="2.375" style="2" customWidth="1"/>
    <col min="7" max="7" width="4" style="2" customWidth="1"/>
    <col min="8" max="13" width="2.375" style="2" customWidth="1"/>
    <col min="14" max="22" width="2.625" style="2" customWidth="1"/>
    <col min="23" max="30" width="1.75" style="2" customWidth="1"/>
    <col min="31" max="37" width="2.375" style="2" customWidth="1"/>
    <col min="38" max="41" width="9" style="2" customWidth="1"/>
  </cols>
  <sheetData>
    <row r="2" spans="1:41" ht="19.5" customHeight="1">
      <c r="A2" s="187" t="s">
        <v>1073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</row>
    <row r="3" spans="1:41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</row>
    <row r="4" spans="1:41" s="2" customFormat="1" ht="20.25" customHeight="1">
      <c r="A4" s="188" t="s">
        <v>1074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</row>
    <row r="5" spans="1:41" ht="16.5" customHeight="1">
      <c r="AL5" s="48"/>
      <c r="AM5" s="38"/>
      <c r="AN5" s="38"/>
      <c r="AO5" s="38"/>
    </row>
    <row r="6" spans="1:41" ht="75.75" customHeight="1">
      <c r="C6" s="610"/>
      <c r="D6" s="611"/>
      <c r="E6" s="611"/>
      <c r="F6" s="611"/>
      <c r="G6" s="611"/>
      <c r="H6" s="611"/>
      <c r="I6" s="611"/>
      <c r="J6" s="611"/>
      <c r="K6" s="611"/>
      <c r="L6" s="611"/>
      <c r="M6" s="611"/>
      <c r="N6" s="611"/>
      <c r="O6" s="611"/>
      <c r="P6" s="611"/>
      <c r="Q6" s="611"/>
      <c r="R6" s="611"/>
      <c r="S6" s="611"/>
      <c r="T6" s="611"/>
      <c r="U6" s="611"/>
      <c r="V6" s="611"/>
      <c r="W6" s="611"/>
      <c r="X6" s="611"/>
      <c r="Y6" s="611"/>
      <c r="Z6" s="611"/>
      <c r="AA6" s="611"/>
      <c r="AB6" s="611"/>
      <c r="AC6" s="611"/>
      <c r="AD6" s="611"/>
      <c r="AE6" s="611"/>
      <c r="AF6" s="611"/>
      <c r="AG6" s="611"/>
      <c r="AH6" s="611"/>
      <c r="AI6" s="611"/>
      <c r="AJ6" s="611"/>
      <c r="AK6" s="612"/>
      <c r="AL6" s="38"/>
      <c r="AM6" s="38"/>
      <c r="AN6" s="38"/>
      <c r="AO6" s="38"/>
    </row>
    <row r="7" spans="1:41" s="2" customFormat="1" ht="75.75" customHeight="1">
      <c r="A7" s="21"/>
      <c r="B7" s="21"/>
      <c r="C7" s="613"/>
      <c r="D7" s="614"/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  <c r="Q7" s="614"/>
      <c r="R7" s="614"/>
      <c r="S7" s="614"/>
      <c r="T7" s="614"/>
      <c r="U7" s="614"/>
      <c r="V7" s="614"/>
      <c r="W7" s="614"/>
      <c r="X7" s="614"/>
      <c r="Y7" s="614"/>
      <c r="Z7" s="614"/>
      <c r="AA7" s="614"/>
      <c r="AB7" s="614"/>
      <c r="AC7" s="614"/>
      <c r="AD7" s="614"/>
      <c r="AE7" s="614"/>
      <c r="AF7" s="614"/>
      <c r="AG7" s="614"/>
      <c r="AH7" s="614"/>
      <c r="AI7" s="614"/>
      <c r="AJ7" s="614"/>
      <c r="AK7" s="615"/>
    </row>
    <row r="8" spans="1:41" ht="75.75" customHeight="1">
      <c r="C8" s="616"/>
      <c r="D8" s="617"/>
      <c r="E8" s="617"/>
      <c r="F8" s="617"/>
      <c r="G8" s="617"/>
      <c r="H8" s="617"/>
      <c r="I8" s="617"/>
      <c r="J8" s="617"/>
      <c r="K8" s="617"/>
      <c r="L8" s="617"/>
      <c r="M8" s="617"/>
      <c r="N8" s="617"/>
      <c r="O8" s="617"/>
      <c r="P8" s="617"/>
      <c r="Q8" s="617"/>
      <c r="R8" s="617"/>
      <c r="S8" s="617"/>
      <c r="T8" s="617"/>
      <c r="U8" s="617"/>
      <c r="V8" s="617"/>
      <c r="W8" s="617"/>
      <c r="X8" s="617"/>
      <c r="Y8" s="617"/>
      <c r="Z8" s="617"/>
      <c r="AA8" s="617"/>
      <c r="AB8" s="617"/>
      <c r="AC8" s="617"/>
      <c r="AD8" s="617"/>
      <c r="AE8" s="617"/>
      <c r="AF8" s="617"/>
      <c r="AG8" s="617"/>
      <c r="AH8" s="617"/>
      <c r="AI8" s="617"/>
      <c r="AJ8" s="617"/>
      <c r="AK8" s="618"/>
    </row>
    <row r="9" spans="1:41" ht="16.5" customHeight="1"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</row>
    <row r="11" spans="1:41" ht="67.5" customHeight="1">
      <c r="A11" s="169" t="s">
        <v>1075</v>
      </c>
      <c r="B11" s="377"/>
      <c r="C11" s="377"/>
      <c r="D11" s="377"/>
      <c r="E11" s="377"/>
      <c r="F11" s="377"/>
      <c r="G11" s="377"/>
      <c r="H11" s="377"/>
      <c r="I11" s="377"/>
      <c r="J11" s="377"/>
      <c r="K11" s="377"/>
      <c r="L11" s="377"/>
      <c r="M11" s="377"/>
      <c r="N11" s="377"/>
      <c r="O11" s="377"/>
      <c r="P11" s="377"/>
      <c r="Q11" s="377"/>
      <c r="R11" s="377"/>
      <c r="S11" s="377"/>
      <c r="T11" s="377"/>
      <c r="U11" s="377"/>
      <c r="V11" s="377"/>
      <c r="W11" s="377"/>
      <c r="X11" s="377"/>
      <c r="Y11" s="377"/>
      <c r="Z11" s="377"/>
      <c r="AA11" s="377"/>
      <c r="AB11" s="377"/>
      <c r="AC11" s="377"/>
      <c r="AD11" s="377"/>
      <c r="AE11" s="377"/>
      <c r="AF11" s="377"/>
      <c r="AG11" s="377"/>
      <c r="AH11" s="377"/>
      <c r="AI11" s="377"/>
      <c r="AJ11" s="377"/>
      <c r="AK11" s="378"/>
    </row>
  </sheetData>
  <sheetProtection objects="1" formatCells="0" formatRows="0"/>
  <mergeCells count="4">
    <mergeCell ref="A11:AK11"/>
    <mergeCell ref="C6:AK8"/>
    <mergeCell ref="A2:AK2"/>
    <mergeCell ref="A4:AK4"/>
  </mergeCells>
  <phoneticPr fontId="235" type="noConversion"/>
  <pageMargins left="0.59" right="0.47" top="0.75" bottom="0.75" header="0.31" footer="0.31"/>
  <pageSetup paperSize="9" scale="99" fitToWidth="0" fitToHeight="0" orientation="portrait" blackAndWhite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12"/>
  <sheetViews>
    <sheetView workbookViewId="0">
      <selection activeCell="A4" sqref="A4:AK4"/>
    </sheetView>
  </sheetViews>
  <sheetFormatPr defaultRowHeight="16.5" customHeight="1"/>
  <cols>
    <col min="1" max="4" width="1.125" style="2" customWidth="1"/>
    <col min="5" max="6" width="2.375" style="2" customWidth="1"/>
    <col min="7" max="7" width="4" style="2" customWidth="1"/>
    <col min="8" max="13" width="2.375" style="2" customWidth="1"/>
    <col min="14" max="22" width="2.625" style="2" customWidth="1"/>
    <col min="23" max="30" width="1.75" style="2" customWidth="1"/>
    <col min="31" max="37" width="2.375" style="2" customWidth="1"/>
    <col min="38" max="41" width="9" style="2" customWidth="1"/>
  </cols>
  <sheetData>
    <row r="2" spans="1:41" ht="19.5" customHeight="1">
      <c r="A2" s="187" t="s">
        <v>1076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</row>
    <row r="3" spans="1:41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</row>
    <row r="4" spans="1:41" s="2" customFormat="1" ht="20.25" customHeight="1">
      <c r="A4" s="188" t="s">
        <v>1077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</row>
    <row r="5" spans="1:41" ht="16.5" customHeight="1">
      <c r="AL5" s="48"/>
      <c r="AM5" s="38"/>
      <c r="AN5" s="38"/>
      <c r="AO5" s="38"/>
    </row>
    <row r="6" spans="1:41" ht="75.75" customHeight="1">
      <c r="C6" s="610"/>
      <c r="D6" s="611"/>
      <c r="E6" s="611"/>
      <c r="F6" s="611"/>
      <c r="G6" s="611"/>
      <c r="H6" s="611"/>
      <c r="I6" s="611"/>
      <c r="J6" s="611"/>
      <c r="K6" s="611"/>
      <c r="L6" s="611"/>
      <c r="M6" s="611"/>
      <c r="N6" s="611"/>
      <c r="O6" s="611"/>
      <c r="P6" s="611"/>
      <c r="Q6" s="611"/>
      <c r="R6" s="611"/>
      <c r="S6" s="611"/>
      <c r="T6" s="611"/>
      <c r="U6" s="611"/>
      <c r="V6" s="611"/>
      <c r="W6" s="611"/>
      <c r="X6" s="611"/>
      <c r="Y6" s="611"/>
      <c r="Z6" s="611"/>
      <c r="AA6" s="611"/>
      <c r="AB6" s="611"/>
      <c r="AC6" s="611"/>
      <c r="AD6" s="611"/>
      <c r="AE6" s="611"/>
      <c r="AF6" s="611"/>
      <c r="AG6" s="611"/>
      <c r="AH6" s="611"/>
      <c r="AI6" s="611"/>
      <c r="AJ6" s="611"/>
      <c r="AK6" s="612"/>
      <c r="AL6" s="38"/>
      <c r="AM6" s="38"/>
      <c r="AN6" s="38"/>
      <c r="AO6" s="38"/>
    </row>
    <row r="7" spans="1:41" s="2" customFormat="1" ht="75.75" customHeight="1">
      <c r="A7" s="21"/>
      <c r="B7" s="21"/>
      <c r="C7" s="613"/>
      <c r="D7" s="614"/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  <c r="Q7" s="614"/>
      <c r="R7" s="614"/>
      <c r="S7" s="614"/>
      <c r="T7" s="614"/>
      <c r="U7" s="614"/>
      <c r="V7" s="614"/>
      <c r="W7" s="614"/>
      <c r="X7" s="614"/>
      <c r="Y7" s="614"/>
      <c r="Z7" s="614"/>
      <c r="AA7" s="614"/>
      <c r="AB7" s="614"/>
      <c r="AC7" s="614"/>
      <c r="AD7" s="614"/>
      <c r="AE7" s="614"/>
      <c r="AF7" s="614"/>
      <c r="AG7" s="614"/>
      <c r="AH7" s="614"/>
      <c r="AI7" s="614"/>
      <c r="AJ7" s="614"/>
      <c r="AK7" s="615"/>
    </row>
    <row r="8" spans="1:41" ht="75.75" customHeight="1">
      <c r="C8" s="616"/>
      <c r="D8" s="617"/>
      <c r="E8" s="617"/>
      <c r="F8" s="617"/>
      <c r="G8" s="617"/>
      <c r="H8" s="617"/>
      <c r="I8" s="617"/>
      <c r="J8" s="617"/>
      <c r="K8" s="617"/>
      <c r="L8" s="617"/>
      <c r="M8" s="617"/>
      <c r="N8" s="617"/>
      <c r="O8" s="617"/>
      <c r="P8" s="617"/>
      <c r="Q8" s="617"/>
      <c r="R8" s="617"/>
      <c r="S8" s="617"/>
      <c r="T8" s="617"/>
      <c r="U8" s="617"/>
      <c r="V8" s="617"/>
      <c r="W8" s="617"/>
      <c r="X8" s="617"/>
      <c r="Y8" s="617"/>
      <c r="Z8" s="617"/>
      <c r="AA8" s="617"/>
      <c r="AB8" s="617"/>
      <c r="AC8" s="617"/>
      <c r="AD8" s="617"/>
      <c r="AE8" s="617"/>
      <c r="AF8" s="617"/>
      <c r="AG8" s="617"/>
      <c r="AH8" s="617"/>
      <c r="AI8" s="617"/>
      <c r="AJ8" s="617"/>
      <c r="AK8" s="618"/>
    </row>
    <row r="9" spans="1:41" ht="89.25" customHeight="1">
      <c r="A9" s="21"/>
      <c r="B9" s="23"/>
      <c r="C9" s="23"/>
      <c r="D9" s="20"/>
      <c r="E9" s="481" t="s">
        <v>1078</v>
      </c>
      <c r="F9" s="481"/>
      <c r="G9" s="481"/>
      <c r="H9" s="481"/>
      <c r="I9" s="481"/>
      <c r="J9" s="481"/>
      <c r="K9" s="481"/>
      <c r="L9" s="481"/>
      <c r="M9" s="481"/>
      <c r="N9" s="481"/>
      <c r="O9" s="481"/>
      <c r="P9" s="481"/>
      <c r="Q9" s="481"/>
      <c r="R9" s="481"/>
      <c r="S9" s="481"/>
      <c r="T9" s="481"/>
      <c r="U9" s="481"/>
      <c r="V9" s="481"/>
      <c r="W9" s="481"/>
      <c r="X9" s="481"/>
      <c r="Y9" s="481"/>
      <c r="Z9" s="481"/>
      <c r="AA9" s="481"/>
      <c r="AB9" s="481"/>
      <c r="AC9" s="481"/>
      <c r="AD9" s="481"/>
      <c r="AE9" s="481"/>
      <c r="AF9" s="481"/>
      <c r="AG9" s="481"/>
      <c r="AH9" s="481"/>
      <c r="AI9" s="481"/>
      <c r="AJ9" s="481"/>
      <c r="AK9" s="481"/>
      <c r="AL9" s="22"/>
      <c r="AO9" s="38"/>
    </row>
    <row r="10" spans="1:41" ht="16.5" customHeight="1"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</row>
    <row r="12" spans="1:41" ht="58.5" customHeight="1">
      <c r="A12" s="169" t="s">
        <v>1079</v>
      </c>
      <c r="B12" s="377"/>
      <c r="C12" s="377"/>
      <c r="D12" s="377"/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7"/>
      <c r="P12" s="377"/>
      <c r="Q12" s="377"/>
      <c r="R12" s="377"/>
      <c r="S12" s="377"/>
      <c r="T12" s="377"/>
      <c r="U12" s="377"/>
      <c r="V12" s="377"/>
      <c r="W12" s="377"/>
      <c r="X12" s="377"/>
      <c r="Y12" s="377"/>
      <c r="Z12" s="377"/>
      <c r="AA12" s="377"/>
      <c r="AB12" s="377"/>
      <c r="AC12" s="377"/>
      <c r="AD12" s="377"/>
      <c r="AE12" s="377"/>
      <c r="AF12" s="377"/>
      <c r="AG12" s="377"/>
      <c r="AH12" s="377"/>
      <c r="AI12" s="377"/>
      <c r="AJ12" s="377"/>
      <c r="AK12" s="378"/>
    </row>
  </sheetData>
  <sheetProtection objects="1" formatCells="0" formatRows="0"/>
  <mergeCells count="5">
    <mergeCell ref="A2:AK2"/>
    <mergeCell ref="A4:AK4"/>
    <mergeCell ref="C6:AK8"/>
    <mergeCell ref="A12:AK12"/>
    <mergeCell ref="E9:AK9"/>
  </mergeCells>
  <phoneticPr fontId="235" type="noConversion"/>
  <pageMargins left="0.59" right="0.47" top="0.75" bottom="0.75" header="0.31" footer="0.31"/>
  <pageSetup paperSize="9" scale="99" fitToWidth="0" fitToHeight="0" orientation="portrait" blackAndWhite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O11"/>
  <sheetViews>
    <sheetView workbookViewId="0">
      <selection activeCell="AE13" sqref="AE13"/>
    </sheetView>
  </sheetViews>
  <sheetFormatPr defaultRowHeight="16.5" customHeight="1"/>
  <cols>
    <col min="1" max="4" width="1.125" style="2" customWidth="1"/>
    <col min="5" max="6" width="2.375" style="2" customWidth="1"/>
    <col min="7" max="7" width="4" style="2" customWidth="1"/>
    <col min="8" max="13" width="2.375" style="2" customWidth="1"/>
    <col min="14" max="22" width="2.625" style="2" customWidth="1"/>
    <col min="23" max="30" width="1.75" style="2" customWidth="1"/>
    <col min="31" max="37" width="2.375" style="2" customWidth="1"/>
    <col min="38" max="41" width="9" style="2" customWidth="1"/>
  </cols>
  <sheetData>
    <row r="2" spans="1:41" ht="19.5" customHeight="1">
      <c r="A2" s="187" t="s">
        <v>1080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</row>
    <row r="3" spans="1:41" ht="19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2"/>
    </row>
    <row r="4" spans="1:41" s="2" customFormat="1" ht="20.25" customHeight="1">
      <c r="A4" s="188" t="s">
        <v>1081</v>
      </c>
      <c r="B4" s="18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</row>
    <row r="5" spans="1:41" ht="16.5" customHeight="1">
      <c r="AL5" s="48"/>
      <c r="AM5" s="38"/>
      <c r="AN5" s="38"/>
      <c r="AO5" s="38"/>
    </row>
    <row r="6" spans="1:41" ht="75.75" customHeight="1">
      <c r="C6" s="610"/>
      <c r="D6" s="611"/>
      <c r="E6" s="611"/>
      <c r="F6" s="611"/>
      <c r="G6" s="611"/>
      <c r="H6" s="611"/>
      <c r="I6" s="611"/>
      <c r="J6" s="611"/>
      <c r="K6" s="611"/>
      <c r="L6" s="611"/>
      <c r="M6" s="611"/>
      <c r="N6" s="611"/>
      <c r="O6" s="611"/>
      <c r="P6" s="611"/>
      <c r="Q6" s="611"/>
      <c r="R6" s="611"/>
      <c r="S6" s="611"/>
      <c r="T6" s="611"/>
      <c r="U6" s="611"/>
      <c r="V6" s="611"/>
      <c r="W6" s="611"/>
      <c r="X6" s="611"/>
      <c r="Y6" s="611"/>
      <c r="Z6" s="611"/>
      <c r="AA6" s="611"/>
      <c r="AB6" s="611"/>
      <c r="AC6" s="611"/>
      <c r="AD6" s="611"/>
      <c r="AE6" s="611"/>
      <c r="AF6" s="611"/>
      <c r="AG6" s="611"/>
      <c r="AH6" s="611"/>
      <c r="AI6" s="611"/>
      <c r="AJ6" s="611"/>
      <c r="AK6" s="612"/>
      <c r="AL6" s="38"/>
      <c r="AM6" s="38"/>
      <c r="AN6" s="38"/>
      <c r="AO6" s="38"/>
    </row>
    <row r="7" spans="1:41" s="2" customFormat="1" ht="75.75" customHeight="1">
      <c r="A7" s="21"/>
      <c r="B7" s="21"/>
      <c r="C7" s="613"/>
      <c r="D7" s="614"/>
      <c r="E7" s="614"/>
      <c r="F7" s="614"/>
      <c r="G7" s="614"/>
      <c r="H7" s="614"/>
      <c r="I7" s="614"/>
      <c r="J7" s="614"/>
      <c r="K7" s="614"/>
      <c r="L7" s="614"/>
      <c r="M7" s="614"/>
      <c r="N7" s="614"/>
      <c r="O7" s="614"/>
      <c r="P7" s="614"/>
      <c r="Q7" s="614"/>
      <c r="R7" s="614"/>
      <c r="S7" s="614"/>
      <c r="T7" s="614"/>
      <c r="U7" s="614"/>
      <c r="V7" s="614"/>
      <c r="W7" s="614"/>
      <c r="X7" s="614"/>
      <c r="Y7" s="614"/>
      <c r="Z7" s="614"/>
      <c r="AA7" s="614"/>
      <c r="AB7" s="614"/>
      <c r="AC7" s="614"/>
      <c r="AD7" s="614"/>
      <c r="AE7" s="614"/>
      <c r="AF7" s="614"/>
      <c r="AG7" s="614"/>
      <c r="AH7" s="614"/>
      <c r="AI7" s="614"/>
      <c r="AJ7" s="614"/>
      <c r="AK7" s="615"/>
    </row>
    <row r="8" spans="1:41" ht="75.75" customHeight="1">
      <c r="C8" s="616"/>
      <c r="D8" s="617"/>
      <c r="E8" s="617"/>
      <c r="F8" s="617"/>
      <c r="G8" s="617"/>
      <c r="H8" s="617"/>
      <c r="I8" s="617"/>
      <c r="J8" s="617"/>
      <c r="K8" s="617"/>
      <c r="L8" s="617"/>
      <c r="M8" s="617"/>
      <c r="N8" s="617"/>
      <c r="O8" s="617"/>
      <c r="P8" s="617"/>
      <c r="Q8" s="617"/>
      <c r="R8" s="617"/>
      <c r="S8" s="617"/>
      <c r="T8" s="617"/>
      <c r="U8" s="617"/>
      <c r="V8" s="617"/>
      <c r="W8" s="617"/>
      <c r="X8" s="617"/>
      <c r="Y8" s="617"/>
      <c r="Z8" s="617"/>
      <c r="AA8" s="617"/>
      <c r="AB8" s="617"/>
      <c r="AC8" s="617"/>
      <c r="AD8" s="617"/>
      <c r="AE8" s="617"/>
      <c r="AF8" s="617"/>
      <c r="AG8" s="617"/>
      <c r="AH8" s="617"/>
      <c r="AI8" s="617"/>
      <c r="AJ8" s="617"/>
      <c r="AK8" s="618"/>
    </row>
    <row r="9" spans="1:41" ht="16.5" customHeight="1"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</row>
    <row r="11" spans="1:41" ht="58.5" customHeight="1">
      <c r="A11" s="169" t="s">
        <v>1079</v>
      </c>
      <c r="B11" s="377"/>
      <c r="C11" s="377"/>
      <c r="D11" s="377"/>
      <c r="E11" s="377"/>
      <c r="F11" s="377"/>
      <c r="G11" s="377"/>
      <c r="H11" s="377"/>
      <c r="I11" s="377"/>
      <c r="J11" s="377"/>
      <c r="K11" s="377"/>
      <c r="L11" s="377"/>
      <c r="M11" s="377"/>
      <c r="N11" s="377"/>
      <c r="O11" s="377"/>
      <c r="P11" s="377"/>
      <c r="Q11" s="377"/>
      <c r="R11" s="377"/>
      <c r="S11" s="377"/>
      <c r="T11" s="377"/>
      <c r="U11" s="377"/>
      <c r="V11" s="377"/>
      <c r="W11" s="377"/>
      <c r="X11" s="377"/>
      <c r="Y11" s="377"/>
      <c r="Z11" s="377"/>
      <c r="AA11" s="377"/>
      <c r="AB11" s="377"/>
      <c r="AC11" s="377"/>
      <c r="AD11" s="377"/>
      <c r="AE11" s="377"/>
      <c r="AF11" s="377"/>
      <c r="AG11" s="377"/>
      <c r="AH11" s="377"/>
      <c r="AI11" s="377"/>
      <c r="AJ11" s="377"/>
      <c r="AK11" s="378"/>
    </row>
  </sheetData>
  <sheetProtection objects="1" formatCells="0" formatRows="0"/>
  <mergeCells count="4">
    <mergeCell ref="A2:AK2"/>
    <mergeCell ref="A4:AK4"/>
    <mergeCell ref="C6:AK8"/>
    <mergeCell ref="A11:AK11"/>
  </mergeCells>
  <phoneticPr fontId="235" type="noConversion"/>
  <pageMargins left="0.59" right="0.47" top="0.75" bottom="0.75" header="0.31" footer="0.31"/>
  <pageSetup paperSize="9" scale="99" fitToWidth="0" fitToHeight="0" orientation="portrait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40</vt:i4>
      </vt:variant>
      <vt:variant>
        <vt:lpstr>이름이 지정된 범위</vt:lpstr>
      </vt:variant>
      <vt:variant>
        <vt:i4>40</vt:i4>
      </vt:variant>
    </vt:vector>
  </HeadingPairs>
  <TitlesOfParts>
    <vt:vector size="80" baseType="lpstr">
      <vt:lpstr>표지</vt:lpstr>
      <vt:lpstr>1부.Ⅰ.1</vt:lpstr>
      <vt:lpstr>1부.Ⅰ.2.1)</vt:lpstr>
      <vt:lpstr>1부.Ⅰ.2.2)</vt:lpstr>
      <vt:lpstr>1부.Ⅰ.3.1)</vt:lpstr>
      <vt:lpstr>1부.Ⅰ.3.2)</vt:lpstr>
      <vt:lpstr>1부.Ⅰ.4.1)</vt:lpstr>
      <vt:lpstr>1부.Ⅰ.4.2)</vt:lpstr>
      <vt:lpstr>1부.Ⅰ.4.3)</vt:lpstr>
      <vt:lpstr>1부.Ⅰ.5</vt:lpstr>
      <vt:lpstr>2부.Ⅰ</vt:lpstr>
      <vt:lpstr>2부.Ⅰ.1.1)</vt:lpstr>
      <vt:lpstr>2부.Ⅰ.1.2)</vt:lpstr>
      <vt:lpstr>2부.Ⅰ.1.3)</vt:lpstr>
      <vt:lpstr>2부.Ⅰ.2</vt:lpstr>
      <vt:lpstr>2부.Ⅰ.3</vt:lpstr>
      <vt:lpstr>2부.Ⅰ.4</vt:lpstr>
      <vt:lpstr>2부.Ⅱ</vt:lpstr>
      <vt:lpstr>3부.Ⅰ</vt:lpstr>
      <vt:lpstr>3부.Ⅱ.1.1)</vt:lpstr>
      <vt:lpstr>3부.Ⅱ.1.2)</vt:lpstr>
      <vt:lpstr>3부.Ⅱ.2</vt:lpstr>
      <vt:lpstr>3부.Ⅱ.3</vt:lpstr>
      <vt:lpstr>3부.Ⅱ.4</vt:lpstr>
      <vt:lpstr>3부.Ⅲ</vt:lpstr>
      <vt:lpstr>3부.Ⅳ.1</vt:lpstr>
      <vt:lpstr>3부.Ⅳ.2</vt:lpstr>
      <vt:lpstr>3부.Ⅴ</vt:lpstr>
      <vt:lpstr>4부.Ⅰ.1</vt:lpstr>
      <vt:lpstr>4부.Ⅰ.2</vt:lpstr>
      <vt:lpstr>5부.Ⅰ</vt:lpstr>
      <vt:lpstr>5부.Ⅱ</vt:lpstr>
      <vt:lpstr>5부.Ⅲ</vt:lpstr>
      <vt:lpstr>5부.Ⅳ</vt:lpstr>
      <vt:lpstr>5부.Ⅴ</vt:lpstr>
      <vt:lpstr>5부.Ⅵ</vt:lpstr>
      <vt:lpstr>5부.Ⅶ</vt:lpstr>
      <vt:lpstr>6부.Ⅰ</vt:lpstr>
      <vt:lpstr>7부.Ⅰ</vt:lpstr>
      <vt:lpstr>8부.Ⅰ</vt:lpstr>
      <vt:lpstr>'1부.Ⅰ.1'!Print_Area</vt:lpstr>
      <vt:lpstr>'1부.Ⅰ.2.1)'!Print_Area</vt:lpstr>
      <vt:lpstr>'1부.Ⅰ.2.2)'!Print_Area</vt:lpstr>
      <vt:lpstr>'1부.Ⅰ.3.1)'!Print_Area</vt:lpstr>
      <vt:lpstr>'1부.Ⅰ.3.2)'!Print_Area</vt:lpstr>
      <vt:lpstr>'1부.Ⅰ.4.1)'!Print_Area</vt:lpstr>
      <vt:lpstr>'1부.Ⅰ.4.2)'!Print_Area</vt:lpstr>
      <vt:lpstr>'1부.Ⅰ.4.3)'!Print_Area</vt:lpstr>
      <vt:lpstr>'1부.Ⅰ.5'!Print_Area</vt:lpstr>
      <vt:lpstr>'2부.Ⅰ'!Print_Area</vt:lpstr>
      <vt:lpstr>'2부.Ⅰ.1.1)'!Print_Area</vt:lpstr>
      <vt:lpstr>'2부.Ⅰ.1.2)'!Print_Area</vt:lpstr>
      <vt:lpstr>'2부.Ⅰ.1.3)'!Print_Area</vt:lpstr>
      <vt:lpstr>'2부.Ⅰ.2'!Print_Area</vt:lpstr>
      <vt:lpstr>'2부.Ⅰ.3'!Print_Area</vt:lpstr>
      <vt:lpstr>'2부.Ⅰ.4'!Print_Area</vt:lpstr>
      <vt:lpstr>'2부.Ⅱ'!Print_Area</vt:lpstr>
      <vt:lpstr>'3부.Ⅰ'!Print_Area</vt:lpstr>
      <vt:lpstr>'3부.Ⅱ.1.1)'!Print_Area</vt:lpstr>
      <vt:lpstr>'3부.Ⅱ.1.2)'!Print_Area</vt:lpstr>
      <vt:lpstr>'3부.Ⅱ.2'!Print_Area</vt:lpstr>
      <vt:lpstr>'3부.Ⅱ.3'!Print_Area</vt:lpstr>
      <vt:lpstr>'3부.Ⅱ.4'!Print_Area</vt:lpstr>
      <vt:lpstr>'3부.Ⅲ'!Print_Area</vt:lpstr>
      <vt:lpstr>'3부.Ⅳ.1'!Print_Area</vt:lpstr>
      <vt:lpstr>'3부.Ⅳ.2'!Print_Area</vt:lpstr>
      <vt:lpstr>'3부.Ⅴ'!Print_Area</vt:lpstr>
      <vt:lpstr>'4부.Ⅰ.1'!Print_Area</vt:lpstr>
      <vt:lpstr>'4부.Ⅰ.2'!Print_Area</vt:lpstr>
      <vt:lpstr>'5부.Ⅰ'!Print_Area</vt:lpstr>
      <vt:lpstr>'5부.Ⅱ'!Print_Area</vt:lpstr>
      <vt:lpstr>'5부.Ⅲ'!Print_Area</vt:lpstr>
      <vt:lpstr>'5부.Ⅳ'!Print_Area</vt:lpstr>
      <vt:lpstr>'5부.Ⅴ'!Print_Area</vt:lpstr>
      <vt:lpstr>'5부.Ⅵ'!Print_Area</vt:lpstr>
      <vt:lpstr>'5부.Ⅶ'!Print_Area</vt:lpstr>
      <vt:lpstr>'6부.Ⅰ'!Print_Area</vt:lpstr>
      <vt:lpstr>'7부.Ⅰ'!Print_Area</vt:lpstr>
      <vt:lpstr>'8부.Ⅰ'!Print_Area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대한토지신탁</cp:lastModifiedBy>
  <dcterms:modified xsi:type="dcterms:W3CDTF">2024-11-29T01:07:21Z</dcterms:modified>
</cp:coreProperties>
</file>