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Z:\리츠2본부3팀-공용\1. 진행사업\01. 주택\08. HUG 23-1차 공모 (서울 장위동)_ KOD, 화성개발\11. 날인운용지시\32차. 투자보고서 (25년 1분기)\"/>
    </mc:Choice>
  </mc:AlternateContent>
  <xr:revisionPtr revIDLastSave="0" documentId="13_ncr:1_{1A99AC14-8462-46D1-834E-4262D868C2B9}" xr6:coauthVersionLast="36" xr6:coauthVersionMax="36" xr10:uidLastSave="{00000000-0000-0000-0000-000000000000}"/>
  <bookViews>
    <workbookView xWindow="0" yWindow="0" windowWidth="28740" windowHeight="12000" tabRatio="965" firstSheet="8" activeTab="29" xr2:uid="{00000000-000D-0000-FFFF-FFFF00000000}"/>
  </bookViews>
  <sheets>
    <sheet name="표지" sheetId="2" r:id="rId1"/>
    <sheet name="1부.Ⅰ.1" sheetId="4" r:id="rId2"/>
    <sheet name="1부.Ⅰ.2.1)" sheetId="5" r:id="rId3"/>
    <sheet name="1부.Ⅰ.2.2)" sheetId="6" r:id="rId4"/>
    <sheet name="1부.Ⅰ.3.1)" sheetId="7" r:id="rId5"/>
    <sheet name="1부.Ⅰ.3.2)" sheetId="8" r:id="rId6"/>
    <sheet name="1부.Ⅰ.4.1)" sheetId="9" r:id="rId7"/>
    <sheet name="1부.Ⅰ.4.2)" sheetId="10" r:id="rId8"/>
    <sheet name="1부.Ⅰ.4.3)" sheetId="11" r:id="rId9"/>
    <sheet name="1부.Ⅰ.5" sheetId="12" r:id="rId10"/>
    <sheet name="1부.Ⅰ.6" sheetId="46" r:id="rId11"/>
    <sheet name="2부.Ⅰ" sheetId="13" r:id="rId12"/>
    <sheet name="2부.Ⅰ.1.1)" sheetId="45" r:id="rId13"/>
    <sheet name="2부.Ⅰ.1.2)" sheetId="15" r:id="rId14"/>
    <sheet name="2부.Ⅰ.1.3)" sheetId="16" r:id="rId15"/>
    <sheet name="2부.Ⅰ.2" sheetId="17" r:id="rId16"/>
    <sheet name="2부.Ⅰ.3" sheetId="18" r:id="rId17"/>
    <sheet name="2부.Ⅰ.4" sheetId="19" r:id="rId18"/>
    <sheet name="2부.Ⅱ" sheetId="20" r:id="rId19"/>
    <sheet name="3부.Ⅰ" sheetId="21" r:id="rId20"/>
    <sheet name="3부.Ⅱ.1.1)" sheetId="22" r:id="rId21"/>
    <sheet name="3부.Ⅱ.1.2)" sheetId="23" r:id="rId22"/>
    <sheet name="3부.Ⅱ.2" sheetId="24" r:id="rId23"/>
    <sheet name="3부.Ⅱ.3" sheetId="25" r:id="rId24"/>
    <sheet name="3부.Ⅱ.4" sheetId="26" r:id="rId25"/>
    <sheet name="3부.Ⅲ" sheetId="27" r:id="rId26"/>
    <sheet name="3부.Ⅳ.1" sheetId="28" r:id="rId27"/>
    <sheet name="3부.Ⅳ.2" sheetId="29" r:id="rId28"/>
    <sheet name="3부.Ⅴ" sheetId="30" r:id="rId29"/>
    <sheet name="4부.Ⅰ.1" sheetId="31" r:id="rId30"/>
    <sheet name="4부.Ⅰ.2" sheetId="44" r:id="rId31"/>
    <sheet name="5부.Ⅰ" sheetId="33" r:id="rId32"/>
    <sheet name="5부.Ⅱ" sheetId="34" r:id="rId33"/>
    <sheet name="5부.Ⅲ" sheetId="36" r:id="rId34"/>
    <sheet name="5부.Ⅳ" sheetId="43" r:id="rId35"/>
    <sheet name="5부.Ⅴ" sheetId="37" r:id="rId36"/>
    <sheet name="5부.Ⅵ" sheetId="38" r:id="rId37"/>
    <sheet name="5부.Ⅶ" sheetId="39" r:id="rId38"/>
    <sheet name="6부.Ⅰ" sheetId="40" r:id="rId39"/>
    <sheet name="7부.Ⅰ" sheetId="41" r:id="rId40"/>
    <sheet name="8부.Ⅰ" sheetId="42" r:id="rId41"/>
  </sheets>
  <externalReferences>
    <externalReference r:id="rId42"/>
    <externalReference r:id="rId43"/>
  </externalReferences>
  <definedNames>
    <definedName name="Earn_etc">'[1]4부.Ⅱ.1.3)'!$R$6</definedName>
    <definedName name="_xlnm.Print_Area" localSheetId="1">'1부.Ⅰ.1'!$A$1:$AK$75</definedName>
    <definedName name="_xlnm.Print_Area" localSheetId="2">'1부.Ⅰ.2.1)'!$A$1:$AK$10</definedName>
    <definedName name="_xlnm.Print_Area" localSheetId="3">'1부.Ⅰ.2.2)'!$A$1:$AK$23</definedName>
    <definedName name="_xlnm.Print_Area" localSheetId="4">'1부.Ⅰ.3.1)'!$A$1:$AK$33</definedName>
    <definedName name="_xlnm.Print_Area" localSheetId="5">'1부.Ⅰ.3.2)'!$A$1:$AL$26</definedName>
    <definedName name="_xlnm.Print_Area" localSheetId="6">'1부.Ⅰ.4.1)'!$A$1:$BC$23</definedName>
    <definedName name="_xlnm.Print_Area" localSheetId="7">'1부.Ⅰ.4.2)'!$A$1:$BF$16</definedName>
    <definedName name="_xlnm.Print_Area" localSheetId="8">'1부.Ⅰ.4.3)'!$A$1:$AK$23</definedName>
    <definedName name="_xlnm.Print_Area" localSheetId="9">'1부.Ⅰ.5'!$A$1:$AF$30</definedName>
    <definedName name="_xlnm.Print_Area" localSheetId="10">'1부.Ⅰ.6'!$A$1:$AZ$15</definedName>
    <definedName name="_xlnm.Print_Area" localSheetId="11">'2부.Ⅰ'!$A$1:$AQ$32</definedName>
    <definedName name="_xlnm.Print_Area" localSheetId="12">'2부.Ⅰ.1.1)'!$A$1:$AZ$25</definedName>
    <definedName name="_xlnm.Print_Area" localSheetId="13">'2부.Ⅰ.1.2)'!$A$1:$AA$24</definedName>
    <definedName name="_xlnm.Print_Area" localSheetId="14">'2부.Ⅰ.1.3)'!$A$1:$Y$22</definedName>
    <definedName name="_xlnm.Print_Area" localSheetId="15">'2부.Ⅰ.2'!$A$1:$AJ$13</definedName>
    <definedName name="_xlnm.Print_Area" localSheetId="16">'2부.Ⅰ.3'!$A$1:$AO$13</definedName>
    <definedName name="_xlnm.Print_Area" localSheetId="17">'2부.Ⅰ.4'!$A$1:$AF$22</definedName>
    <definedName name="_xlnm.Print_Area" localSheetId="18">'2부.Ⅱ'!$A$1:$AP$36</definedName>
    <definedName name="_xlnm.Print_Area" localSheetId="19">'3부.Ⅰ'!$A$1:$AK$22</definedName>
    <definedName name="_xlnm.Print_Area" localSheetId="20">'3부.Ⅱ.1.1)'!$A$1:$AI$39</definedName>
    <definedName name="_xlnm.Print_Area" localSheetId="21">'3부.Ⅱ.1.2)'!$A$1:$AK$33</definedName>
    <definedName name="_xlnm.Print_Area" localSheetId="22">'3부.Ⅱ.2'!$A$1:$AK$13</definedName>
    <definedName name="_xlnm.Print_Area" localSheetId="23">'3부.Ⅱ.3'!$A$1:$AO$13</definedName>
    <definedName name="_xlnm.Print_Area" localSheetId="24">'3부.Ⅱ.4'!$A$1:$AI$12</definedName>
    <definedName name="_xlnm.Print_Area" localSheetId="25">'3부.Ⅲ'!$A$1:$AK$19</definedName>
    <definedName name="_xlnm.Print_Area" localSheetId="26">'3부.Ⅳ.1'!$A$1:$O$39</definedName>
    <definedName name="_xlnm.Print_Area" localSheetId="27">'3부.Ⅳ.2'!$A$1:$AQ$20</definedName>
    <definedName name="_xlnm.Print_Area" localSheetId="28">'3부.Ⅴ'!$A$1:$AK$8</definedName>
    <definedName name="_xlnm.Print_Area" localSheetId="29">'4부.Ⅰ.1'!$A$1:$AM$17</definedName>
    <definedName name="_xlnm.Print_Area" localSheetId="30">'4부.Ⅰ.2'!$A$1:$AK$25</definedName>
    <definedName name="_xlnm.Print_Area" localSheetId="31">'5부.Ⅰ'!$B$1:$AL$132</definedName>
    <definedName name="_xlnm.Print_Area" localSheetId="32">'5부.Ⅱ'!$B$1:$AL$82</definedName>
    <definedName name="_xlnm.Print_Area" localSheetId="33">'5부.Ⅲ'!$B$1:$AL$3</definedName>
    <definedName name="_xlnm.Print_Area" localSheetId="34">'5부.Ⅳ'!$B$1:$AL$3</definedName>
    <definedName name="_xlnm.Print_Area" localSheetId="35">'5부.Ⅴ'!$B$1:$AK$3</definedName>
    <definedName name="_xlnm.Print_Area" localSheetId="36">'5부.Ⅵ'!$A$1:$AK$11</definedName>
    <definedName name="_xlnm.Print_Area" localSheetId="37">'5부.Ⅶ'!$A$1:$AK$33</definedName>
    <definedName name="_xlnm.Print_Area" localSheetId="38">'6부.Ⅰ'!$A$1:$AK$9</definedName>
    <definedName name="_xlnm.Print_Area" localSheetId="39">'7부.Ⅰ'!$A$1:$AK$10</definedName>
    <definedName name="_xlnm.Print_Area" localSheetId="40">'8부.Ⅰ'!$A$1:$AK$9</definedName>
    <definedName name="_xlnm.Print_Area" localSheetId="0">표지!$A$1:$L$37</definedName>
    <definedName name="Rent_SUM" localSheetId="10">'[2]3부.Ⅱ.1.1)'!#REF!</definedName>
    <definedName name="Rent_SUM" localSheetId="12">#REF!</definedName>
    <definedName name="Rent_SUM" localSheetId="21">'[1]4부.Ⅱ.1.1)'!$R$10</definedName>
    <definedName name="Rent_SUM" localSheetId="24">'3부.Ⅱ.4'!#REF!</definedName>
    <definedName name="Rent_SUM" localSheetId="27">'[1]4부.Ⅱ.1.1)'!$R$10</definedName>
    <definedName name="Rent_SUM" localSheetId="28">'[1]4부.Ⅱ.1.1)'!$R$10</definedName>
    <definedName name="Rent_SUM" localSheetId="29">'[1]4부.Ⅱ.1.1)'!$R$10</definedName>
    <definedName name="Rent_SUM" localSheetId="30">'[1]4부.Ⅱ.1.1)'!$R$10</definedName>
    <definedName name="Rent_SUM" localSheetId="31">'[1]4부.Ⅱ.1.1)'!$R$10</definedName>
    <definedName name="Rent_SUM" localSheetId="32">'[1]4부.Ⅱ.1.1)'!$R$10</definedName>
    <definedName name="Rent_SUM" localSheetId="33">'[1]4부.Ⅱ.1.1)'!$R$10</definedName>
    <definedName name="Rent_SUM" localSheetId="34">'[1]4부.Ⅱ.1.1)'!$R$10</definedName>
    <definedName name="Rent_SUM" localSheetId="35">'[1]4부.Ⅱ.1.1)'!$R$10</definedName>
    <definedName name="Rent_SUM" localSheetId="36">'[1]4부.Ⅱ.1.1)'!$R$10</definedName>
    <definedName name="Rent_SUM" localSheetId="37">'[1]4부.Ⅱ.1.1)'!$R$10</definedName>
    <definedName name="Rent_SUM" localSheetId="38">'3부.Ⅱ.1.1)'!#REF!</definedName>
    <definedName name="Rent_SUM" localSheetId="39">'3부.Ⅱ.1.1)'!#REF!</definedName>
    <definedName name="Rent_SUM" localSheetId="40">'3부.Ⅱ.1.1)'!#REF!</definedName>
    <definedName name="Rent_SUM">'3부.Ⅱ.1.1)'!#REF!</definedName>
  </definedNames>
  <calcPr calcId="191029" iterate="1" iterateCount="100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 i="29" l="1"/>
  <c r="AU1" i="29"/>
  <c r="S7" i="29"/>
  <c r="AU3" i="29"/>
  <c r="AU2" i="29"/>
  <c r="AO78" i="34" l="1"/>
  <c r="O87" i="33"/>
  <c r="AI7" i="20"/>
  <c r="AT26" i="13"/>
  <c r="AT28" i="13"/>
  <c r="V12" i="13" s="1"/>
  <c r="V9" i="13"/>
  <c r="N9" i="13"/>
  <c r="AL6" i="46"/>
  <c r="I20" i="12" l="1"/>
  <c r="AI8" i="8"/>
  <c r="AI7" i="8"/>
  <c r="W8" i="8"/>
  <c r="W7" i="8"/>
  <c r="W6" i="8"/>
  <c r="D10" i="24" l="1"/>
  <c r="D9" i="24"/>
  <c r="D8" i="24"/>
  <c r="D7" i="24"/>
  <c r="D6" i="24"/>
  <c r="AL16" i="9" l="1"/>
  <c r="AL14" i="9"/>
  <c r="AL12" i="9"/>
  <c r="AL10" i="9"/>
  <c r="AL8" i="9"/>
  <c r="AJ24" i="8"/>
  <c r="AG24" i="8"/>
  <c r="AJ23" i="8"/>
  <c r="AG23" i="8"/>
  <c r="W12" i="8"/>
  <c r="W11" i="8"/>
  <c r="W10" i="8"/>
  <c r="W9" i="8"/>
  <c r="D23" i="22"/>
  <c r="D22" i="22"/>
  <c r="D21" i="22"/>
  <c r="D20" i="22"/>
  <c r="D19" i="22"/>
  <c r="D18" i="22"/>
  <c r="D17" i="22"/>
  <c r="D16" i="22"/>
  <c r="D15" i="22"/>
  <c r="D14" i="22"/>
  <c r="D13" i="22"/>
  <c r="D12" i="22"/>
  <c r="D11" i="22"/>
  <c r="D10" i="22"/>
  <c r="D9" i="22"/>
  <c r="X23" i="22"/>
  <c r="X22" i="22"/>
  <c r="X21" i="22"/>
  <c r="X20" i="22"/>
  <c r="X19" i="22"/>
  <c r="X18" i="22"/>
  <c r="X17" i="22"/>
  <c r="X16" i="22"/>
  <c r="X15" i="22"/>
  <c r="X14" i="22"/>
  <c r="X13" i="22"/>
  <c r="X12" i="22"/>
  <c r="X11" i="22"/>
  <c r="X10" i="22"/>
  <c r="X9" i="22"/>
  <c r="W21" i="15"/>
  <c r="W20" i="15"/>
  <c r="W19" i="15"/>
  <c r="W18" i="15"/>
  <c r="W17" i="15"/>
  <c r="W16" i="15"/>
  <c r="W15" i="15"/>
  <c r="W14" i="15"/>
  <c r="W13" i="15"/>
  <c r="W12" i="15"/>
  <c r="W11" i="15"/>
  <c r="W10" i="15"/>
  <c r="W9" i="15"/>
  <c r="W8" i="15"/>
  <c r="W7" i="15"/>
  <c r="P67" i="4"/>
  <c r="P55" i="4"/>
  <c r="P54" i="4"/>
  <c r="P70" i="4" l="1"/>
  <c r="D30" i="23"/>
  <c r="D29" i="23"/>
  <c r="D28" i="23"/>
  <c r="D27" i="23"/>
  <c r="D26" i="23"/>
  <c r="D25" i="23"/>
  <c r="D24" i="23"/>
  <c r="D23" i="23"/>
  <c r="D22" i="23"/>
  <c r="D21" i="23"/>
  <c r="D20" i="23"/>
  <c r="D19" i="23"/>
  <c r="D18" i="23"/>
  <c r="D17" i="23"/>
  <c r="D16" i="23"/>
  <c r="AF16" i="29"/>
  <c r="X30" i="23"/>
  <c r="X29" i="23"/>
  <c r="X28" i="23"/>
  <c r="X27" i="23"/>
  <c r="X26" i="23"/>
  <c r="X25" i="23"/>
  <c r="X24" i="23"/>
  <c r="X23" i="23"/>
  <c r="X22" i="23"/>
  <c r="X21" i="23"/>
  <c r="X20" i="23"/>
  <c r="X19" i="23"/>
  <c r="X18" i="23"/>
  <c r="X17" i="23"/>
  <c r="X16" i="23"/>
  <c r="AA10" i="13"/>
  <c r="N10" i="13"/>
  <c r="AR3" i="46"/>
  <c r="AX3" i="10"/>
  <c r="AU5" i="9"/>
  <c r="S13" i="13" l="1"/>
  <c r="S9" i="13"/>
  <c r="S11" i="13"/>
  <c r="S12" i="13"/>
  <c r="V14" i="13"/>
  <c r="AA12" i="13"/>
  <c r="AD12" i="13" s="1"/>
  <c r="AL12" i="13" s="1"/>
  <c r="AA9" i="13"/>
  <c r="AA13" i="13"/>
  <c r="AD13" i="13" s="1"/>
  <c r="AL13" i="13" s="1"/>
  <c r="AA11" i="13"/>
  <c r="AD11" i="13" s="1"/>
  <c r="S10" i="13"/>
  <c r="AA62" i="12"/>
  <c r="AA63" i="12" s="1"/>
  <c r="AA13" i="12" s="1"/>
  <c r="AA14" i="12" s="1"/>
  <c r="U62" i="12"/>
  <c r="U63" i="12" s="1"/>
  <c r="U13" i="12" s="1"/>
  <c r="U14" i="12" s="1"/>
  <c r="O62" i="12"/>
  <c r="O63" i="12" s="1"/>
  <c r="O13" i="12" s="1"/>
  <c r="O14" i="12" s="1"/>
  <c r="I62" i="12"/>
  <c r="I13" i="12" s="1"/>
  <c r="I14" i="12" s="1"/>
  <c r="AD61" i="12"/>
  <c r="X61" i="12"/>
  <c r="R61" i="12"/>
  <c r="L61" i="12"/>
  <c r="AA21" i="12"/>
  <c r="U21" i="12"/>
  <c r="O21" i="12"/>
  <c r="I21" i="12"/>
  <c r="AB8" i="17" l="1"/>
  <c r="AB9" i="17"/>
  <c r="AB6" i="17"/>
  <c r="AB10" i="17"/>
  <c r="AB7" i="17"/>
  <c r="AA14" i="13"/>
  <c r="AD14" i="13" s="1"/>
  <c r="AL14" i="13" s="1"/>
  <c r="AD9" i="13"/>
  <c r="AL9" i="13" s="1"/>
  <c r="D6" i="16"/>
  <c r="D7" i="16"/>
  <c r="D8" i="16"/>
  <c r="D9" i="16"/>
  <c r="D10" i="16"/>
  <c r="D11" i="16"/>
  <c r="D12" i="16"/>
  <c r="D13" i="16"/>
  <c r="D14" i="16"/>
  <c r="D15" i="16"/>
  <c r="D16" i="16"/>
  <c r="D17" i="16"/>
  <c r="D18" i="16"/>
  <c r="D19" i="16"/>
  <c r="D5" i="16"/>
  <c r="D21" i="15"/>
  <c r="D8" i="15"/>
  <c r="D9" i="15"/>
  <c r="D10" i="15"/>
  <c r="D11" i="15"/>
  <c r="D12" i="15"/>
  <c r="D13" i="15"/>
  <c r="D14" i="15"/>
  <c r="D15" i="15"/>
  <c r="D16" i="15"/>
  <c r="D17" i="15"/>
  <c r="D18" i="15"/>
  <c r="D19" i="15"/>
  <c r="D20" i="15"/>
  <c r="D7" i="15"/>
  <c r="K8" i="28" l="1"/>
  <c r="K36" i="28" l="1"/>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AA6" i="33" l="1"/>
  <c r="S6" i="33"/>
  <c r="O4" i="37" s="1"/>
  <c r="AI11" i="30"/>
  <c r="AG11" i="30"/>
  <c r="AC11" i="30"/>
  <c r="AA11" i="30"/>
  <c r="W11" i="30"/>
  <c r="U11" i="30"/>
  <c r="AH11" i="30"/>
  <c r="AB11" i="30"/>
  <c r="V11" i="30"/>
  <c r="Q5" i="30"/>
  <c r="Q11" i="30" s="1"/>
  <c r="O5" i="30"/>
  <c r="O11" i="30" s="1"/>
  <c r="O4" i="34" l="1"/>
  <c r="O4" i="36"/>
  <c r="V9" i="33"/>
  <c r="O4" i="43"/>
  <c r="Q6" i="33"/>
  <c r="Q7" i="33" s="1"/>
  <c r="M5" i="36" s="1"/>
  <c r="M4" i="36" l="1"/>
  <c r="T7" i="36" s="1"/>
  <c r="S9" i="33"/>
  <c r="N5" i="11"/>
  <c r="AG11" i="43" l="1"/>
  <c r="U11" i="43"/>
  <c r="AG18" i="34"/>
  <c r="AA18" i="34"/>
  <c r="U18" i="34"/>
  <c r="O18" i="34"/>
  <c r="AG10" i="34"/>
  <c r="AA10" i="34"/>
  <c r="U10" i="34"/>
  <c r="O10" i="34"/>
  <c r="O71" i="33"/>
  <c r="O60" i="33"/>
  <c r="AG128" i="33"/>
  <c r="U128" i="33"/>
  <c r="P15" i="4" s="1"/>
  <c r="AG121" i="33"/>
  <c r="AG118" i="33"/>
  <c r="AG115" i="33"/>
  <c r="AG112" i="33"/>
  <c r="U121" i="33"/>
  <c r="U118" i="33"/>
  <c r="U115" i="33"/>
  <c r="U112" i="33"/>
  <c r="G6" i="43" l="1"/>
  <c r="V5" i="43"/>
  <c r="AG75" i="43" l="1"/>
  <c r="U75" i="43"/>
  <c r="AG69" i="43"/>
  <c r="U69" i="43"/>
  <c r="U68" i="43" s="1"/>
  <c r="AG60" i="43"/>
  <c r="U60" i="43"/>
  <c r="AG52" i="43"/>
  <c r="AG51" i="43" s="1"/>
  <c r="U52" i="43"/>
  <c r="AG24" i="43"/>
  <c r="AG9" i="43" s="1"/>
  <c r="U24" i="43"/>
  <c r="U51" i="43" l="1"/>
  <c r="AG68" i="43"/>
  <c r="U9" i="43"/>
  <c r="U81" i="43" s="1"/>
  <c r="U83" i="43" s="1"/>
  <c r="U85" i="43" s="1"/>
  <c r="AG81" i="43"/>
  <c r="AG83" i="43" s="1"/>
  <c r="AG85" i="43" s="1"/>
  <c r="G6" i="37" l="1"/>
  <c r="AF6" i="30"/>
  <c r="Z6" i="30"/>
  <c r="T6" i="30"/>
  <c r="N15" i="30" l="1"/>
  <c r="P16" i="4"/>
  <c r="AI15" i="37"/>
  <c r="AI14" i="37"/>
  <c r="AI13" i="37"/>
  <c r="AI12" i="37"/>
  <c r="AI11" i="37"/>
  <c r="AI10" i="37"/>
  <c r="AI9" i="37"/>
  <c r="AI8" i="37"/>
  <c r="V5" i="37"/>
  <c r="U10" i="36" l="1"/>
  <c r="G6" i="36"/>
  <c r="V5" i="36"/>
  <c r="AA20" i="36"/>
  <c r="AG16" i="36" s="1"/>
  <c r="O20" i="36"/>
  <c r="AG10" i="36"/>
  <c r="U16" i="36" l="1"/>
  <c r="U27" i="36"/>
  <c r="AG27" i="36"/>
  <c r="G6" i="34" l="1"/>
  <c r="AC5" i="43"/>
  <c r="AC4" i="34"/>
  <c r="AC4" i="43" s="1"/>
  <c r="V4" i="43"/>
  <c r="AG74" i="34"/>
  <c r="AA74" i="34"/>
  <c r="U74" i="34"/>
  <c r="O74" i="34"/>
  <c r="AG60" i="34"/>
  <c r="AA60" i="34"/>
  <c r="U60" i="34"/>
  <c r="O60" i="34"/>
  <c r="AG49" i="34"/>
  <c r="AA49" i="34"/>
  <c r="U49" i="34"/>
  <c r="O49" i="34"/>
  <c r="AG48" i="34"/>
  <c r="AA48" i="34"/>
  <c r="G8" i="33"/>
  <c r="AG100" i="33"/>
  <c r="U100" i="33"/>
  <c r="AG81" i="33"/>
  <c r="U81" i="33"/>
  <c r="AA71" i="33"/>
  <c r="AA60" i="33"/>
  <c r="AA46" i="33"/>
  <c r="O46" i="33"/>
  <c r="AA40" i="33"/>
  <c r="O40" i="33"/>
  <c r="AA26" i="33"/>
  <c r="AG12" i="33" s="1"/>
  <c r="O26" i="33"/>
  <c r="U12" i="33" s="1"/>
  <c r="AI9" i="33"/>
  <c r="W9" i="33"/>
  <c r="AG36" i="33" l="1"/>
  <c r="AG79" i="33" s="1"/>
  <c r="AA71" i="34"/>
  <c r="AA73" i="34" s="1"/>
  <c r="AA78" i="34" s="1"/>
  <c r="AG71" i="34"/>
  <c r="AG73" i="34" s="1"/>
  <c r="AG78" i="34" s="1"/>
  <c r="U36" i="33"/>
  <c r="U79" i="33" s="1"/>
  <c r="P13" i="4" s="1"/>
  <c r="M4" i="34"/>
  <c r="M4" i="43"/>
  <c r="T7" i="43" s="1"/>
  <c r="AC4" i="37"/>
  <c r="AC4" i="36"/>
  <c r="V4" i="37"/>
  <c r="V4" i="36"/>
  <c r="AC5" i="37"/>
  <c r="AC5" i="36"/>
  <c r="U48" i="34"/>
  <c r="U71" i="34" s="1"/>
  <c r="U73" i="34" s="1"/>
  <c r="O48" i="34"/>
  <c r="O71" i="34" s="1"/>
  <c r="O73" i="34" s="1"/>
  <c r="O78" i="34" s="1"/>
  <c r="U110" i="33"/>
  <c r="U129" i="33" s="1"/>
  <c r="AG110" i="33"/>
  <c r="AG129" i="33" s="1"/>
  <c r="T7" i="34" l="1"/>
  <c r="O5" i="34"/>
  <c r="U78" i="34"/>
  <c r="N12" i="30"/>
  <c r="N6" i="30" s="1"/>
  <c r="M4" i="37"/>
  <c r="P14" i="4"/>
  <c r="AE9" i="33"/>
  <c r="M5" i="43"/>
  <c r="AF7" i="43" s="1"/>
  <c r="AF7" i="36"/>
  <c r="M5" i="34"/>
  <c r="P5" i="30"/>
  <c r="P11" i="30" s="1"/>
  <c r="O14" i="27"/>
  <c r="W12" i="27" s="1"/>
  <c r="O14" i="21"/>
  <c r="O13" i="21"/>
  <c r="O11" i="21"/>
  <c r="O12" i="21"/>
  <c r="O7" i="21"/>
  <c r="X9" i="26"/>
  <c r="X8" i="26"/>
  <c r="X7" i="26"/>
  <c r="X6" i="26"/>
  <c r="X5" i="26"/>
  <c r="AB10" i="24"/>
  <c r="AB9" i="24"/>
  <c r="AB8" i="24"/>
  <c r="AB7" i="24"/>
  <c r="AB6" i="24"/>
  <c r="AF9" i="23"/>
  <c r="AF8" i="23"/>
  <c r="AF7" i="23"/>
  <c r="AF6" i="23"/>
  <c r="AF5" i="23"/>
  <c r="W8" i="27" l="1"/>
  <c r="O17" i="21"/>
  <c r="W9" i="21" s="1"/>
  <c r="AF7" i="34"/>
  <c r="M5" i="37"/>
  <c r="W9" i="27"/>
  <c r="W5" i="27"/>
  <c r="W11" i="27"/>
  <c r="W6" i="27"/>
  <c r="T9" i="11"/>
  <c r="R6" i="16" l="1"/>
  <c r="R13" i="16"/>
  <c r="R12" i="16"/>
  <c r="R11" i="16"/>
  <c r="R10" i="16"/>
  <c r="R9" i="16"/>
  <c r="R8" i="16"/>
  <c r="R7" i="16"/>
  <c r="R16" i="16"/>
  <c r="R15" i="16"/>
  <c r="R14" i="16"/>
  <c r="R17" i="16"/>
  <c r="R18" i="16"/>
  <c r="R5" i="16"/>
  <c r="R19" i="16"/>
  <c r="N14" i="13"/>
  <c r="S14" i="13" s="1"/>
  <c r="L45" i="12"/>
  <c r="AA50" i="12"/>
  <c r="U50" i="12"/>
  <c r="O50" i="12"/>
  <c r="I50" i="12"/>
  <c r="AA47" i="12"/>
  <c r="U47" i="12"/>
  <c r="O47" i="12"/>
  <c r="I47" i="12"/>
  <c r="AD45" i="12"/>
  <c r="X45" i="12"/>
  <c r="R45" i="12"/>
  <c r="AA36" i="12"/>
  <c r="U36" i="12"/>
  <c r="O36" i="12"/>
  <c r="I36" i="12"/>
  <c r="AD33" i="12"/>
  <c r="X33" i="12"/>
  <c r="R33" i="12"/>
  <c r="AA15" i="12"/>
  <c r="AA16" i="12" s="1"/>
  <c r="U15" i="12"/>
  <c r="U16" i="12" s="1"/>
  <c r="O15" i="12"/>
  <c r="O16" i="12" s="1"/>
  <c r="I15" i="12"/>
  <c r="I16" i="12" s="1"/>
  <c r="AC3" i="11"/>
  <c r="J9" i="11"/>
  <c r="N8" i="11"/>
  <c r="N7" i="11"/>
  <c r="N6" i="11"/>
  <c r="AE7" i="7"/>
  <c r="U12" i="4"/>
  <c r="P11" i="4"/>
  <c r="P9" i="4"/>
  <c r="O48" i="12" l="1"/>
  <c r="AA48" i="12"/>
  <c r="O22" i="12"/>
  <c r="AA22" i="12"/>
  <c r="O51" i="12"/>
  <c r="AA51" i="12"/>
  <c r="U48" i="12"/>
  <c r="U51" i="12"/>
  <c r="U22" i="12"/>
  <c r="I48" i="12"/>
  <c r="I51" i="12"/>
  <c r="W12" i="21"/>
  <c r="I22" i="12"/>
  <c r="N9" i="11"/>
  <c r="AA7" i="11"/>
  <c r="L33" i="12"/>
  <c r="W11" i="21" l="1"/>
  <c r="W8" i="21"/>
  <c r="W13" i="21"/>
  <c r="W7" i="21"/>
  <c r="W10" i="21"/>
  <c r="W16" i="21"/>
  <c r="W15" i="21"/>
  <c r="W14" i="21"/>
  <c r="AA6" i="11"/>
  <c r="AA8" i="11"/>
  <c r="AA5" i="11"/>
  <c r="W10" i="27" l="1"/>
  <c r="W7" i="27"/>
  <c r="W13" i="27"/>
  <c r="W17" i="21"/>
  <c r="AA9" i="11"/>
  <c r="W14" i="27" l="1"/>
  <c r="AK9" i="4"/>
  <c r="AF9" i="4"/>
  <c r="AB9" i="4"/>
  <c r="AA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DTS-STAFF</author>
  </authors>
  <commentList>
    <comment ref="W10" authorId="0" shapeId="0" xr:uid="{D9590C52-2FA3-4B40-9AE3-E5245B369C2E}">
      <text>
        <r>
          <rPr>
            <b/>
            <sz val="9"/>
            <color indexed="81"/>
            <rFont val="Tahoma"/>
            <family val="2"/>
          </rPr>
          <t>DTS-STAFF:</t>
        </r>
        <r>
          <rPr>
            <sz val="9"/>
            <color indexed="81"/>
            <rFont val="Tahoma"/>
            <family val="2"/>
          </rPr>
          <t xml:space="preserve">
25</t>
        </r>
        <r>
          <rPr>
            <sz val="9"/>
            <color indexed="81"/>
            <rFont val="돋움"/>
            <family val="3"/>
            <charset val="129"/>
          </rPr>
          <t>년</t>
        </r>
        <r>
          <rPr>
            <sz val="9"/>
            <color indexed="81"/>
            <rFont val="Tahoma"/>
            <family val="2"/>
          </rPr>
          <t xml:space="preserve"> 5</t>
        </r>
        <r>
          <rPr>
            <sz val="9"/>
            <color indexed="81"/>
            <rFont val="돋움"/>
            <family val="3"/>
            <charset val="129"/>
          </rPr>
          <t>월</t>
        </r>
        <r>
          <rPr>
            <sz val="9"/>
            <color indexed="81"/>
            <rFont val="Tahoma"/>
            <family val="2"/>
          </rPr>
          <t xml:space="preserve"> </t>
        </r>
        <r>
          <rPr>
            <sz val="9"/>
            <color indexed="81"/>
            <rFont val="돋움"/>
            <family val="3"/>
            <charset val="129"/>
          </rPr>
          <t>말</t>
        </r>
        <r>
          <rPr>
            <sz val="9"/>
            <color indexed="81"/>
            <rFont val="Tahoma"/>
            <family val="2"/>
          </rPr>
          <t xml:space="preserve"> </t>
        </r>
        <r>
          <rPr>
            <sz val="9"/>
            <color indexed="81"/>
            <rFont val="돋움"/>
            <family val="3"/>
            <charset val="129"/>
          </rPr>
          <t>실착공예정</t>
        </r>
      </text>
    </comment>
  </commentList>
</comments>
</file>

<file path=xl/sharedStrings.xml><?xml version="1.0" encoding="utf-8"?>
<sst xmlns="http://schemas.openxmlformats.org/spreadsheetml/2006/main" count="1702" uniqueCount="1319">
  <si>
    <t>투  자  보  고  서</t>
    <phoneticPr fontId="2" type="noConversion"/>
  </si>
  <si>
    <t>부터</t>
    <phoneticPr fontId="2" type="noConversion"/>
  </si>
  <si>
    <t>까지</t>
    <phoneticPr fontId="2" type="noConversion"/>
  </si>
  <si>
    <t>국토교통부장관, 금융위원회 귀중</t>
    <phoneticPr fontId="2" type="noConversion"/>
  </si>
  <si>
    <t>회  사   명  :</t>
    <phoneticPr fontId="2" type="noConversion"/>
  </si>
  <si>
    <t>본점소재지 :</t>
    <phoneticPr fontId="2" type="noConversion"/>
  </si>
  <si>
    <t>(전화번호)</t>
    <phoneticPr fontId="2" type="noConversion"/>
  </si>
  <si>
    <t>(홈페이지)</t>
    <phoneticPr fontId="2" type="noConversion"/>
  </si>
  <si>
    <t>작성책임자 :</t>
    <phoneticPr fontId="2" type="noConversion"/>
  </si>
  <si>
    <t>(회사)</t>
    <phoneticPr fontId="2" type="noConversion"/>
  </si>
  <si>
    <t>(직책)</t>
    <phoneticPr fontId="2" type="noConversion"/>
  </si>
  <si>
    <t>(전화번호)</t>
    <phoneticPr fontId="2" type="noConversion"/>
  </si>
  <si>
    <t>성명</t>
    <phoneticPr fontId="2" type="noConversion"/>
  </si>
  <si>
    <t>공시책임자 :</t>
    <phoneticPr fontId="2" type="noConversion"/>
  </si>
  <si>
    <t>제 1 부 부동산투자회사의 현황</t>
    <phoneticPr fontId="2" type="noConversion"/>
  </si>
  <si>
    <t>Ⅰ. 회사의 현황</t>
    <phoneticPr fontId="2" type="noConversion"/>
  </si>
  <si>
    <t>1. 회사의 개요</t>
    <phoneticPr fontId="2" type="noConversion"/>
  </si>
  <si>
    <t>상장여부</t>
    <phoneticPr fontId="2" type="noConversion"/>
  </si>
  <si>
    <t>1) 회사명</t>
    <phoneticPr fontId="2" type="noConversion"/>
  </si>
  <si>
    <t>2) 설립일</t>
    <phoneticPr fontId="2" type="noConversion"/>
  </si>
  <si>
    <t>3) 소재지</t>
    <phoneticPr fontId="2" type="noConversion"/>
  </si>
  <si>
    <t>4) 자산 및 자본금, 부채</t>
    <phoneticPr fontId="2" type="noConversion"/>
  </si>
  <si>
    <t>(기준일자)</t>
    <phoneticPr fontId="2" type="noConversion"/>
  </si>
  <si>
    <t>(단위: 원)</t>
    <phoneticPr fontId="2" type="noConversion"/>
  </si>
  <si>
    <t>자 본 금</t>
    <phoneticPr fontId="2" type="noConversion"/>
  </si>
  <si>
    <t>(1) 정관에서 정한 회사의 존속기간 및 해산사유</t>
    <phoneticPr fontId="2" type="noConversion"/>
  </si>
  <si>
    <t>(2) 신용평가결과</t>
    <phoneticPr fontId="2" type="noConversion"/>
  </si>
  <si>
    <t>2. 회사의 연혁</t>
    <phoneticPr fontId="2" type="noConversion"/>
  </si>
  <si>
    <r>
      <t>1) 설립경과 및 설립이후의 변동사항</t>
    </r>
    <r>
      <rPr>
        <sz val="12"/>
        <rFont val="함초롬바탕"/>
        <family val="1"/>
        <charset val="129"/>
      </rPr>
      <t>(상호의 변경, 영업양수 또는 영업양도, 주요 자산취득일 등을 기재)</t>
    </r>
    <phoneticPr fontId="2" type="noConversion"/>
  </si>
  <si>
    <t>* 입력도움말
1. 양식 수정은 절대 금지하며, 셀 높이 조절만 가능합니다.
2. 바탕색이 황갈색인 셀에만 데이터를 입력하시기 바랍니다.</t>
    <phoneticPr fontId="2" type="noConversion"/>
  </si>
  <si>
    <t>비 고</t>
    <phoneticPr fontId="2" type="noConversion"/>
  </si>
  <si>
    <t>※ 주요경력은 주요근무지, 근무기간 및 직위등을 구체적으로 기재</t>
    <phoneticPr fontId="2" type="noConversion"/>
  </si>
  <si>
    <t>직 명</t>
    <phoneticPr fontId="2" type="noConversion"/>
  </si>
  <si>
    <t>성 명</t>
    <phoneticPr fontId="2" type="noConversion"/>
  </si>
  <si>
    <t>생년월일</t>
    <phoneticPr fontId="2" type="noConversion"/>
  </si>
  <si>
    <t>주요경력 및 연혁</t>
    <phoneticPr fontId="2" type="noConversion"/>
  </si>
  <si>
    <t>비 고</t>
  </si>
  <si>
    <t>※ 비고란에는 법 제14조의 결격요건 해당여부를 기재</t>
    <phoneticPr fontId="2" type="noConversion"/>
  </si>
  <si>
    <t>3. 주식 및 자본에 관한 사항</t>
    <phoneticPr fontId="2" type="noConversion"/>
  </si>
  <si>
    <t>1) 주식에 관한 사항</t>
    <phoneticPr fontId="2" type="noConversion"/>
  </si>
  <si>
    <t>(1) 발행한 주식의 내용</t>
    <phoneticPr fontId="2" type="noConversion"/>
  </si>
  <si>
    <t>[</t>
    <phoneticPr fontId="2" type="noConversion"/>
  </si>
  <si>
    <t>현재]</t>
    <phoneticPr fontId="2" type="noConversion"/>
  </si>
  <si>
    <t>(단위 : 원, 주)</t>
    <phoneticPr fontId="2" type="noConversion"/>
  </si>
  <si>
    <t>구 분</t>
    <phoneticPr fontId="2" type="noConversion"/>
  </si>
  <si>
    <t>종 류</t>
    <phoneticPr fontId="2" type="noConversion"/>
  </si>
  <si>
    <t>발행주식수</t>
    <phoneticPr fontId="2" type="noConversion"/>
  </si>
  <si>
    <t>주당 발행가액</t>
    <phoneticPr fontId="2" type="noConversion"/>
  </si>
  <si>
    <t>주당 액면가액</t>
    <phoneticPr fontId="2" type="noConversion"/>
  </si>
  <si>
    <t>비 고</t>
    <phoneticPr fontId="2" type="noConversion"/>
  </si>
  <si>
    <t>(2) 자기주식 취득현황</t>
    <phoneticPr fontId="2" type="noConversion"/>
  </si>
  <si>
    <t>취득일자</t>
    <phoneticPr fontId="2" type="noConversion"/>
  </si>
  <si>
    <t>주식수량</t>
    <phoneticPr fontId="2" type="noConversion"/>
  </si>
  <si>
    <t>취득가액</t>
    <phoneticPr fontId="2" type="noConversion"/>
  </si>
  <si>
    <t>(3) 현물출자 현황</t>
    <phoneticPr fontId="2" type="noConversion"/>
  </si>
  <si>
    <t>2) 자본금 변동상황</t>
    <phoneticPr fontId="2" type="noConversion"/>
  </si>
  <si>
    <t>(단위 : 원, 주)</t>
    <phoneticPr fontId="2" type="noConversion"/>
  </si>
  <si>
    <t>일자</t>
    <phoneticPr fontId="2" type="noConversion"/>
  </si>
  <si>
    <t>원인</t>
    <phoneticPr fontId="2" type="noConversion"/>
  </si>
  <si>
    <t>증가(감소)한 주식의 내용</t>
    <phoneticPr fontId="2" type="noConversion"/>
  </si>
  <si>
    <t>증(감)자한
자본금</t>
    <phoneticPr fontId="2" type="noConversion"/>
  </si>
  <si>
    <t>증(감)자 후 
자본금</t>
    <phoneticPr fontId="2" type="noConversion"/>
  </si>
  <si>
    <t>증(감)자
비율</t>
    <phoneticPr fontId="2" type="noConversion"/>
  </si>
  <si>
    <t>종류</t>
    <phoneticPr fontId="2" type="noConversion"/>
  </si>
  <si>
    <t>수량</t>
    <phoneticPr fontId="2" type="noConversion"/>
  </si>
  <si>
    <t>주당
발행가액</t>
    <phoneticPr fontId="2" type="noConversion"/>
  </si>
  <si>
    <t>주당
액면가액</t>
    <phoneticPr fontId="2" type="noConversion"/>
  </si>
  <si>
    <t>0000.00.00</t>
    <phoneticPr fontId="2" type="noConversion"/>
  </si>
  <si>
    <t>3) 자본금 변동예정 등</t>
    <phoneticPr fontId="2" type="noConversion"/>
  </si>
  <si>
    <t>1) 최대주주 및 그 특별관계자의 주식소유현황</t>
    <phoneticPr fontId="2" type="noConversion"/>
  </si>
  <si>
    <t>【</t>
  </si>
  <si>
    <t>현재</t>
    <phoneticPr fontId="2" type="noConversion"/>
  </si>
  <si>
    <t>】</t>
  </si>
  <si>
    <t>관계</t>
    <phoneticPr fontId="2" type="noConversion"/>
  </si>
  <si>
    <t>내/
외국인</t>
    <phoneticPr fontId="2" type="noConversion"/>
  </si>
  <si>
    <t>국적</t>
    <phoneticPr fontId="2" type="noConversion"/>
  </si>
  <si>
    <t>기관/개인</t>
    <phoneticPr fontId="2" type="noConversion"/>
  </si>
  <si>
    <t>청약예외주주</t>
    <phoneticPr fontId="2" type="noConversion"/>
  </si>
  <si>
    <t>주식의
종류</t>
    <phoneticPr fontId="2" type="noConversion"/>
  </si>
  <si>
    <t>소유주식수(지분율)</t>
    <phoneticPr fontId="2" type="noConversion"/>
  </si>
  <si>
    <t>변동원인</t>
    <phoneticPr fontId="2" type="noConversion"/>
  </si>
  <si>
    <t>기초</t>
    <phoneticPr fontId="2" type="noConversion"/>
  </si>
  <si>
    <t>증가</t>
    <phoneticPr fontId="2" type="noConversion"/>
  </si>
  <si>
    <t>감소</t>
    <phoneticPr fontId="2" type="noConversion"/>
  </si>
  <si>
    <t>기말</t>
    <phoneticPr fontId="2" type="noConversion"/>
  </si>
  <si>
    <t>※ 특별관계자는 자본시장법 시행령 제141조제1항의 특수관계인 및 공동보유자를 말함</t>
    <phoneticPr fontId="2" type="noConversion"/>
  </si>
  <si>
    <t>※ 청약예외주주란에는 시행령 제12조의3(일반청약에 대한 예외) 각 호 중 해당되는 호를 기재</t>
    <phoneticPr fontId="2" type="noConversion"/>
  </si>
  <si>
    <t>2) 주요주주(10%이상 주주)의 주식소유현황</t>
    <phoneticPr fontId="2" type="noConversion"/>
  </si>
  <si>
    <t>【</t>
    <phoneticPr fontId="2" type="noConversion"/>
  </si>
  <si>
    <t>】</t>
    <phoneticPr fontId="2" type="noConversion"/>
  </si>
  <si>
    <t>순위</t>
    <phoneticPr fontId="2" type="noConversion"/>
  </si>
  <si>
    <t>기관/
개인</t>
    <phoneticPr fontId="2" type="noConversion"/>
  </si>
  <si>
    <t>청약예외주주</t>
    <phoneticPr fontId="2" type="noConversion"/>
  </si>
  <si>
    <t>주식의 
종류</t>
    <phoneticPr fontId="2" type="noConversion"/>
  </si>
  <si>
    <t>소유주식수</t>
    <phoneticPr fontId="2" type="noConversion"/>
  </si>
  <si>
    <t>지분율</t>
    <phoneticPr fontId="2" type="noConversion"/>
  </si>
  <si>
    <t>비고</t>
    <phoneticPr fontId="2" type="noConversion"/>
  </si>
  <si>
    <t>3) 소액주주, 최대주주 및 기타주주 분포</t>
    <phoneticPr fontId="2" type="noConversion"/>
  </si>
  <si>
    <t xml:space="preserve">【 </t>
    <phoneticPr fontId="2" type="noConversion"/>
  </si>
  <si>
    <t>구분</t>
    <phoneticPr fontId="2" type="noConversion"/>
  </si>
  <si>
    <t>주주수(명)</t>
    <phoneticPr fontId="2" type="noConversion"/>
  </si>
  <si>
    <t>비율</t>
    <phoneticPr fontId="2" type="noConversion"/>
  </si>
  <si>
    <t>주식수</t>
  </si>
  <si>
    <t>비율</t>
    <phoneticPr fontId="2" type="noConversion"/>
  </si>
  <si>
    <t>합 계</t>
    <phoneticPr fontId="2" type="noConversion"/>
  </si>
  <si>
    <t>4) 주가변동사항</t>
    <phoneticPr fontId="2" type="noConversion"/>
  </si>
  <si>
    <t>월별</t>
    <phoneticPr fontId="2" type="noConversion"/>
  </si>
  <si>
    <t>년</t>
    <phoneticPr fontId="2" type="noConversion"/>
  </si>
  <si>
    <t>월</t>
    <phoneticPr fontId="2" type="noConversion"/>
  </si>
  <si>
    <t>년</t>
    <phoneticPr fontId="2" type="noConversion"/>
  </si>
  <si>
    <t>월</t>
    <phoneticPr fontId="2" type="noConversion"/>
  </si>
  <si>
    <t>비고</t>
    <phoneticPr fontId="2" type="noConversion"/>
  </si>
  <si>
    <t>최고가(일자)</t>
    <phoneticPr fontId="2" type="noConversion"/>
  </si>
  <si>
    <t>최저가(일자)</t>
    <phoneticPr fontId="2" type="noConversion"/>
  </si>
  <si>
    <t>월간 거래량</t>
    <phoneticPr fontId="2" type="noConversion"/>
  </si>
  <si>
    <t>일평균 거래량</t>
    <phoneticPr fontId="2" type="noConversion"/>
  </si>
  <si>
    <t>※ 주가는 월별 종가기준으로 기재</t>
    <phoneticPr fontId="2" type="noConversion"/>
  </si>
  <si>
    <t>5. 배당에 관한 사항</t>
    <phoneticPr fontId="2" type="noConversion"/>
  </si>
  <si>
    <t>1) 이익 등의 분배방침</t>
    <phoneticPr fontId="2" type="noConversion"/>
  </si>
  <si>
    <t>2) 최근 사업연도의 배당에 관한 사항</t>
    <phoneticPr fontId="2" type="noConversion"/>
  </si>
  <si>
    <t>[주당액면가액 :</t>
    <phoneticPr fontId="2" type="noConversion"/>
  </si>
  <si>
    <t>원</t>
    <phoneticPr fontId="2" type="noConversion"/>
  </si>
  <si>
    <t>]</t>
    <phoneticPr fontId="2" type="noConversion"/>
  </si>
  <si>
    <t>(단위 : 원, %)</t>
    <phoneticPr fontId="2" type="noConversion"/>
  </si>
  <si>
    <t>구분</t>
  </si>
  <si>
    <t>제</t>
    <phoneticPr fontId="2" type="noConversion"/>
  </si>
  <si>
    <t>기</t>
    <phoneticPr fontId="2" type="noConversion"/>
  </si>
  <si>
    <t>당기순이익</t>
    <phoneticPr fontId="2" type="noConversion"/>
  </si>
  <si>
    <t>당기감가상각비 등</t>
    <phoneticPr fontId="2" type="noConversion"/>
  </si>
  <si>
    <t>배당금</t>
    <phoneticPr fontId="2" type="noConversion"/>
  </si>
  <si>
    <t>배당수익율</t>
    <phoneticPr fontId="2" type="noConversion"/>
  </si>
  <si>
    <t>연환산배당율</t>
    <phoneticPr fontId="2" type="noConversion"/>
  </si>
  <si>
    <t>※ 당기 감가상각비 등 : 당기 감가상각비 + 전기이전 감가상각비 초과배당누적액</t>
    <phoneticPr fontId="2" type="noConversion"/>
  </si>
  <si>
    <t>※ 주당배당금 : 배당금 / 발행주식수</t>
    <phoneticPr fontId="2" type="noConversion"/>
  </si>
  <si>
    <t>※ 배당수익율 : 배당액 / [ (기초납입자본금+기말납입자본금)/2 ] 로 계산</t>
    <phoneticPr fontId="2" type="noConversion"/>
  </si>
  <si>
    <t>※ 1기의 사업연도가 1년 미만일 경우, 비교목적으로 연환산배당율을 다음의 산식으로 추가기재 
   연환산배당율 : 배당수익율 x 365일 / (해당사업연도의 일수)</t>
    <phoneticPr fontId="2" type="noConversion"/>
  </si>
  <si>
    <t>* 산출근거자료</t>
    <phoneticPr fontId="2" type="noConversion"/>
  </si>
  <si>
    <t>(단위 : 원)</t>
    <phoneticPr fontId="2" type="noConversion"/>
  </si>
  <si>
    <t>기수시작일</t>
    <phoneticPr fontId="2" type="noConversion"/>
  </si>
  <si>
    <t>기수종료일</t>
    <phoneticPr fontId="2" type="noConversion"/>
  </si>
  <si>
    <t>사업일수</t>
    <phoneticPr fontId="2" type="noConversion"/>
  </si>
  <si>
    <t>당기 감가상각비</t>
    <phoneticPr fontId="2" type="noConversion"/>
  </si>
  <si>
    <t>전기이전
감가상각비
초과배당누적액</t>
    <phoneticPr fontId="2" type="noConversion"/>
  </si>
  <si>
    <t>기초납입자본금</t>
    <phoneticPr fontId="2" type="noConversion"/>
  </si>
  <si>
    <t>기말납입자본금</t>
    <phoneticPr fontId="2" type="noConversion"/>
  </si>
  <si>
    <t>※ 납입자본금은 액면가액이 아닌 발행가액을 기준하여 적용</t>
    <phoneticPr fontId="2" type="noConversion"/>
  </si>
  <si>
    <t>(보통주)
배당금총액</t>
    <phoneticPr fontId="2" type="noConversion"/>
  </si>
  <si>
    <t>(보통주)
배당수익율</t>
    <phoneticPr fontId="2" type="noConversion"/>
  </si>
  <si>
    <t>(보통주)
연환산배당율</t>
    <phoneticPr fontId="2" type="noConversion"/>
  </si>
  <si>
    <t>(보통주)
기초납입자본금</t>
    <phoneticPr fontId="2" type="noConversion"/>
  </si>
  <si>
    <t>(보통주)
기말납입자본금</t>
    <phoneticPr fontId="2" type="noConversion"/>
  </si>
  <si>
    <t>제 2 부 자산의 투자·운용 및 자산의 구성·변경 현황</t>
    <phoneticPr fontId="2" type="noConversion"/>
  </si>
  <si>
    <t>Ⅰ. 총자산의 투자·운용 및 구성현황</t>
    <phoneticPr fontId="2" type="noConversion"/>
  </si>
  <si>
    <t>(단위 : 백만원, %)</t>
    <phoneticPr fontId="2" type="noConversion"/>
  </si>
  <si>
    <t>항 목</t>
  </si>
  <si>
    <t>총자산대비
구성비율</t>
    <phoneticPr fontId="2" type="noConversion"/>
  </si>
  <si>
    <t>자산총액</t>
    <phoneticPr fontId="2" type="noConversion"/>
  </si>
  <si>
    <t>부동산</t>
    <phoneticPr fontId="2" type="noConversion"/>
  </si>
  <si>
    <t>부동산개발사업</t>
    <phoneticPr fontId="2" type="noConversion"/>
  </si>
  <si>
    <t>현금</t>
    <phoneticPr fontId="2" type="noConversion"/>
  </si>
  <si>
    <t>기타 자산</t>
    <phoneticPr fontId="2" type="noConversion"/>
  </si>
  <si>
    <t>총계</t>
    <phoneticPr fontId="2" type="noConversion"/>
  </si>
  <si>
    <t xml:space="preserve">   3. 현금은 금융기관에의 예치금을 포함하며, 부동산에 포함되는 자산은 제외함</t>
    <phoneticPr fontId="2" type="noConversion"/>
  </si>
  <si>
    <t>부동산명</t>
    <phoneticPr fontId="2" type="noConversion"/>
  </si>
  <si>
    <t>위치</t>
    <phoneticPr fontId="2" type="noConversion"/>
  </si>
  <si>
    <t>완공
(개축)일자</t>
    <phoneticPr fontId="2" type="noConversion"/>
  </si>
  <si>
    <t>담보 및 부채내역</t>
    <phoneticPr fontId="2" type="noConversion"/>
  </si>
  <si>
    <t>유형</t>
    <phoneticPr fontId="2" type="noConversion"/>
  </si>
  <si>
    <t>투자대상</t>
    <phoneticPr fontId="2" type="noConversion"/>
  </si>
  <si>
    <t>※ 준공시 잔금지급예정으로 준공후 소유권이 넘어오는 경우는 제외</t>
    <phoneticPr fontId="2" type="noConversion"/>
  </si>
  <si>
    <t>← 필요시 주석 기재</t>
    <phoneticPr fontId="2" type="noConversion"/>
  </si>
  <si>
    <t>1. 부동산(지상권·임차권 등 부동산사용에 관한 권리도 포함)</t>
    <phoneticPr fontId="2" type="noConversion"/>
  </si>
  <si>
    <t>1) 소유 부동산별 개요</t>
    <phoneticPr fontId="2" type="noConversion"/>
  </si>
  <si>
    <t>(단위 : 백만원)</t>
    <phoneticPr fontId="2" type="noConversion"/>
  </si>
  <si>
    <t>부동산명</t>
    <phoneticPr fontId="2" type="noConversion"/>
  </si>
  <si>
    <t>취득후
자본적지출</t>
    <phoneticPr fontId="2" type="noConversion"/>
  </si>
  <si>
    <t>평가손익</t>
    <phoneticPr fontId="2" type="noConversion"/>
  </si>
  <si>
    <t>감가 
상각 
누계액</t>
    <phoneticPr fontId="2" type="noConversion"/>
  </si>
  <si>
    <t>손상
차손
누계액</t>
    <phoneticPr fontId="2" type="noConversion"/>
  </si>
  <si>
    <t>장부가액</t>
    <phoneticPr fontId="2" type="noConversion"/>
  </si>
  <si>
    <t>토지</t>
    <phoneticPr fontId="2" type="noConversion"/>
  </si>
  <si>
    <t>건물</t>
    <phoneticPr fontId="2" type="noConversion"/>
  </si>
  <si>
    <t>건물</t>
    <phoneticPr fontId="2" type="noConversion"/>
  </si>
  <si>
    <t>2) 소유 부동산별 금액현황</t>
    <phoneticPr fontId="2" type="noConversion"/>
  </si>
  <si>
    <t>임대가능
면적
(㎡)</t>
    <phoneticPr fontId="2" type="noConversion"/>
  </si>
  <si>
    <t>임대면적
(㎡)</t>
    <phoneticPr fontId="2" type="noConversion"/>
  </si>
  <si>
    <t>임대율
(임대면적/임대가능면적, %)</t>
    <phoneticPr fontId="2" type="noConversion"/>
  </si>
  <si>
    <t>임대차
계약수</t>
    <phoneticPr fontId="2" type="noConversion"/>
  </si>
  <si>
    <t>3) 소유 부동산별 임대현황</t>
    <phoneticPr fontId="2" type="noConversion"/>
  </si>
  <si>
    <t>구분</t>
    <phoneticPr fontId="2" type="noConversion"/>
  </si>
  <si>
    <t>취득금액</t>
    <phoneticPr fontId="2" type="noConversion"/>
  </si>
  <si>
    <t>자산구성비</t>
    <phoneticPr fontId="2" type="noConversion"/>
  </si>
  <si>
    <t>← 필요시 주석 기재</t>
    <phoneticPr fontId="2" type="noConversion"/>
  </si>
  <si>
    <t>종 목 명</t>
    <phoneticPr fontId="2" type="noConversion"/>
  </si>
  <si>
    <t>(단위 : %, 백만원)</t>
    <phoneticPr fontId="2" type="noConversion"/>
  </si>
  <si>
    <t>(단위 : %, 백만원)</t>
    <phoneticPr fontId="2" type="noConversion"/>
  </si>
  <si>
    <t>예치 금융상품</t>
    <phoneticPr fontId="2" type="noConversion"/>
  </si>
  <si>
    <t>예치 금융회사</t>
    <phoneticPr fontId="2" type="noConversion"/>
  </si>
  <si>
    <t>이자율</t>
    <phoneticPr fontId="2" type="noConversion"/>
  </si>
  <si>
    <t>비고</t>
    <phoneticPr fontId="2" type="noConversion"/>
  </si>
  <si>
    <t>(단위 : 백만원, %)</t>
    <phoneticPr fontId="2" type="noConversion"/>
  </si>
  <si>
    <t>유가증권</t>
    <phoneticPr fontId="2" type="noConversion"/>
  </si>
  <si>
    <t>파생상품자산</t>
    <phoneticPr fontId="2" type="noConversion"/>
  </si>
  <si>
    <t>비고</t>
    <phoneticPr fontId="2" type="noConversion"/>
  </si>
  <si>
    <t>거래일자</t>
    <phoneticPr fontId="2" type="noConversion"/>
  </si>
  <si>
    <t>매매가액</t>
    <phoneticPr fontId="2" type="noConversion"/>
  </si>
  <si>
    <t>거래비용</t>
    <phoneticPr fontId="2" type="noConversion"/>
  </si>
  <si>
    <t>Ⅱ. 총자산의 변경내역</t>
    <phoneticPr fontId="2" type="noConversion"/>
  </si>
  <si>
    <t>3. 현금(금융기관 예치내역 포함) 변경내역</t>
    <phoneticPr fontId="2" type="noConversion"/>
  </si>
  <si>
    <t>Ⅰ. 총수입금액 및 수입구조</t>
    <phoneticPr fontId="2" type="noConversion"/>
  </si>
  <si>
    <t>비율(%)</t>
    <phoneticPr fontId="2" type="noConversion"/>
  </si>
  <si>
    <t>비 고</t>
    <phoneticPr fontId="2" type="noConversion"/>
  </si>
  <si>
    <t>부동산</t>
    <phoneticPr fontId="2" type="noConversion"/>
  </si>
  <si>
    <t>이자,배당금 등</t>
    <phoneticPr fontId="2" type="noConversion"/>
  </si>
  <si>
    <t>총 수 익</t>
    <phoneticPr fontId="2" type="noConversion"/>
  </si>
  <si>
    <t xml:space="preserve"> </t>
    <phoneticPr fontId="2" type="noConversion"/>
  </si>
  <si>
    <t>제 3 부 자산 및 수익과 비용에 관한 사항</t>
    <phoneticPr fontId="2" type="noConversion"/>
  </si>
  <si>
    <t>금액(원)</t>
    <phoneticPr fontId="2" type="noConversion"/>
  </si>
  <si>
    <t>분양수익</t>
    <phoneticPr fontId="2" type="noConversion"/>
  </si>
  <si>
    <t>기타수익</t>
    <phoneticPr fontId="2" type="noConversion"/>
  </si>
  <si>
    <t>평가이익</t>
    <phoneticPr fontId="2" type="noConversion"/>
  </si>
  <si>
    <t>처분이익</t>
    <phoneticPr fontId="2" type="noConversion"/>
  </si>
  <si>
    <t>현금관련수익</t>
    <phoneticPr fontId="2" type="noConversion"/>
  </si>
  <si>
    <t>기타자산</t>
    <phoneticPr fontId="2" type="noConversion"/>
  </si>
  <si>
    <t>기타</t>
    <phoneticPr fontId="2" type="noConversion"/>
  </si>
  <si>
    <t>※ 기타란에는 자산별로 구분되지 않는 수익을 기재</t>
    <phoneticPr fontId="2" type="noConversion"/>
  </si>
  <si>
    <t>부동산명</t>
    <phoneticPr fontId="2" type="noConversion"/>
  </si>
  <si>
    <t>Ⅱ. 부문별 상세내역</t>
    <phoneticPr fontId="2" type="noConversion"/>
  </si>
  <si>
    <t>1. 부동산(지상권·임차권 등 부동산사용에 관한 권리도 포함)</t>
    <phoneticPr fontId="2" type="noConversion"/>
  </si>
  <si>
    <t>1) 부동산 임대료 수익</t>
    <phoneticPr fontId="2" type="noConversion"/>
  </si>
  <si>
    <t>임대료(원)</t>
    <phoneticPr fontId="2" type="noConversion"/>
  </si>
  <si>
    <t>취득
가액</t>
    <phoneticPr fontId="2" type="noConversion"/>
  </si>
  <si>
    <t>평가
손익</t>
    <phoneticPr fontId="2" type="noConversion"/>
  </si>
  <si>
    <t>상각
누계액</t>
    <phoneticPr fontId="2" type="noConversion"/>
  </si>
  <si>
    <t>장부
가액</t>
    <phoneticPr fontId="2" type="noConversion"/>
  </si>
  <si>
    <t>매매
가액</t>
    <phoneticPr fontId="2" type="noConversion"/>
  </si>
  <si>
    <t>비율
(%)</t>
    <phoneticPr fontId="2" type="noConversion"/>
  </si>
  <si>
    <t>비고</t>
    <phoneticPr fontId="2" type="noConversion"/>
  </si>
  <si>
    <t>2) 부동산 처분수익</t>
    <phoneticPr fontId="2" type="noConversion"/>
  </si>
  <si>
    <t>(단위 : 원)</t>
  </si>
  <si>
    <t>※ 부동산개발사업을 통한 분양수익은 비고란에 구분 기재</t>
    <phoneticPr fontId="2" type="noConversion"/>
  </si>
  <si>
    <t>임 대 료</t>
    <phoneticPr fontId="2" type="noConversion"/>
  </si>
  <si>
    <t>비율
(%)</t>
    <phoneticPr fontId="2" type="noConversion"/>
  </si>
  <si>
    <t>구 분</t>
    <phoneticPr fontId="2" type="noConversion"/>
  </si>
  <si>
    <t>구 분</t>
    <phoneticPr fontId="2" type="noConversion"/>
  </si>
  <si>
    <t>매매손익</t>
    <phoneticPr fontId="2" type="noConversion"/>
  </si>
  <si>
    <t>평가손익</t>
    <phoneticPr fontId="2" type="noConversion"/>
  </si>
  <si>
    <t>이자 및 배당금</t>
    <phoneticPr fontId="2" type="noConversion"/>
  </si>
  <si>
    <t>(단위 : %, 원)</t>
    <phoneticPr fontId="2" type="noConversion"/>
  </si>
  <si>
    <t>금 액(원)</t>
    <phoneticPr fontId="2" type="noConversion"/>
  </si>
  <si>
    <t>처분
손익</t>
    <phoneticPr fontId="2" type="noConversion"/>
  </si>
  <si>
    <t>Ⅲ. 총 비용 및 지출구조</t>
    <phoneticPr fontId="2" type="noConversion"/>
  </si>
  <si>
    <t>분양원가</t>
  </si>
  <si>
    <t>분양원가</t>
    <phoneticPr fontId="2" type="noConversion"/>
  </si>
  <si>
    <t>감가상각비</t>
    <phoneticPr fontId="2" type="noConversion"/>
  </si>
  <si>
    <t>기타비용</t>
    <phoneticPr fontId="2" type="noConversion"/>
  </si>
  <si>
    <t>평가손실</t>
    <phoneticPr fontId="2" type="noConversion"/>
  </si>
  <si>
    <t>처분손실</t>
    <phoneticPr fontId="2" type="noConversion"/>
  </si>
  <si>
    <t>현금관련비용</t>
    <phoneticPr fontId="2" type="noConversion"/>
  </si>
  <si>
    <t>기타자산관련비용</t>
    <phoneticPr fontId="2" type="noConversion"/>
  </si>
  <si>
    <t>총 비 용</t>
    <phoneticPr fontId="2" type="noConversion"/>
  </si>
  <si>
    <t>※ 기타란에는 자산별로 구분되지 않는 비용을 기재</t>
    <phoneticPr fontId="2" type="noConversion"/>
  </si>
  <si>
    <t>구  분</t>
    <phoneticPr fontId="2" type="noConversion"/>
  </si>
  <si>
    <t>급여</t>
  </si>
  <si>
    <t>상여</t>
  </si>
  <si>
    <t>퇴직급여</t>
  </si>
  <si>
    <t>복리후생비</t>
  </si>
  <si>
    <t>자산관리수수료
(AMC수수료)</t>
  </si>
  <si>
    <t>부동산관리수수료
(PM, FM 등)</t>
  </si>
  <si>
    <t>자산보관수수료</t>
  </si>
  <si>
    <t>일반사무
위탁수수료</t>
  </si>
  <si>
    <t>기타지급수수료</t>
  </si>
  <si>
    <t>유형자산
감가상각비</t>
  </si>
  <si>
    <t>투자부동산
감가상각비</t>
  </si>
  <si>
    <t>무형자산
감가상각비</t>
  </si>
  <si>
    <t>세금과공과</t>
  </si>
  <si>
    <t>광고선전비</t>
  </si>
  <si>
    <t>보험료</t>
  </si>
  <si>
    <t>임차료</t>
  </si>
  <si>
    <t>교육훈련비</t>
  </si>
  <si>
    <t>여비교통비</t>
  </si>
  <si>
    <t>통신비</t>
  </si>
  <si>
    <t>수선유지비</t>
  </si>
  <si>
    <t>청소비</t>
  </si>
  <si>
    <t>수도광열비</t>
  </si>
  <si>
    <t>대손상각비</t>
  </si>
  <si>
    <t>접대비</t>
  </si>
  <si>
    <t>판매촉진비</t>
  </si>
  <si>
    <t>이자비용</t>
  </si>
  <si>
    <t>기타영업비용</t>
  </si>
  <si>
    <t>1. 부동산 영업경비</t>
    <phoneticPr fontId="2" type="noConversion"/>
  </si>
  <si>
    <t>(단위 : 원)</t>
    <phoneticPr fontId="2" type="noConversion"/>
  </si>
  <si>
    <t>Ⅳ. 상세내역</t>
    <phoneticPr fontId="2" type="noConversion"/>
  </si>
  <si>
    <t>현금</t>
    <phoneticPr fontId="2" type="noConversion"/>
  </si>
  <si>
    <t>기타자산</t>
    <phoneticPr fontId="2" type="noConversion"/>
  </si>
  <si>
    <t>비상장</t>
  </si>
  <si>
    <t>합 계</t>
    <phoneticPr fontId="2" type="noConversion"/>
  </si>
  <si>
    <t>2. 업무위탁비용</t>
    <phoneticPr fontId="2" type="noConversion"/>
  </si>
  <si>
    <t>위탁기관</t>
    <phoneticPr fontId="2" type="noConversion"/>
  </si>
  <si>
    <t>종 류</t>
    <phoneticPr fontId="2" type="noConversion"/>
  </si>
  <si>
    <t>기본보수(매입)</t>
    <phoneticPr fontId="2" type="noConversion"/>
  </si>
  <si>
    <t>성과보수(매입)</t>
    <phoneticPr fontId="2" type="noConversion"/>
  </si>
  <si>
    <t>기본보수(운용)</t>
    <phoneticPr fontId="2" type="noConversion"/>
  </si>
  <si>
    <t>성과보수(운용)</t>
    <phoneticPr fontId="2" type="noConversion"/>
  </si>
  <si>
    <t>기본보수(매각)</t>
    <phoneticPr fontId="2" type="noConversion"/>
  </si>
  <si>
    <t>성과보수(매각)</t>
    <phoneticPr fontId="2" type="noConversion"/>
  </si>
  <si>
    <t>위탁보수</t>
    <phoneticPr fontId="2" type="noConversion"/>
  </si>
  <si>
    <t>자산관리회사</t>
    <phoneticPr fontId="2" type="noConversion"/>
  </si>
  <si>
    <t>사무수탁회사</t>
    <phoneticPr fontId="2" type="noConversion"/>
  </si>
  <si>
    <t>자산보관회사</t>
    <phoneticPr fontId="2" type="noConversion"/>
  </si>
  <si>
    <t>시설관리회사</t>
    <phoneticPr fontId="2" type="noConversion"/>
  </si>
  <si>
    <t>임대관리회사</t>
    <phoneticPr fontId="2" type="noConversion"/>
  </si>
  <si>
    <t>재산관리회사</t>
    <phoneticPr fontId="2" type="noConversion"/>
  </si>
  <si>
    <t>(단위 : %)</t>
  </si>
  <si>
    <t>구 분</t>
    <phoneticPr fontId="2" type="noConversion"/>
  </si>
  <si>
    <t>연기초납입자본금</t>
    <phoneticPr fontId="2" type="noConversion"/>
  </si>
  <si>
    <t>Ⅴ. 자기자본수익률</t>
    <phoneticPr fontId="2" type="noConversion"/>
  </si>
  <si>
    <t>당해회사수익률</t>
    <phoneticPr fontId="2" type="noConversion"/>
  </si>
  <si>
    <t>* 입력도움말
1. 기수는 표 왼쪽부터 최근 기수를 입력하여 주시기 바랍니다.</t>
    <phoneticPr fontId="2" type="noConversion"/>
  </si>
  <si>
    <t>1. 개요</t>
    <phoneticPr fontId="2" type="noConversion"/>
  </si>
  <si>
    <t>소재지</t>
    <phoneticPr fontId="2" type="noConversion"/>
  </si>
  <si>
    <t xml:space="preserve">개발규모(㎡) </t>
    <phoneticPr fontId="2" type="noConversion"/>
  </si>
  <si>
    <t>준공
예정일</t>
    <phoneticPr fontId="2" type="noConversion"/>
  </si>
  <si>
    <t>공정률</t>
    <phoneticPr fontId="2" type="noConversion"/>
  </si>
  <si>
    <t>총사업비</t>
    <phoneticPr fontId="2" type="noConversion"/>
  </si>
  <si>
    <t>총
투자금액</t>
    <phoneticPr fontId="2" type="noConversion"/>
  </si>
  <si>
    <t>기
투자금액</t>
    <phoneticPr fontId="2" type="noConversion"/>
  </si>
  <si>
    <t>제 4 부 부동산개발사업에 대한 투자 현황</t>
    <phoneticPr fontId="2" type="noConversion"/>
  </si>
  <si>
    <t>Ⅰ. 부동산개발사업의 현황</t>
    <phoneticPr fontId="2" type="noConversion"/>
  </si>
  <si>
    <t>※ 1. 총사업비는 당해 개발사업의 총사업비를 말함
    2. 총투자금액은 당해 부동산투자회사가 투자하여야 하는 총금액을 말함
    3. 기투자금액이란 당해 부동산투자회사가 이미 투자한 총금액을 말함</t>
    <phoneticPr fontId="2" type="noConversion"/>
  </si>
  <si>
    <t>개발사업명</t>
    <phoneticPr fontId="2" type="noConversion"/>
  </si>
  <si>
    <t>1) 부동산개발사업명(1)</t>
    <phoneticPr fontId="2" type="noConversion"/>
  </si>
  <si>
    <t>2) 부동산개발사업명(2)</t>
    <phoneticPr fontId="2" type="noConversion"/>
  </si>
  <si>
    <t>3) 장래 예정인 부동산개발사업 현황</t>
    <phoneticPr fontId="2" type="noConversion"/>
  </si>
  <si>
    <t xml:space="preserve"> - 사업계획서가 작성되어 이사회 결의를 거친 프로젝트 및 건설중인 프로젝트를 의미하며, 
    이 경우 기 작성된 사업계획서를 바탕으로 하여 다음의 순으로 내용을 개략 나타냄
 · 사업의 개요
 · 자금의 조달, 투자 및 회수에 관한 사항
 · 추정손익에 관한 사항
 · 사업의 위험에 관한 사항
 · 공사시공 등 외용역에 관한 사항
 · 그 밖에 투자자를 보호하기 위하여 필요한 사항</t>
    <phoneticPr fontId="2" type="noConversion"/>
  </si>
  <si>
    <t xml:space="preserve"> - 사업계획서 작성 이전 단계에 있으나, 개발 추진가능성이 상당하고 정보의 공개가 당사의 이익에
    해가 되지 않는다면, 대상 프로젝트에 대한 개략적 정보를 나타냄</t>
    <phoneticPr fontId="2" type="noConversion"/>
  </si>
  <si>
    <t>당기</t>
  </si>
  <si>
    <t>제</t>
  </si>
  <si>
    <t>기</t>
  </si>
  <si>
    <t>기말</t>
    <phoneticPr fontId="2" type="noConversion"/>
  </si>
  <si>
    <t>기준일</t>
  </si>
  <si>
    <t>현재</t>
  </si>
  <si>
    <t>전기</t>
  </si>
  <si>
    <t>회사명:</t>
    <phoneticPr fontId="2" type="noConversion"/>
  </si>
  <si>
    <t>(단위: 원)</t>
    <phoneticPr fontId="2" type="noConversion"/>
  </si>
  <si>
    <t>과 목</t>
    <phoneticPr fontId="2" type="noConversion"/>
  </si>
  <si>
    <t>제</t>
    <phoneticPr fontId="2" type="noConversion"/>
  </si>
  <si>
    <t>(당)기</t>
    <phoneticPr fontId="2" type="noConversion"/>
  </si>
  <si>
    <t>제</t>
    <phoneticPr fontId="2" type="noConversion"/>
  </si>
  <si>
    <t>(전)기</t>
    <phoneticPr fontId="2" type="noConversion"/>
  </si>
  <si>
    <t>금  액</t>
    <phoneticPr fontId="2" type="noConversion"/>
  </si>
  <si>
    <t>금  액</t>
    <phoneticPr fontId="2" type="noConversion"/>
  </si>
  <si>
    <t>I. 자  산</t>
  </si>
  <si>
    <t>A000000</t>
  </si>
  <si>
    <t xml:space="preserve"> 1. 유동자산</t>
  </si>
  <si>
    <t>A011000</t>
  </si>
  <si>
    <t xml:space="preserve">  1) 현금및현금성자산</t>
  </si>
  <si>
    <t>A012000</t>
  </si>
  <si>
    <t xml:space="preserve">  2) 단기금융상품</t>
  </si>
  <si>
    <t>A013000</t>
  </si>
  <si>
    <t xml:space="preserve">  3) 매출채권</t>
  </si>
  <si>
    <t>A014000</t>
  </si>
  <si>
    <t xml:space="preserve">  4) 미청구공사</t>
  </si>
  <si>
    <t>A015000</t>
  </si>
  <si>
    <t xml:space="preserve">  5) 미수수익</t>
  </si>
  <si>
    <t>A016000</t>
  </si>
  <si>
    <t xml:space="preserve">  6) 분양미수금</t>
  </si>
  <si>
    <t>A017000</t>
  </si>
  <si>
    <t xml:space="preserve">  7) 기타미수금</t>
  </si>
  <si>
    <t>A018000</t>
  </si>
  <si>
    <t xml:space="preserve">  8) 선급금</t>
  </si>
  <si>
    <t>A019000</t>
  </si>
  <si>
    <t xml:space="preserve">  9) 선급비용</t>
  </si>
  <si>
    <t>A020000</t>
  </si>
  <si>
    <t xml:space="preserve">  10) 부가세대급금</t>
  </si>
  <si>
    <t>A021000</t>
  </si>
  <si>
    <t xml:space="preserve">  11) 선급법인세</t>
  </si>
  <si>
    <t>A022000</t>
  </si>
  <si>
    <t xml:space="preserve">  12) 단기대여금</t>
  </si>
  <si>
    <t>A023000</t>
  </si>
  <si>
    <t xml:space="preserve">  13) 유가증권</t>
  </si>
  <si>
    <t>A024000</t>
  </si>
  <si>
    <t xml:space="preserve">  14) 재고자산</t>
  </si>
  <si>
    <t>A024110</t>
  </si>
  <si>
    <t xml:space="preserve">   용지</t>
  </si>
  <si>
    <t>A024120</t>
  </si>
  <si>
    <t xml:space="preserve">   미성공사</t>
  </si>
  <si>
    <t>A024130</t>
  </si>
  <si>
    <t xml:space="preserve">   완성주택</t>
  </si>
  <si>
    <t>A024140</t>
  </si>
  <si>
    <t xml:space="preserve">   미완성주택</t>
  </si>
  <si>
    <t>A024990</t>
  </si>
  <si>
    <t xml:space="preserve">   기타</t>
  </si>
  <si>
    <t>A025000</t>
  </si>
  <si>
    <t xml:space="preserve">  15) 유동파생상품자산</t>
  </si>
  <si>
    <t>A026000</t>
  </si>
  <si>
    <t xml:space="preserve">  16) 유동보증금</t>
  </si>
  <si>
    <t>A027000</t>
  </si>
  <si>
    <t xml:space="preserve">  17) 매각예정 비유동자산</t>
  </si>
  <si>
    <t>A099000</t>
  </si>
  <si>
    <t xml:space="preserve">  18) 기타유동자산</t>
  </si>
  <si>
    <t>B000000</t>
  </si>
  <si>
    <t xml:space="preserve"> 2. 비유동자산</t>
  </si>
  <si>
    <t>B011000</t>
  </si>
  <si>
    <t xml:space="preserve">  1) 장기금융상품</t>
  </si>
  <si>
    <t>B012000</t>
  </si>
  <si>
    <t xml:space="preserve">  2) 장기매출채권</t>
  </si>
  <si>
    <t>B013000</t>
  </si>
  <si>
    <t xml:space="preserve">  3) 장기대여금</t>
  </si>
  <si>
    <t>B014000</t>
  </si>
  <si>
    <t xml:space="preserve">  4) 유가증권</t>
  </si>
  <si>
    <t>B014110</t>
  </si>
  <si>
    <t xml:space="preserve">   매도가능금융자산</t>
  </si>
  <si>
    <t>B014120</t>
  </si>
  <si>
    <t xml:space="preserve">   만기보유금융자산</t>
  </si>
  <si>
    <t>B014130</t>
  </si>
  <si>
    <t xml:space="preserve">   관계기업투자</t>
  </si>
  <si>
    <t>B014140</t>
  </si>
  <si>
    <t xml:space="preserve">   종속기업투자</t>
  </si>
  <si>
    <t>B014990</t>
  </si>
  <si>
    <t>B015000</t>
  </si>
  <si>
    <t xml:space="preserve">  5) 유형자산</t>
  </si>
  <si>
    <t>B015110</t>
  </si>
  <si>
    <t xml:space="preserve">   토지</t>
  </si>
  <si>
    <t>B015111</t>
  </si>
  <si>
    <t xml:space="preserve">   손상차손누계액(유형자산-토지)</t>
  </si>
  <si>
    <t>B015112</t>
  </si>
  <si>
    <t xml:space="preserve">   기타(유형자산-토지)</t>
  </si>
  <si>
    <t>B015120</t>
  </si>
  <si>
    <t xml:space="preserve">   건물</t>
  </si>
  <si>
    <t>B015121</t>
  </si>
  <si>
    <t xml:space="preserve">   감가상각누계액(유형자산-건물)</t>
  </si>
  <si>
    <t>B015122</t>
  </si>
  <si>
    <t xml:space="preserve">   손상차손누계액(유형자산-건물)</t>
  </si>
  <si>
    <t>B015123</t>
  </si>
  <si>
    <t xml:space="preserve">   기타(유형자산-건물)</t>
  </si>
  <si>
    <t>B015130</t>
  </si>
  <si>
    <t xml:space="preserve">   건설중인자산</t>
  </si>
  <si>
    <t>B015131</t>
  </si>
  <si>
    <t xml:space="preserve">   기타(건설중인자산)</t>
  </si>
  <si>
    <t>B015990</t>
  </si>
  <si>
    <t xml:space="preserve">   기타유형자산</t>
  </si>
  <si>
    <t>B015991</t>
  </si>
  <si>
    <t xml:space="preserve">   감가상각누계액(유형자산-기타유형자산)</t>
  </si>
  <si>
    <t>B015992</t>
  </si>
  <si>
    <t xml:space="preserve">   손상차손누계액(유형자산-기타유형자산)</t>
  </si>
  <si>
    <t>B015993</t>
  </si>
  <si>
    <t xml:space="preserve">   기타(유형자산-기타유형자산)</t>
  </si>
  <si>
    <t>B016000</t>
  </si>
  <si>
    <t xml:space="preserve">  6) 투자부동산</t>
  </si>
  <si>
    <t>B016110</t>
  </si>
  <si>
    <t>B016111</t>
  </si>
  <si>
    <t xml:space="preserve">   손상차손누계액(투자부동산-토지)</t>
  </si>
  <si>
    <t>B016112</t>
  </si>
  <si>
    <t xml:space="preserve">   기타(투자부동산-토지)</t>
  </si>
  <si>
    <t>B016120</t>
  </si>
  <si>
    <t>B016121</t>
  </si>
  <si>
    <t xml:space="preserve">   감가상각누계액(투자부동산-건물)</t>
  </si>
  <si>
    <t>B016122</t>
  </si>
  <si>
    <t xml:space="preserve">   손상차손누계액(투자부동산-건물)</t>
  </si>
  <si>
    <t>B016123</t>
  </si>
  <si>
    <t xml:space="preserve">   기타(투자부동산-건물)</t>
  </si>
  <si>
    <t>B016130</t>
  </si>
  <si>
    <t>B016131</t>
  </si>
  <si>
    <t>B016990</t>
  </si>
  <si>
    <t>B017000</t>
  </si>
  <si>
    <t xml:space="preserve">  7) 무형자산</t>
  </si>
  <si>
    <t>B017110</t>
  </si>
  <si>
    <t xml:space="preserve">   소프트웨어</t>
  </si>
  <si>
    <t>B017120</t>
  </si>
  <si>
    <t xml:space="preserve">   회원권</t>
  </si>
  <si>
    <t>B017990</t>
  </si>
  <si>
    <t>B018000</t>
  </si>
  <si>
    <t xml:space="preserve">  8) 비유동보증금</t>
  </si>
  <si>
    <t>B019000</t>
  </si>
  <si>
    <t xml:space="preserve">  9) 비유동파생상품자산</t>
  </si>
  <si>
    <t>B099000</t>
  </si>
  <si>
    <t>C000000</t>
  </si>
  <si>
    <t xml:space="preserve">           자 산 총 계</t>
  </si>
  <si>
    <t>Ⅱ. 부채</t>
  </si>
  <si>
    <t>D000000</t>
  </si>
  <si>
    <t xml:space="preserve"> 1. 유동부채</t>
  </si>
  <si>
    <t>D011000</t>
  </si>
  <si>
    <t xml:space="preserve">  1) 매입채무</t>
  </si>
  <si>
    <t>D012000</t>
  </si>
  <si>
    <t xml:space="preserve">  2) 초과청구공사</t>
  </si>
  <si>
    <t>D013000</t>
  </si>
  <si>
    <t xml:space="preserve">  3) 분양선수금</t>
  </si>
  <si>
    <t>D014000</t>
  </si>
  <si>
    <t xml:space="preserve">  4) 기타선수금</t>
  </si>
  <si>
    <t>D015000</t>
  </si>
  <si>
    <t xml:space="preserve">  5) 선수수익</t>
  </si>
  <si>
    <t>D016000</t>
  </si>
  <si>
    <t xml:space="preserve">  6) 미지급금</t>
  </si>
  <si>
    <t>D017000</t>
  </si>
  <si>
    <t xml:space="preserve">  7) 미지급비용</t>
  </si>
  <si>
    <t>D018000</t>
  </si>
  <si>
    <t xml:space="preserve">  8) 예수금</t>
  </si>
  <si>
    <t>D019000</t>
  </si>
  <si>
    <t xml:space="preserve">  9) 부가세예수금</t>
  </si>
  <si>
    <t>D020000</t>
  </si>
  <si>
    <t xml:space="preserve">  10) 미지급법인세</t>
  </si>
  <si>
    <t>D021000</t>
  </si>
  <si>
    <t xml:space="preserve">  11) 미지급배당금</t>
  </si>
  <si>
    <t>D022000</t>
  </si>
  <si>
    <t xml:space="preserve">  12) 단기차입금</t>
  </si>
  <si>
    <t>D023000</t>
  </si>
  <si>
    <t xml:space="preserve">  13) 유동성장기차입금</t>
  </si>
  <si>
    <t>D024000</t>
  </si>
  <si>
    <t xml:space="preserve">  14) 유동사채</t>
  </si>
  <si>
    <t>D025000</t>
  </si>
  <si>
    <t xml:space="preserve">  15) 유동보증금</t>
  </si>
  <si>
    <t>D026000</t>
  </si>
  <si>
    <t xml:space="preserve">  16) 유동파생상품부채</t>
  </si>
  <si>
    <t>D027000</t>
  </si>
  <si>
    <t xml:space="preserve">  17) 유동충당부채</t>
  </si>
  <si>
    <t>D099000</t>
  </si>
  <si>
    <t xml:space="preserve">  18) 기타유동부채</t>
  </si>
  <si>
    <t>E000000</t>
  </si>
  <si>
    <t xml:space="preserve"> 2. 비유동부채</t>
  </si>
  <si>
    <t>E011000</t>
  </si>
  <si>
    <t xml:space="preserve">  1) 장기매입채무</t>
  </si>
  <si>
    <t>E012000</t>
  </si>
  <si>
    <t xml:space="preserve">  2) 장기미지급금</t>
  </si>
  <si>
    <t>E013000</t>
  </si>
  <si>
    <t xml:space="preserve">  3) 장기차입금</t>
  </si>
  <si>
    <t>E014000</t>
  </si>
  <si>
    <t xml:space="preserve">  4) 비유동사채</t>
  </si>
  <si>
    <t>E015000</t>
  </si>
  <si>
    <t xml:space="preserve">  5) 비유동보증금</t>
  </si>
  <si>
    <t>E016000</t>
  </si>
  <si>
    <t xml:space="preserve">  6) 비유동파생상품부채</t>
  </si>
  <si>
    <t>E017000</t>
  </si>
  <si>
    <t xml:space="preserve">  7) 순확정급여채무</t>
  </si>
  <si>
    <t>E018000</t>
  </si>
  <si>
    <t xml:space="preserve">  8) 비유동충당부채</t>
  </si>
  <si>
    <t>E099000</t>
  </si>
  <si>
    <t xml:space="preserve">  9) 기타비유동부채</t>
  </si>
  <si>
    <t>F000000</t>
  </si>
  <si>
    <t xml:space="preserve">         부  채  총  계</t>
  </si>
  <si>
    <t>Ⅲ. 자 본</t>
  </si>
  <si>
    <t>G000000</t>
  </si>
  <si>
    <t xml:space="preserve"> 1. 자본금</t>
  </si>
  <si>
    <t>G011000</t>
  </si>
  <si>
    <t xml:space="preserve">  1) 보통주자본금</t>
  </si>
  <si>
    <t>G012000</t>
  </si>
  <si>
    <t xml:space="preserve">  2) 종류주자본금</t>
  </si>
  <si>
    <t>H000000</t>
  </si>
  <si>
    <t xml:space="preserve"> 2. 자본잉여금</t>
  </si>
  <si>
    <t>H011000</t>
  </si>
  <si>
    <t xml:space="preserve">  1) 주식발행초과금</t>
  </si>
  <si>
    <t>H099000</t>
  </si>
  <si>
    <t xml:space="preserve">  2) 기타</t>
  </si>
  <si>
    <t>I000000</t>
  </si>
  <si>
    <t xml:space="preserve"> 3. 자본조정</t>
  </si>
  <si>
    <t>I011000</t>
  </si>
  <si>
    <t xml:space="preserve">  1) 주식할인발행차금</t>
  </si>
  <si>
    <t>I099000</t>
  </si>
  <si>
    <t>J000000</t>
  </si>
  <si>
    <t xml:space="preserve"> 4. 기타포괄손익누계액</t>
  </si>
  <si>
    <t>J011000</t>
  </si>
  <si>
    <t xml:space="preserve">  1) 유가증권평가손익</t>
  </si>
  <si>
    <t>J012000</t>
  </si>
  <si>
    <t xml:space="preserve">  2) 파생상품평가손익</t>
  </si>
  <si>
    <t>J013000</t>
  </si>
  <si>
    <t xml:space="preserve">  3) 표시통화환산손익</t>
  </si>
  <si>
    <t>J014000</t>
  </si>
  <si>
    <t xml:space="preserve">  4) 재평가잉여금</t>
  </si>
  <si>
    <t>J099000</t>
  </si>
  <si>
    <t xml:space="preserve">  5) 기타</t>
  </si>
  <si>
    <t>K000000</t>
  </si>
  <si>
    <t xml:space="preserve"> 5. 이익잉여금(결손금)</t>
  </si>
  <si>
    <t>L000000</t>
  </si>
  <si>
    <t xml:space="preserve">         자  본  총  계</t>
  </si>
  <si>
    <t>M000000</t>
  </si>
  <si>
    <t xml:space="preserve">        부 채 및 자 본 총 계</t>
  </si>
  <si>
    <t>제 5 부 재무제표에 관한 사항</t>
    <phoneticPr fontId="2" type="noConversion"/>
  </si>
  <si>
    <t>Ⅰ. 재무상태표</t>
    <phoneticPr fontId="2" type="noConversion"/>
  </si>
  <si>
    <t>Ⅱ. 손익계산서</t>
    <phoneticPr fontId="2" type="noConversion"/>
  </si>
  <si>
    <t>시작일</t>
  </si>
  <si>
    <t>종료일</t>
  </si>
  <si>
    <t>회사명:</t>
    <phoneticPr fontId="2" type="noConversion"/>
  </si>
  <si>
    <t>(단위: 원)</t>
    <phoneticPr fontId="2" type="noConversion"/>
  </si>
  <si>
    <t>(당)기</t>
    <phoneticPr fontId="2" type="noConversion"/>
  </si>
  <si>
    <t>(전)기</t>
    <phoneticPr fontId="2" type="noConversion"/>
  </si>
  <si>
    <t>코 드</t>
    <phoneticPr fontId="2" type="noConversion"/>
  </si>
  <si>
    <t>금  액</t>
    <phoneticPr fontId="2" type="noConversion"/>
  </si>
  <si>
    <t>최근3개월</t>
    <phoneticPr fontId="2" type="noConversion"/>
  </si>
  <si>
    <t>당기누적</t>
    <phoneticPr fontId="2" type="noConversion"/>
  </si>
  <si>
    <t>전기누적</t>
    <phoneticPr fontId="2" type="noConversion"/>
  </si>
  <si>
    <t>N000000</t>
  </si>
  <si>
    <t>Ⅰ. 영업수익</t>
  </si>
  <si>
    <t>N011000</t>
  </si>
  <si>
    <t xml:space="preserve">  1) 분양수익</t>
  </si>
  <si>
    <t>N012000</t>
  </si>
  <si>
    <t xml:space="preserve">  2) 임대료수익</t>
  </si>
  <si>
    <t>N013000</t>
  </si>
  <si>
    <t xml:space="preserve">  3) 관리비수익</t>
  </si>
  <si>
    <t>N014000</t>
  </si>
  <si>
    <t xml:space="preserve">  4) 부동산평가수익</t>
  </si>
  <si>
    <t>N015000</t>
  </si>
  <si>
    <t xml:space="preserve">  5) 배당금수익</t>
  </si>
  <si>
    <t>N099000</t>
  </si>
  <si>
    <t>O000000</t>
  </si>
  <si>
    <t>Ⅱ. 영업비용</t>
  </si>
  <si>
    <t>O011000</t>
  </si>
  <si>
    <t xml:space="preserve">  1) 분양원가</t>
  </si>
  <si>
    <t>O012000</t>
  </si>
  <si>
    <t xml:space="preserve">  2) 급여</t>
  </si>
  <si>
    <t>O013000</t>
  </si>
  <si>
    <t xml:space="preserve">  3) 상여</t>
  </si>
  <si>
    <t>O014000</t>
  </si>
  <si>
    <t xml:space="preserve">  4) 퇴직급여</t>
  </si>
  <si>
    <t>O015000</t>
  </si>
  <si>
    <t xml:space="preserve">  5) 복리후생비</t>
  </si>
  <si>
    <t>O016000</t>
  </si>
  <si>
    <t xml:space="preserve">  6) 자산관리수수료(AMC수수료)</t>
  </si>
  <si>
    <t>O017000</t>
  </si>
  <si>
    <t xml:space="preserve">  7) 부동산관리수수료(PM, FM 등)</t>
  </si>
  <si>
    <t>O018000</t>
  </si>
  <si>
    <t xml:space="preserve">  8) 자산보관수수료</t>
  </si>
  <si>
    <t>O019000</t>
  </si>
  <si>
    <t xml:space="preserve">  9) 일반사무위탁수수료</t>
  </si>
  <si>
    <t>O020000</t>
  </si>
  <si>
    <t xml:space="preserve">  10) 기타지급수수료</t>
  </si>
  <si>
    <t>O021000</t>
  </si>
  <si>
    <t xml:space="preserve">  11) 유형자산감가상각비</t>
  </si>
  <si>
    <t>O022000</t>
  </si>
  <si>
    <t xml:space="preserve">  12) 투자부동산감가상각비</t>
  </si>
  <si>
    <t>O023000</t>
  </si>
  <si>
    <t xml:space="preserve">  13) 무형자산감가상각비</t>
  </si>
  <si>
    <t>O024000</t>
  </si>
  <si>
    <t xml:space="preserve">  14) 세금과공과</t>
  </si>
  <si>
    <t>O025000</t>
  </si>
  <si>
    <t xml:space="preserve">  15) 광고선전비</t>
  </si>
  <si>
    <t>O026000</t>
  </si>
  <si>
    <t xml:space="preserve">  16) 보험료</t>
  </si>
  <si>
    <t>O027000</t>
  </si>
  <si>
    <t xml:space="preserve">  17) 임차료</t>
  </si>
  <si>
    <t>O028000</t>
  </si>
  <si>
    <t xml:space="preserve">  18) 교육훈련비</t>
  </si>
  <si>
    <t>O029000</t>
  </si>
  <si>
    <t xml:space="preserve">  19) 여비교통비</t>
  </si>
  <si>
    <t>O030000</t>
  </si>
  <si>
    <t xml:space="preserve">  20) 통신비</t>
  </si>
  <si>
    <t>O031000</t>
  </si>
  <si>
    <t xml:space="preserve">  21) 수선유지비</t>
  </si>
  <si>
    <t>O032000</t>
  </si>
  <si>
    <t xml:space="preserve">  22) 청소비</t>
  </si>
  <si>
    <t>O033000</t>
  </si>
  <si>
    <t xml:space="preserve">  23) 수도광열비</t>
  </si>
  <si>
    <t>O034000</t>
  </si>
  <si>
    <t xml:space="preserve">  24) 대손상각비</t>
  </si>
  <si>
    <t>O035000</t>
  </si>
  <si>
    <t xml:space="preserve">  25) 접대비</t>
  </si>
  <si>
    <t>O036000</t>
  </si>
  <si>
    <t xml:space="preserve">  26) 판매촉진비</t>
  </si>
  <si>
    <t>O037000</t>
  </si>
  <si>
    <t xml:space="preserve">  27) 이자비용</t>
  </si>
  <si>
    <t>O099000</t>
  </si>
  <si>
    <t>P000000</t>
  </si>
  <si>
    <t>Ⅲ. 영업이익</t>
  </si>
  <si>
    <t>Q000000</t>
  </si>
  <si>
    <t>Ⅳ. 영업외수익</t>
  </si>
  <si>
    <t>Q011000</t>
  </si>
  <si>
    <t xml:space="preserve">  1) 이자수익</t>
  </si>
  <si>
    <t>Q012000</t>
  </si>
  <si>
    <t xml:space="preserve">  2) 배당금수익</t>
  </si>
  <si>
    <t>Q013000</t>
  </si>
  <si>
    <t xml:space="preserve">  3) 유가증권관련이익(처분이익 등)</t>
  </si>
  <si>
    <t>Q014000</t>
  </si>
  <si>
    <t xml:space="preserve">  4) 파생상품관련이익(처분이익 등)</t>
  </si>
  <si>
    <t>Q015000</t>
  </si>
  <si>
    <t xml:space="preserve">  5) 유형자산관련이익(처분이익 등)</t>
  </si>
  <si>
    <t>Q016000</t>
  </si>
  <si>
    <t xml:space="preserve">  6) 투자부동산관련이익(처분이익 등)</t>
  </si>
  <si>
    <t>Q017000</t>
  </si>
  <si>
    <t xml:space="preserve">  7) 외화환산이익</t>
  </si>
  <si>
    <t>Q018000</t>
  </si>
  <si>
    <t xml:space="preserve">  8) 외환차익</t>
  </si>
  <si>
    <t>Q019000</t>
  </si>
  <si>
    <t xml:space="preserve">  9) 충당부채환입</t>
  </si>
  <si>
    <t>Q099000</t>
  </si>
  <si>
    <t xml:space="preserve">  10) 기타영업외수익</t>
  </si>
  <si>
    <t>R000000</t>
  </si>
  <si>
    <t>Ⅴ. 영업외비용</t>
  </si>
  <si>
    <t>R011000</t>
  </si>
  <si>
    <t xml:space="preserve">  1) 이자비용</t>
  </si>
  <si>
    <t>R012000</t>
  </si>
  <si>
    <t xml:space="preserve">  2) 유가증권관련손실(처분손실 등)</t>
  </si>
  <si>
    <t>R013000</t>
  </si>
  <si>
    <t xml:space="preserve">  3) 파생상품관련손실(처분손실 등)</t>
  </si>
  <si>
    <t>R014000</t>
  </si>
  <si>
    <t xml:space="preserve">  4) 유형자산관련손실(처분손실 등)</t>
  </si>
  <si>
    <t>R015000</t>
  </si>
  <si>
    <t xml:space="preserve">  5) 투자부동산관련손실(처분손실 등)</t>
  </si>
  <si>
    <t>R016000</t>
  </si>
  <si>
    <t xml:space="preserve">  6) 외화환산손실</t>
  </si>
  <si>
    <t>R017000</t>
  </si>
  <si>
    <t xml:space="preserve">  7) 외환차손</t>
  </si>
  <si>
    <t>R018000</t>
  </si>
  <si>
    <t xml:space="preserve">  8) 기부금</t>
  </si>
  <si>
    <t>R019000</t>
  </si>
  <si>
    <t xml:space="preserve">  9) 충당부채전입</t>
  </si>
  <si>
    <t>R099000</t>
  </si>
  <si>
    <t xml:space="preserve">  10) 기타영업외비용</t>
  </si>
  <si>
    <t>S000000</t>
  </si>
  <si>
    <t>Ⅵ. 법인세비용차감전순이익(손실)</t>
  </si>
  <si>
    <t>T000000</t>
  </si>
  <si>
    <t>Ⅶ. 법인세비용(수익)</t>
  </si>
  <si>
    <t>U000000</t>
  </si>
  <si>
    <t>Ⅷ. 당기순이익(손실)</t>
  </si>
  <si>
    <t>V000000</t>
  </si>
  <si>
    <t>Ⅸ. 기타포괄이익(손실)</t>
  </si>
  <si>
    <t>V011000</t>
  </si>
  <si>
    <t xml:space="preserve">  1) 확정급여채무 관련 기타포괄손익</t>
  </si>
  <si>
    <t>V012000</t>
  </si>
  <si>
    <t xml:space="preserve">  2) 유가증권 관련 기타포괄손익</t>
  </si>
  <si>
    <t>V099000</t>
  </si>
  <si>
    <t xml:space="preserve">  3) 기타의 기타포괄손익</t>
  </si>
  <si>
    <t>W000000</t>
  </si>
  <si>
    <t>Ⅹ. 총포괄이익(손실)</t>
  </si>
  <si>
    <t>X000000</t>
  </si>
  <si>
    <t>기말</t>
    <phoneticPr fontId="2" type="noConversion"/>
  </si>
  <si>
    <t>(당)기</t>
    <phoneticPr fontId="2" type="noConversion"/>
  </si>
  <si>
    <t>제</t>
    <phoneticPr fontId="2" type="noConversion"/>
  </si>
  <si>
    <t>처분예정일</t>
  </si>
  <si>
    <t>0000.00.00</t>
    <phoneticPr fontId="2" type="noConversion"/>
  </si>
  <si>
    <t>처분확정일</t>
  </si>
  <si>
    <t>P000000</t>
    <phoneticPr fontId="2" type="noConversion"/>
  </si>
  <si>
    <t>P000001</t>
  </si>
  <si>
    <t xml:space="preserve">  1. 전기이월미처분이익잉여금(미처리결손금)</t>
    <phoneticPr fontId="2" type="noConversion"/>
  </si>
  <si>
    <t>P000002</t>
  </si>
  <si>
    <t xml:space="preserve">  2. 당기순이익(손실)</t>
    <phoneticPr fontId="2" type="noConversion"/>
  </si>
  <si>
    <t>P000003</t>
  </si>
  <si>
    <t xml:space="preserve">  3. 확정급여채무의 재측정요소</t>
    <phoneticPr fontId="2" type="noConversion"/>
  </si>
  <si>
    <t>P000004</t>
  </si>
  <si>
    <t xml:space="preserve">  4. 기타</t>
    <phoneticPr fontId="2" type="noConversion"/>
  </si>
  <si>
    <t>P000005</t>
  </si>
  <si>
    <t>Ⅱ. 임의적립금등의 이입액</t>
    <phoneticPr fontId="2" type="noConversion"/>
  </si>
  <si>
    <t>P000006</t>
  </si>
  <si>
    <t>P000007</t>
  </si>
  <si>
    <t xml:space="preserve">  1. 법정준비금</t>
    <phoneticPr fontId="2" type="noConversion"/>
  </si>
  <si>
    <t>P000008</t>
  </si>
  <si>
    <t xml:space="preserve">  2. 임의준비금</t>
    <phoneticPr fontId="2" type="noConversion"/>
  </si>
  <si>
    <t>P000009</t>
  </si>
  <si>
    <t xml:space="preserve">  3. 주식할인발행차금상각액</t>
    <phoneticPr fontId="2" type="noConversion"/>
  </si>
  <si>
    <t>P000010</t>
  </si>
  <si>
    <t xml:space="preserve">  4. 배당금</t>
    <phoneticPr fontId="2" type="noConversion"/>
  </si>
  <si>
    <t>P000011</t>
  </si>
  <si>
    <t>보통주현금배당금</t>
  </si>
  <si>
    <t>P000012</t>
  </si>
  <si>
    <t>종류주현금배당금</t>
  </si>
  <si>
    <t>P000013</t>
  </si>
  <si>
    <t>보통주주식배당금</t>
  </si>
  <si>
    <t>P000014</t>
  </si>
  <si>
    <t>종류주주식배당금</t>
  </si>
  <si>
    <t>P000015</t>
  </si>
  <si>
    <t xml:space="preserve">  5. 기타</t>
    <phoneticPr fontId="2" type="noConversion"/>
  </si>
  <si>
    <t>P000016</t>
  </si>
  <si>
    <t>P000017</t>
  </si>
  <si>
    <t>Ⅲ. 이익잉여금처분계산서</t>
    <phoneticPr fontId="2" type="noConversion"/>
  </si>
  <si>
    <t>Ⅴ. 자본변동표</t>
    <phoneticPr fontId="2" type="noConversion"/>
  </si>
  <si>
    <t>Ⅰ. 미처분이익잉여금(미처리결손금)</t>
    <phoneticPr fontId="2" type="noConversion"/>
  </si>
  <si>
    <t>Ⅲ. 이익잉여금처분액</t>
    <phoneticPr fontId="2" type="noConversion"/>
  </si>
  <si>
    <t>Ⅳ. 결손금처리액</t>
    <phoneticPr fontId="2" type="noConversion"/>
  </si>
  <si>
    <t>Ⅴ. 차기이월미처분이익잉여금(미처리결손금)</t>
    <phoneticPr fontId="2" type="noConversion"/>
  </si>
  <si>
    <t>자본금</t>
    <phoneticPr fontId="2" type="noConversion"/>
  </si>
  <si>
    <t>자본잉여금</t>
    <phoneticPr fontId="2" type="noConversion"/>
  </si>
  <si>
    <t>자본조정</t>
    <phoneticPr fontId="2" type="noConversion"/>
  </si>
  <si>
    <t>이익잉여금</t>
    <phoneticPr fontId="2" type="noConversion"/>
  </si>
  <si>
    <t>비지배지분</t>
    <phoneticPr fontId="2" type="noConversion"/>
  </si>
  <si>
    <t>기타포괄
손익누계액</t>
    <phoneticPr fontId="2" type="noConversion"/>
  </si>
  <si>
    <t xml:space="preserve">* 입력도움말
1. 필요시 행추가(복사한 셀 삽입)하여 추가 작성하시기 바랍니다.
2. 해당사항 없는 항목은 기재하지 마시기 바랍니다.
</t>
    <phoneticPr fontId="2" type="noConversion"/>
  </si>
  <si>
    <t>주석은 투자보고서 마지막에 별첨합니다.</t>
    <phoneticPr fontId="2" type="noConversion"/>
  </si>
  <si>
    <t xml:space="preserve">* 입력도움말
1. 주석은 별도의 PDF 파일로 업로드 해 주세요.
</t>
    <phoneticPr fontId="2" type="noConversion"/>
  </si>
  <si>
    <t>감사(검토)의견 :</t>
    <phoneticPr fontId="2" type="noConversion"/>
  </si>
  <si>
    <t>기타사항(특기사항 포함)</t>
    <phoneticPr fontId="2" type="noConversion"/>
  </si>
  <si>
    <t>감사(검토)의견 :</t>
    <phoneticPr fontId="2" type="noConversion"/>
  </si>
  <si>
    <t>기타사항(특기사항 포함)</t>
    <phoneticPr fontId="2" type="noConversion"/>
  </si>
  <si>
    <r>
      <t>Ⅵ. 재무제표에 대한 주석</t>
    </r>
    <r>
      <rPr>
        <sz val="13"/>
        <rFont val="함초롬바탕"/>
        <family val="1"/>
        <charset val="129"/>
      </rPr>
      <t>(차입에 관한 구체적인 사항을 포함)</t>
    </r>
    <phoneticPr fontId="2" type="noConversion"/>
  </si>
  <si>
    <t>- 외부감사인의 감사(검토) 의견 및 위반사항</t>
    <phoneticPr fontId="2" type="noConversion"/>
  </si>
  <si>
    <t>- 내부감사인의 감사(검토) 의견</t>
    <phoneticPr fontId="2" type="noConversion"/>
  </si>
  <si>
    <t>* 입력도움말
1. 외부감사인의 감사(검토)의견란에는 "적정, 부적정, 한정, 의견거절, 해당사항 없음(분기 등 해당기간 아닌경우)" 중 해당되는
    사항을 선택해 주시기 바랍니다.
2. 기타사항(특기사항 포함) 내용이 입력범위를 초과하는 경우 셀 높이를 조절하시기 바랍니다.</t>
    <phoneticPr fontId="2" type="noConversion"/>
  </si>
  <si>
    <t>제 6 부 중요한 소송등 진행 현황</t>
    <phoneticPr fontId="2" type="noConversion"/>
  </si>
  <si>
    <t>Ⅰ. 중요한 소송진행사항</t>
    <phoneticPr fontId="2" type="noConversion"/>
  </si>
  <si>
    <t>* 입력도움말
1. 입력범위를 초과하는 경우 셀 높이를 조절하시기 바랍니다.
2. 해당사항 없는 항목은 기재하지 마시기 바랍니다.
3. 해당 기에 소송이 진행 중인 경우 초기 진행사항부터 기재하시기 바랍니다.</t>
    <phoneticPr fontId="2" type="noConversion"/>
  </si>
  <si>
    <t>제 7 부 특별관계자 등과의 거래 현황</t>
    <phoneticPr fontId="2" type="noConversion"/>
  </si>
  <si>
    <t>Ⅰ. 거래현황</t>
    <phoneticPr fontId="2" type="noConversion"/>
  </si>
  <si>
    <t>※ 특별관계자 등은 다음에 해당하는 자를 말함 
  1. 해당 부동산투자회사의 임직원 및 그 특별관계자
  2. 해당 부동산투자회사의 주식을 100분의 10 이상 소유하고 있는 주주 및 그 특별관계자
※ 특별관계자는 자본시장법 시행령 제141조제1항의 특수관계인 및 공동보유자를 말함
※ 특별관계자 등과의 거래는 법 제30조제2항 각 호에 해당하는 거래를 말함</t>
    <phoneticPr fontId="2" type="noConversion"/>
  </si>
  <si>
    <t>* 입력도움말
1. 입력범위를 초과하는 경우 셀 높이를 조절하시기 바랍니다.
2. 해당사항 없는 항목은 기재하지 마시기 바랍니다.</t>
    <phoneticPr fontId="2" type="noConversion"/>
  </si>
  <si>
    <t>제 8 부 기타사항</t>
    <phoneticPr fontId="2" type="noConversion"/>
  </si>
  <si>
    <t>Ⅰ. 제재현황</t>
    <phoneticPr fontId="2" type="noConversion"/>
  </si>
  <si>
    <t>Ⅶ. 감사인의 감사(검토) 의견</t>
    <phoneticPr fontId="2" type="noConversion"/>
  </si>
  <si>
    <t>기말</t>
    <phoneticPr fontId="2" type="noConversion"/>
  </si>
  <si>
    <t>제</t>
    <phoneticPr fontId="2" type="noConversion"/>
  </si>
  <si>
    <t>코 드</t>
    <phoneticPr fontId="2" type="noConversion"/>
  </si>
  <si>
    <t>Q000000</t>
    <phoneticPr fontId="2" type="noConversion"/>
  </si>
  <si>
    <t>Q000001</t>
  </si>
  <si>
    <t xml:space="preserve"> 1. 당기순이익(손실)</t>
    <phoneticPr fontId="2" type="noConversion"/>
  </si>
  <si>
    <t>R000000</t>
    <phoneticPr fontId="2" type="noConversion"/>
  </si>
  <si>
    <t xml:space="preserve"> 2. 당기순이익 조정을 위한 가감</t>
    <phoneticPr fontId="2" type="noConversion"/>
  </si>
  <si>
    <t>R000001</t>
  </si>
  <si>
    <t>법인세비용</t>
  </si>
  <si>
    <t>R000002</t>
  </si>
  <si>
    <t>이자수익</t>
  </si>
  <si>
    <t>R000003</t>
  </si>
  <si>
    <t>R000004</t>
  </si>
  <si>
    <t>감가상각비</t>
  </si>
  <si>
    <t>R000005</t>
  </si>
  <si>
    <t>유가증권관련손실(이익)</t>
  </si>
  <si>
    <t>R000006</t>
  </si>
  <si>
    <t>파생상품관련손실(이익)</t>
  </si>
  <si>
    <t>R000007</t>
  </si>
  <si>
    <t>유형자산관련손실(이익)</t>
  </si>
  <si>
    <t>R000008</t>
  </si>
  <si>
    <t>투자부동산관련손실(이익)</t>
  </si>
  <si>
    <t>R000009</t>
  </si>
  <si>
    <t>외화환산손실(이익)</t>
  </si>
  <si>
    <t>R000010</t>
  </si>
  <si>
    <t>기타</t>
  </si>
  <si>
    <t>S000000</t>
    <phoneticPr fontId="2" type="noConversion"/>
  </si>
  <si>
    <t xml:space="preserve"> 3. 영업활동 관련 자산(부채)의 감소(증가)</t>
    <phoneticPr fontId="2" type="noConversion"/>
  </si>
  <si>
    <t>S000001</t>
  </si>
  <si>
    <t>재고자산의 변동</t>
  </si>
  <si>
    <t>S000002</t>
  </si>
  <si>
    <t>금융상품의 변동</t>
  </si>
  <si>
    <t>S000003</t>
  </si>
  <si>
    <t>매출채권의 변동</t>
  </si>
  <si>
    <t>S000004</t>
  </si>
  <si>
    <t>투자부동산의 변동</t>
  </si>
  <si>
    <t>S000005</t>
  </si>
  <si>
    <t>미청구공사의 변동</t>
  </si>
  <si>
    <t>S000006</t>
  </si>
  <si>
    <t>미수수익의 변동</t>
  </si>
  <si>
    <t>S000007</t>
  </si>
  <si>
    <t>분양미수금의 변동</t>
  </si>
  <si>
    <t>S000008</t>
  </si>
  <si>
    <t>기타미수금의 변동</t>
  </si>
  <si>
    <t>S000009</t>
  </si>
  <si>
    <t>선급금의 변동</t>
  </si>
  <si>
    <t>S000010</t>
  </si>
  <si>
    <t>선급비용의 변동</t>
  </si>
  <si>
    <t>S000011</t>
  </si>
  <si>
    <t>매입채무의 변동</t>
  </si>
  <si>
    <t>S000012</t>
  </si>
  <si>
    <t>초과청구공사의 변동</t>
  </si>
  <si>
    <t>S000013</t>
  </si>
  <si>
    <t>분양선수금의 변동</t>
  </si>
  <si>
    <t>S000014</t>
  </si>
  <si>
    <t>기타선수금의 변동</t>
  </si>
  <si>
    <t>S000015</t>
  </si>
  <si>
    <t>선수수익의 변동</t>
  </si>
  <si>
    <t>S000016</t>
  </si>
  <si>
    <t>미지급금의 변동</t>
  </si>
  <si>
    <t>S000017</t>
  </si>
  <si>
    <t>미지급비용의 변동</t>
  </si>
  <si>
    <t>S000018</t>
  </si>
  <si>
    <t>예수금의 변동</t>
  </si>
  <si>
    <t>S000019</t>
  </si>
  <si>
    <t>보증금의 변동</t>
  </si>
  <si>
    <t>S000020</t>
  </si>
  <si>
    <t>퇴직금의 지급</t>
  </si>
  <si>
    <t>S000021</t>
  </si>
  <si>
    <t>사외적립자산(퇴직보험예치금)의 변동</t>
  </si>
  <si>
    <t>S000022</t>
  </si>
  <si>
    <t>T000000</t>
    <phoneticPr fontId="2" type="noConversion"/>
  </si>
  <si>
    <t xml:space="preserve"> 4. 배당금의 수취</t>
    <phoneticPr fontId="2" type="noConversion"/>
  </si>
  <si>
    <t>T000001</t>
  </si>
  <si>
    <t xml:space="preserve"> 5. 이자의 지급</t>
    <phoneticPr fontId="2" type="noConversion"/>
  </si>
  <si>
    <t>T000002</t>
  </si>
  <si>
    <t xml:space="preserve"> 6. 이자의 수취</t>
    <phoneticPr fontId="2" type="noConversion"/>
  </si>
  <si>
    <t>T000003</t>
  </si>
  <si>
    <t xml:space="preserve"> 7. 법인세의 납부</t>
    <phoneticPr fontId="2" type="noConversion"/>
  </si>
  <si>
    <t>U000000</t>
    <phoneticPr fontId="2" type="noConversion"/>
  </si>
  <si>
    <t>U000001</t>
  </si>
  <si>
    <t xml:space="preserve"> 1. 투자활동으로 인한 현금유입액</t>
    <phoneticPr fontId="2" type="noConversion"/>
  </si>
  <si>
    <t>U000002</t>
  </si>
  <si>
    <t>매도가능금융자산의 처분</t>
  </si>
  <si>
    <t>U000003</t>
  </si>
  <si>
    <t>만기보유금융자산의 처분</t>
  </si>
  <si>
    <t>U000004</t>
  </si>
  <si>
    <t>관계기업투자주식의 처분</t>
  </si>
  <si>
    <t>U000005</t>
  </si>
  <si>
    <t>종속기업투자주식 처분</t>
  </si>
  <si>
    <t>U000006</t>
  </si>
  <si>
    <t>유형자산의 처분</t>
  </si>
  <si>
    <t>U000007</t>
  </si>
  <si>
    <t>투자부동산의 처분</t>
  </si>
  <si>
    <t>U000008</t>
  </si>
  <si>
    <t>U000009</t>
  </si>
  <si>
    <t xml:space="preserve"> 2. 투자활동으로 인한 현금유출액</t>
    <phoneticPr fontId="2" type="noConversion"/>
  </si>
  <si>
    <t>U000010</t>
  </si>
  <si>
    <t>매도가능금융자산의 취득</t>
  </si>
  <si>
    <t>U000011</t>
  </si>
  <si>
    <t>만기보유금융자산의 취득</t>
  </si>
  <si>
    <t>U000012</t>
  </si>
  <si>
    <t>관계기업투자주식의 취득</t>
  </si>
  <si>
    <t>U000013</t>
  </si>
  <si>
    <t>종속기업투자주식의 취득</t>
  </si>
  <si>
    <t>U000014</t>
  </si>
  <si>
    <t>유형자산의 취득</t>
  </si>
  <si>
    <t>U000015</t>
  </si>
  <si>
    <t>투자부동산의 취득</t>
  </si>
  <si>
    <t>U000016</t>
  </si>
  <si>
    <t>V000000</t>
    <phoneticPr fontId="2" type="noConversion"/>
  </si>
  <si>
    <t>V000001</t>
  </si>
  <si>
    <t xml:space="preserve"> 1. 재무활동으로 인한 현금유입액</t>
    <phoneticPr fontId="2" type="noConversion"/>
  </si>
  <si>
    <t>V000002</t>
  </si>
  <si>
    <t>주식의 발행</t>
  </si>
  <si>
    <t>V000003</t>
  </si>
  <si>
    <t>단기차입금의 차입</t>
  </si>
  <si>
    <t>V000004</t>
  </si>
  <si>
    <t>장기차입금의 차입</t>
  </si>
  <si>
    <t>V000005</t>
  </si>
  <si>
    <t>사채의 발행</t>
  </si>
  <si>
    <t>V000006</t>
  </si>
  <si>
    <t>V000007</t>
  </si>
  <si>
    <t xml:space="preserve"> 2. 재무활동으로 인한 현금유출액</t>
    <phoneticPr fontId="2" type="noConversion"/>
  </si>
  <si>
    <t>V000008</t>
  </si>
  <si>
    <t>단기차입금의 상환</t>
  </si>
  <si>
    <t>V000009</t>
  </si>
  <si>
    <t>장기차입금의 상환</t>
  </si>
  <si>
    <t>V000010</t>
  </si>
  <si>
    <t>사채의 상환</t>
  </si>
  <si>
    <t>V000011</t>
  </si>
  <si>
    <t>배당금의 지급</t>
  </si>
  <si>
    <t>V000012</t>
  </si>
  <si>
    <t>W000000</t>
    <phoneticPr fontId="2" type="noConversion"/>
  </si>
  <si>
    <t>W000001</t>
  </si>
  <si>
    <t>W000002</t>
  </si>
  <si>
    <t>W000003</t>
  </si>
  <si>
    <t>W000004</t>
  </si>
  <si>
    <t>Ⅰ. 영업활동으로 인한 현금흐름</t>
    <phoneticPr fontId="2" type="noConversion"/>
  </si>
  <si>
    <t>Ⅱ. 투자활동으로 인한 현금흐름</t>
    <phoneticPr fontId="2" type="noConversion"/>
  </si>
  <si>
    <t>Ⅲ. 재무활동으로 인한 현금흐름</t>
    <phoneticPr fontId="2" type="noConversion"/>
  </si>
  <si>
    <t>Ⅳ. 환율변동효과 반영전 현금및현금성자산의 증감</t>
    <phoneticPr fontId="2" type="noConversion"/>
  </si>
  <si>
    <t>Ⅴ. 현금및현금성자산에 대한 환율변동효과</t>
    <phoneticPr fontId="2" type="noConversion"/>
  </si>
  <si>
    <t>Ⅵ. 현금및현금성자산의 순증감</t>
    <phoneticPr fontId="2" type="noConversion"/>
  </si>
  <si>
    <t>Ⅶ. 기초 현금및현금성자산</t>
    <phoneticPr fontId="2" type="noConversion"/>
  </si>
  <si>
    <t>Ⅷ. 기말 현금및현금성자산</t>
    <phoneticPr fontId="2" type="noConversion"/>
  </si>
  <si>
    <t>Ⅳ. 현금흐름표</t>
    <phoneticPr fontId="2" type="noConversion"/>
  </si>
  <si>
    <t xml:space="preserve">* 입력도움말
1. 계정과목은 수정하지 마시기 바랍니다.(일치하는 계정과목이 없는경우 해당 대분류 아래 '기타'에 입력)
2. 해당하는 계정과목에만 금액을 입력하시고, 그외는 기재하지 마시기 바랍니다.
3. 현금흐름표는 결산기에만 입력하시기 바랍니다.
4. 이자의 지급, 법인세납부 등과 같이 음수인 계정과목은 숫자 앞에 '-'를 붙여 음수로 입력하시기 바랍니다.
5. 표 왼쪽에 적혀있는 코드는 수정하지 마시기 바랍니다.
</t>
    <phoneticPr fontId="2" type="noConversion"/>
  </si>
  <si>
    <t>B020000</t>
    <phoneticPr fontId="2" type="noConversion"/>
  </si>
  <si>
    <t xml:space="preserve">  10) 금융리스채권</t>
    <phoneticPr fontId="2" type="noConversion"/>
  </si>
  <si>
    <t xml:space="preserve">  110) 기타비유동자산</t>
    <phoneticPr fontId="2" type="noConversion"/>
  </si>
  <si>
    <t xml:space="preserve">  6) 금융리스이자수익</t>
    <phoneticPr fontId="2" type="noConversion"/>
  </si>
  <si>
    <t>N016000</t>
    <phoneticPr fontId="2" type="noConversion"/>
  </si>
  <si>
    <t xml:space="preserve">  7) 기타영업수익</t>
    <phoneticPr fontId="2" type="noConversion"/>
  </si>
  <si>
    <t xml:space="preserve">  28) 금융리스이자비용</t>
    <phoneticPr fontId="2" type="noConversion"/>
  </si>
  <si>
    <t>O038000</t>
    <phoneticPr fontId="2" type="noConversion"/>
  </si>
  <si>
    <t xml:space="preserve">  29) 기타영업비용</t>
    <phoneticPr fontId="2" type="noConversion"/>
  </si>
  <si>
    <t>금융리스이자비용</t>
    <phoneticPr fontId="2" type="noConversion"/>
  </si>
  <si>
    <t>R000011</t>
    <phoneticPr fontId="2" type="noConversion"/>
  </si>
  <si>
    <t>금융리스이자수익</t>
    <phoneticPr fontId="2" type="noConversion"/>
  </si>
  <si>
    <t>R000012</t>
    <phoneticPr fontId="2" type="noConversion"/>
  </si>
  <si>
    <t>금융리스이자비용</t>
    <phoneticPr fontId="2" type="noConversion"/>
  </si>
  <si>
    <t>( 제</t>
  </si>
  <si>
    <t>분기 )</t>
  </si>
  <si>
    <t>당해 분기말
현재 가액</t>
    <phoneticPr fontId="2" type="noConversion"/>
  </si>
  <si>
    <t>당분기예치금
발생 수익</t>
    <phoneticPr fontId="2" type="noConversion"/>
  </si>
  <si>
    <t>제</t>
    <phoneticPr fontId="2" type="noConversion"/>
  </si>
  <si>
    <t>분기</t>
    <phoneticPr fontId="2" type="noConversion"/>
  </si>
  <si>
    <t>분</t>
    <phoneticPr fontId="2" type="noConversion"/>
  </si>
  <si>
    <t>기</t>
    <phoneticPr fontId="2" type="noConversion"/>
  </si>
  <si>
    <t>제</t>
    <phoneticPr fontId="2" type="noConversion"/>
  </si>
  <si>
    <t>분</t>
    <phoneticPr fontId="2" type="noConversion"/>
  </si>
  <si>
    <t>기</t>
    <phoneticPr fontId="2" type="noConversion"/>
  </si>
  <si>
    <t>분</t>
    <phoneticPr fontId="2" type="noConversion"/>
  </si>
  <si>
    <t>분</t>
    <phoneticPr fontId="2" type="noConversion"/>
  </si>
  <si>
    <t>분기누적순이익</t>
    <phoneticPr fontId="2" type="noConversion"/>
  </si>
  <si>
    <t>분기누적개월수</t>
    <phoneticPr fontId="2" type="noConversion"/>
  </si>
  <si>
    <t>분기말납입자본금</t>
    <phoneticPr fontId="2" type="noConversion"/>
  </si>
  <si>
    <t>-</t>
    <phoneticPr fontId="2" type="noConversion"/>
  </si>
  <si>
    <t>-</t>
    <phoneticPr fontId="2" type="noConversion"/>
  </si>
  <si>
    <t>이익잉여금처분계산서는 결산기 작성대상으로 분기에는 작성하지 않습니다.</t>
    <phoneticPr fontId="2" type="noConversion"/>
  </si>
  <si>
    <t>현금흐름표는 결산기 작성대상으로 분기에는 작성하지 않습니다.</t>
    <phoneticPr fontId="2" type="noConversion"/>
  </si>
  <si>
    <t>분기</t>
    <phoneticPr fontId="2" type="noConversion"/>
  </si>
  <si>
    <t>자본변동표는 결산기 작성대상으로 분기에는 작성하지 않습니다.</t>
    <phoneticPr fontId="2" type="noConversion"/>
  </si>
  <si>
    <t>4. 주주현황</t>
    <phoneticPr fontId="2" type="noConversion"/>
  </si>
  <si>
    <t>3. 현금(금융기관 예치내역 포함) 현황</t>
    <phoneticPr fontId="2" type="noConversion"/>
  </si>
  <si>
    <t>4. 분기말 기타 자산 현황</t>
    <phoneticPr fontId="2" type="noConversion"/>
  </si>
  <si>
    <t>3. 현금(금융기관 예치내역 포함)</t>
    <phoneticPr fontId="2" type="noConversion"/>
  </si>
  <si>
    <t>2. 당분기에 추진중인 부동산개발사업 현황</t>
    <phoneticPr fontId="2" type="noConversion"/>
  </si>
  <si>
    <t>합계</t>
    <phoneticPr fontId="2" type="noConversion"/>
  </si>
  <si>
    <t>기타</t>
    <phoneticPr fontId="2" type="noConversion"/>
  </si>
  <si>
    <t xml:space="preserve">* 입력도움말
1. 필요시 행추가(복사한 셀 삽입)하여 추가 작성하시기 바랍니다.
2. 해당사항 없는 항목은 기재하지 마시기 바랍니다.
3. 하단의 숨김처리된 행은 아래쪽 이중 테두리 서식이 걸려있으며, 이는 프로세스에서 데이터가 끝났음을 인식하기 위한 행이오니 삭제하지 마시기 바랍니다.
</t>
    <phoneticPr fontId="2" type="noConversion"/>
  </si>
  <si>
    <t>자산총계</t>
    <phoneticPr fontId="2" type="noConversion"/>
  </si>
  <si>
    <t>부채총계</t>
    <phoneticPr fontId="2" type="noConversion"/>
  </si>
  <si>
    <t>자본총계</t>
    <phoneticPr fontId="2" type="noConversion"/>
  </si>
  <si>
    <t>보통주</t>
    <phoneticPr fontId="2" type="noConversion"/>
  </si>
  <si>
    <t>종류주</t>
    <phoneticPr fontId="2" type="noConversion"/>
  </si>
  <si>
    <t>주당
배당금</t>
    <phoneticPr fontId="2" type="noConversion"/>
  </si>
  <si>
    <t>(종류주)
배당금총액</t>
    <phoneticPr fontId="2" type="noConversion"/>
  </si>
  <si>
    <t>(종류주)
배당수익율</t>
    <phoneticPr fontId="2" type="noConversion"/>
  </si>
  <si>
    <t>(종류주)
연환산배당율</t>
    <phoneticPr fontId="2" type="noConversion"/>
  </si>
  <si>
    <t>(종류주)
기초납입자본금</t>
    <phoneticPr fontId="2" type="noConversion"/>
  </si>
  <si>
    <t>(종류주)
기말납입자본금</t>
    <phoneticPr fontId="2" type="noConversion"/>
  </si>
  <si>
    <t>2. 분기말 현재 부동산 관련 증권 현황</t>
    <phoneticPr fontId="2" type="noConversion"/>
  </si>
  <si>
    <t>부동산관련
증권</t>
    <phoneticPr fontId="2" type="noConversion"/>
  </si>
  <si>
    <t>그 밖의 기타자산</t>
    <phoneticPr fontId="2" type="noConversion"/>
  </si>
  <si>
    <t>기타자산 관련수익</t>
    <phoneticPr fontId="2" type="noConversion"/>
  </si>
  <si>
    <t>ㅇ 임대주택에 투자하는 부동산투자회사의 임대현황</t>
    <phoneticPr fontId="2" type="noConversion"/>
  </si>
  <si>
    <t>주택의 종류</t>
    <phoneticPr fontId="2" type="noConversion"/>
  </si>
  <si>
    <t>주택형</t>
    <phoneticPr fontId="2" type="noConversion"/>
  </si>
  <si>
    <t>총세대수</t>
    <phoneticPr fontId="2" type="noConversion"/>
  </si>
  <si>
    <t>임대세대수</t>
    <phoneticPr fontId="2" type="noConversion"/>
  </si>
  <si>
    <t>세대당 평균
임대보증금(원)</t>
    <phoneticPr fontId="2" type="noConversion"/>
  </si>
  <si>
    <t>세대당 평균
월임대료(원)</t>
    <phoneticPr fontId="2" type="noConversion"/>
  </si>
  <si>
    <t>※ 주택의 종류는 아파트, 오피스텔, 도시형생활주택 등</t>
    <phoneticPr fontId="2" type="noConversion"/>
  </si>
  <si>
    <t>※ 주택형은 59A, 59B, 84A, 84B 등</t>
    <phoneticPr fontId="2" type="noConversion"/>
  </si>
  <si>
    <t>※ 세대당 평균임대보증금 및 월임대료는 주택형별 구분 기재(기말 현재 기준)</t>
    <phoneticPr fontId="2" type="noConversion"/>
  </si>
  <si>
    <t>※ 종류는 보통주, 종류주 등</t>
    <phoneticPr fontId="2" type="noConversion"/>
  </si>
  <si>
    <t>2) 이사 및 감사에 관한 사항</t>
    <phoneticPr fontId="2" type="noConversion"/>
  </si>
  <si>
    <t>부동산관련 증권</t>
    <phoneticPr fontId="2" type="noConversion"/>
  </si>
  <si>
    <r>
      <t>(4) 비고</t>
    </r>
    <r>
      <rPr>
        <sz val="12"/>
        <rFont val="함초롬바탕"/>
        <family val="1"/>
        <charset val="129"/>
      </rPr>
      <t>(주식매수선택권 여부, 의결권이 있는 주식수, 의결권이 제한된 주식수, 종류주 발행조건 등을 기재)</t>
    </r>
    <phoneticPr fontId="2" type="noConversion"/>
  </si>
  <si>
    <t>- 종류주 및 보통주의 배당에 관한 사항</t>
    <phoneticPr fontId="2" type="noConversion"/>
  </si>
  <si>
    <t>※ 부동산관련 증권 평가이익란에는 당기손익에 반영되는 평가이익만 포함</t>
    <phoneticPr fontId="2" type="noConversion"/>
  </si>
  <si>
    <t>2. 부동산 관련 증권 처분손익, 평가손익, 이자 및 배당금</t>
    <phoneticPr fontId="2" type="noConversion"/>
  </si>
  <si>
    <t>※ 부동산관련 증권 평가손실란에는 당기손익에 반영되는 평가손실만 포함</t>
    <phoneticPr fontId="2" type="noConversion"/>
  </si>
  <si>
    <t>자산의 평가손실</t>
    <phoneticPr fontId="2" type="noConversion"/>
  </si>
  <si>
    <t>부동산투자회사법 상 이익배당한도</t>
    <phoneticPr fontId="2" type="noConversion"/>
  </si>
  <si>
    <t>상법상
이익배당한도</t>
    <phoneticPr fontId="2" type="noConversion"/>
  </si>
  <si>
    <t>배당가능이익</t>
    <phoneticPr fontId="2" type="noConversion"/>
  </si>
  <si>
    <t>※ 상법상 이익배당한도 : 순자산가액 - 자본금 - 자본준비금 - 상법 시행령 제19조의 미실현이익 
                                  - 기타(주식할인발행차금 상각액 등)</t>
    <phoneticPr fontId="2" type="noConversion"/>
  </si>
  <si>
    <t>※ 부동산투자회사법 상 이익배당한도 : 상법 상 이익배당한도에서 자산의 평가손실(직전 사업연도까지 누적된 평가손실을 포함)은 고려하지 아니함</t>
    <phoneticPr fontId="2" type="noConversion"/>
  </si>
  <si>
    <t>※ 배당가능이익 : 부동산투자회사법 상 이익배당한도 + 당기 감가상각비 등</t>
    <phoneticPr fontId="2" type="noConversion"/>
  </si>
  <si>
    <t>- 자산의 평가손실(직전 사업연도까지 누적된 평가손실 포함)에 관한 사항</t>
    <phoneticPr fontId="2" type="noConversion"/>
  </si>
  <si>
    <t>관련 개정일</t>
    <phoneticPr fontId="2" type="noConversion"/>
  </si>
  <si>
    <t>자산의 평가손실 제외 해당 여부</t>
    <phoneticPr fontId="2" type="noConversion"/>
  </si>
  <si>
    <t>자산의 평가손실
금액</t>
    <phoneticPr fontId="2" type="noConversion"/>
  </si>
  <si>
    <t>3) 준법감시인에 관한 사항</t>
    <phoneticPr fontId="2" type="noConversion"/>
  </si>
  <si>
    <t>임면일</t>
    <phoneticPr fontId="2" type="noConversion"/>
  </si>
  <si>
    <t>※ 비고란에는 시행령 제46조의 결격요건 해당여부를 기재</t>
    <phoneticPr fontId="2" type="noConversion"/>
  </si>
  <si>
    <r>
      <rPr>
        <b/>
        <sz val="11"/>
        <rFont val="돋움"/>
        <family val="3"/>
        <charset val="129"/>
      </rPr>
      <t>←</t>
    </r>
    <r>
      <rPr>
        <b/>
        <sz val="11"/>
        <rFont val="Calibri"/>
        <family val="2"/>
      </rPr>
      <t xml:space="preserve"> </t>
    </r>
    <r>
      <rPr>
        <b/>
        <sz val="11"/>
        <rFont val="돋움"/>
        <family val="3"/>
        <charset val="129"/>
      </rPr>
      <t>필요시</t>
    </r>
    <r>
      <rPr>
        <b/>
        <sz val="11"/>
        <rFont val="Calibri"/>
        <family val="2"/>
      </rPr>
      <t xml:space="preserve"> </t>
    </r>
    <r>
      <rPr>
        <b/>
        <sz val="11"/>
        <rFont val="돋움"/>
        <family val="3"/>
        <charset val="129"/>
      </rPr>
      <t>주석</t>
    </r>
    <r>
      <rPr>
        <b/>
        <sz val="11"/>
        <rFont val="Calibri"/>
        <family val="2"/>
      </rPr>
      <t xml:space="preserve"> </t>
    </r>
    <r>
      <rPr>
        <b/>
        <sz val="11"/>
        <rFont val="돋움"/>
        <family val="3"/>
        <charset val="129"/>
      </rPr>
      <t>기재</t>
    </r>
    <phoneticPr fontId="2" type="noConversion"/>
  </si>
  <si>
    <t>5) 회사유형</t>
    <phoneticPr fontId="2" type="noConversion"/>
  </si>
  <si>
    <t>6) 비고</t>
    <phoneticPr fontId="2" type="noConversion"/>
  </si>
  <si>
    <t>2) 사업개요</t>
    <phoneticPr fontId="2" type="noConversion"/>
  </si>
  <si>
    <t>(1) 업무위탁현황</t>
    <phoneticPr fontId="2" type="noConversion"/>
  </si>
  <si>
    <t>자산보관회사
 (금융자산+부동산)</t>
    <phoneticPr fontId="2" type="noConversion"/>
  </si>
  <si>
    <t>자산보관회사
 (금융자산)</t>
    <phoneticPr fontId="2" type="noConversion"/>
  </si>
  <si>
    <t>자산보관회사
 (부동산)</t>
    <phoneticPr fontId="2" type="noConversion"/>
  </si>
  <si>
    <t>(2) 투자대상</t>
    <phoneticPr fontId="2" type="noConversion"/>
  </si>
  <si>
    <t>대표투자대상</t>
    <phoneticPr fontId="2" type="noConversion"/>
  </si>
  <si>
    <t>투자
대상</t>
    <phoneticPr fontId="2" type="noConversion"/>
  </si>
  <si>
    <t>주택(공동주택)</t>
    <phoneticPr fontId="2" type="noConversion"/>
  </si>
  <si>
    <t>주택(단독주택)</t>
    <phoneticPr fontId="2" type="noConversion"/>
  </si>
  <si>
    <t>준주택(기숙사, 다중생활시설, 노인복지주택, 오피스텔)</t>
    <phoneticPr fontId="2" type="noConversion"/>
  </si>
  <si>
    <t>오피스</t>
    <phoneticPr fontId="2" type="noConversion"/>
  </si>
  <si>
    <t>리테일</t>
    <phoneticPr fontId="2" type="noConversion"/>
  </si>
  <si>
    <t>물류</t>
    <phoneticPr fontId="2" type="noConversion"/>
  </si>
  <si>
    <t>호텔</t>
    <phoneticPr fontId="2" type="noConversion"/>
  </si>
  <si>
    <t>데이터센터</t>
    <phoneticPr fontId="2" type="noConversion"/>
  </si>
  <si>
    <t>사회기반시설</t>
    <phoneticPr fontId="2" type="noConversion"/>
  </si>
  <si>
    <t>복합시설</t>
    <phoneticPr fontId="2" type="noConversion"/>
  </si>
  <si>
    <t>직접
취득
자산</t>
    <phoneticPr fontId="2" type="noConversion"/>
  </si>
  <si>
    <t>지분증권</t>
    <phoneticPr fontId="2" type="noConversion"/>
  </si>
  <si>
    <t>수익증권</t>
    <phoneticPr fontId="2" type="noConversion"/>
  </si>
  <si>
    <t>해외물건 포함여부</t>
    <phoneticPr fontId="2" type="noConversion"/>
  </si>
  <si>
    <t>해외물건 소재지</t>
    <phoneticPr fontId="2" type="noConversion"/>
  </si>
  <si>
    <t>(3) 임대주택 관련 사항</t>
    <phoneticPr fontId="2" type="noConversion"/>
  </si>
  <si>
    <t>임대주택구분</t>
    <phoneticPr fontId="2" type="noConversion"/>
  </si>
  <si>
    <t>임대주택비율</t>
    <phoneticPr fontId="2" type="noConversion"/>
  </si>
  <si>
    <t>임대주택포함여부</t>
    <phoneticPr fontId="2" type="noConversion"/>
  </si>
  <si>
    <t>임대주택 70% 이상 여부</t>
    <phoneticPr fontId="2" type="noConversion"/>
  </si>
  <si>
    <t>(4) 개발관련 사항</t>
    <phoneticPr fontId="2" type="noConversion"/>
  </si>
  <si>
    <t>대토리츠 여부</t>
    <phoneticPr fontId="2" type="noConversion"/>
  </si>
  <si>
    <t>매입형/개발형</t>
    <phoneticPr fontId="2" type="noConversion"/>
  </si>
  <si>
    <t>개발투자비율
(주주총회 결의 기준)</t>
    <phoneticPr fontId="2" type="noConversion"/>
  </si>
  <si>
    <t>※ 개발투자비율 : 법 제12조제1항4의2호 참고</t>
    <phoneticPr fontId="2" type="noConversion"/>
  </si>
  <si>
    <t>(5) 주주관련 사항</t>
    <phoneticPr fontId="2" type="noConversion"/>
  </si>
  <si>
    <t>청약예외주주 비율</t>
    <phoneticPr fontId="2" type="noConversion"/>
  </si>
  <si>
    <t>청약예외주주 50% 이상 여부</t>
    <phoneticPr fontId="2" type="noConversion"/>
  </si>
  <si>
    <t>(6) 공모관련 사항</t>
    <phoneticPr fontId="2" type="noConversion"/>
  </si>
  <si>
    <t>공모 의무 여부</t>
    <phoneticPr fontId="2" type="noConversion"/>
  </si>
  <si>
    <t>공모 실시 여부</t>
    <phoneticPr fontId="2" type="noConversion"/>
  </si>
  <si>
    <t>30% 이상 공모충족일</t>
    <phoneticPr fontId="2" type="noConversion"/>
  </si>
  <si>
    <t>4) 공모 실시내역</t>
    <phoneticPr fontId="2" type="noConversion"/>
  </si>
  <si>
    <t>청약
개시일</t>
    <phoneticPr fontId="2" type="noConversion"/>
  </si>
  <si>
    <t>청약
종료일</t>
    <phoneticPr fontId="2" type="noConversion"/>
  </si>
  <si>
    <t>납입
개시일</t>
    <phoneticPr fontId="2" type="noConversion"/>
  </si>
  <si>
    <t>납입
종료일</t>
    <phoneticPr fontId="2" type="noConversion"/>
  </si>
  <si>
    <t>주당
모집가액</t>
    <phoneticPr fontId="2" type="noConversion"/>
  </si>
  <si>
    <t>모집
주식수</t>
    <phoneticPr fontId="2" type="noConversion"/>
  </si>
  <si>
    <t>청약
주식수</t>
    <phoneticPr fontId="2" type="noConversion"/>
  </si>
  <si>
    <t>배정
주식수</t>
    <phoneticPr fontId="2" type="noConversion"/>
  </si>
  <si>
    <t>청약률</t>
    <phoneticPr fontId="2" type="noConversion"/>
  </si>
  <si>
    <t>배정률</t>
    <phoneticPr fontId="2" type="noConversion"/>
  </si>
  <si>
    <t xml:space="preserve">※ 기관구분에는 ‘청약예외주주’, ‘은행’, ‘보험사’, ‘증권사’, ‘자산관리회사’, ‘건설사’, ‘공공기관(청약예외주주 외)’, ‘신탁(청약예외주주 외)’, 
   ‘펀드(청약예외주주 외)’, ‘기타’ 중 기재 </t>
    <phoneticPr fontId="2" type="noConversion"/>
  </si>
  <si>
    <t>기관
구분</t>
    <phoneticPr fontId="2" type="noConversion"/>
  </si>
  <si>
    <t>기관구분</t>
    <phoneticPr fontId="2" type="noConversion"/>
  </si>
  <si>
    <t>※ 청약예외주주란에는 국민연금공단 및 법 시행령 제12조의3(일반청약에 대한 예외) 각 호 중 해당되는 호를 기재</t>
    <phoneticPr fontId="2" type="noConversion"/>
  </si>
  <si>
    <t xml:space="preserve">※ 기관구분에는 ‘청약예외주주’, ‘은행’, ‘보험사’, ‘증권사’, ‘자산관리회사’, ‘건설사’, ‘공공기관(청약예외주주 외)’, ‘신탁(청약예외
   주주 외)’, ‘펀드(청약예외주주 외)’, ‘기타’ 중 기재 </t>
    <phoneticPr fontId="2" type="noConversion"/>
  </si>
  <si>
    <t>6. 차입에 관한 사항</t>
    <phoneticPr fontId="2" type="noConversion"/>
  </si>
  <si>
    <t>차입처</t>
    <phoneticPr fontId="2" type="noConversion"/>
  </si>
  <si>
    <t>금액</t>
    <phoneticPr fontId="2" type="noConversion"/>
  </si>
  <si>
    <t>All-in 
금리(%)</t>
    <phoneticPr fontId="2" type="noConversion"/>
  </si>
  <si>
    <t>금리(%)</t>
    <phoneticPr fontId="2" type="noConversion"/>
  </si>
  <si>
    <t>대출취급
수수료(%)</t>
    <phoneticPr fontId="2" type="noConversion"/>
  </si>
  <si>
    <t>기간
(단위 : 년)</t>
    <phoneticPr fontId="2" type="noConversion"/>
  </si>
  <si>
    <t>고정금리 여부</t>
    <phoneticPr fontId="2" type="noConversion"/>
  </si>
  <si>
    <t>담보제공자산</t>
    <phoneticPr fontId="2" type="noConversion"/>
  </si>
  <si>
    <t/>
  </si>
  <si>
    <t xml:space="preserve">※  구분 : 차입금, 회사채 등 </t>
    <phoneticPr fontId="2" type="noConversion"/>
  </si>
  <si>
    <t xml:space="preserve">※  All-in 금리 : 대출금리에 대출 관련 수수료를 고려한 금리 </t>
    <phoneticPr fontId="2" type="noConversion"/>
  </si>
  <si>
    <t xml:space="preserve">※  고정금리 여부 : 변동금리의 경우 대출약정서 상 금리산정 기준을 기재할 것 </t>
    <phoneticPr fontId="2" type="noConversion"/>
  </si>
  <si>
    <t>구   분</t>
    <phoneticPr fontId="2" type="noConversion"/>
  </si>
  <si>
    <t>사유발생일</t>
    <phoneticPr fontId="2" type="noConversion"/>
  </si>
  <si>
    <t>참고</t>
    <phoneticPr fontId="2" type="noConversion"/>
  </si>
  <si>
    <t>설립할 때 납입된 주금(株金)</t>
    <phoneticPr fontId="2" type="noConversion"/>
  </si>
  <si>
    <t>신주발행으로 조성한 자금</t>
    <phoneticPr fontId="2" type="noConversion"/>
  </si>
  <si>
    <t>소유 부동산의 매각대금</t>
    <phoneticPr fontId="2" type="noConversion"/>
  </si>
  <si>
    <t>법 시행령 제27조
제1항에 따른 항목</t>
    <phoneticPr fontId="2" type="noConversion"/>
  </si>
  <si>
    <t>부동산 개발사업</t>
    <phoneticPr fontId="2" type="noConversion"/>
  </si>
  <si>
    <t>※ 1. 부동산은 지상권·임차권 등 부동산 사용에 관한 권리, 부동산개발사업, 설립할 때 납입된 주금(株金), 신주발행으로 조성한 자금 및 소유 부동산의 매각대금, 시행령 제27조에 의하여 부동산에 포함되는 자산을 말함(기업구조조정부동산투자회사의 경우, 구조조정부동산을 별도 표시)</t>
    <phoneticPr fontId="2" type="noConversion"/>
  </si>
  <si>
    <t>임대보증금 
등을 고려한 
구성비율</t>
    <phoneticPr fontId="2" type="noConversion"/>
  </si>
  <si>
    <t>전경사진</t>
    <phoneticPr fontId="2" type="noConversion"/>
  </si>
  <si>
    <t>대지면적
(㎡)</t>
    <phoneticPr fontId="2" type="noConversion"/>
  </si>
  <si>
    <t>연면적
(㎡)</t>
    <phoneticPr fontId="2" type="noConversion"/>
  </si>
  <si>
    <t>건축면적
(㎡)</t>
    <phoneticPr fontId="2" type="noConversion"/>
  </si>
  <si>
    <t>※ 투자대상은 투자하는 부동산의 주된 유형에 따라 주택(공동주택), 주택(단독주택), 주택(준주택), 오피스, 리테일, 물류, 호텔, 데이터센터, 사회기반시설, 복합시설(*), 기타로 구분된 11가지 유형 중 한가지로 분류함</t>
    <phoneticPr fontId="2" type="noConversion"/>
  </si>
  <si>
    <t>보증금</t>
    <phoneticPr fontId="2" type="noConversion"/>
  </si>
  <si>
    <t>임대주택 여부</t>
    <phoneticPr fontId="2" type="noConversion"/>
  </si>
  <si>
    <t>소유 
지분율</t>
    <phoneticPr fontId="2" type="noConversion"/>
  </si>
  <si>
    <t>증권 소유 부동산 개수</t>
    <phoneticPr fontId="2" type="noConversion"/>
  </si>
  <si>
    <t>증권 소유 
부동산 
위치 구분</t>
    <phoneticPr fontId="2" type="noConversion"/>
  </si>
  <si>
    <t>증권 소유 
부동산 위치 
국가명</t>
    <phoneticPr fontId="2" type="noConversion"/>
  </si>
  <si>
    <t>1. 당기동안의 부동산 매입·매각</t>
    <phoneticPr fontId="2" type="noConversion"/>
  </si>
  <si>
    <t>취득/처분
일자</t>
    <phoneticPr fontId="2" type="noConversion"/>
  </si>
  <si>
    <t xml:space="preserve"> ※ 매각의 경우 비고란에 취득한 금액, 보유기간 등 간략히 기재</t>
    <phoneticPr fontId="2" type="noConversion"/>
  </si>
  <si>
    <t xml:space="preserve"> ※ 거래일자의 경우 거래체결일, 취득/처분일자는 부동산등기사항증명서 접수일자 기재</t>
    <phoneticPr fontId="2" type="noConversion"/>
  </si>
  <si>
    <t>4. 기타자산 변경내역</t>
    <phoneticPr fontId="2" type="noConversion"/>
  </si>
  <si>
    <t>관리수익</t>
    <phoneticPr fontId="2" type="noConversion"/>
  </si>
  <si>
    <t>3) 부동산 관리 수익</t>
    <phoneticPr fontId="2" type="noConversion"/>
  </si>
  <si>
    <t>관리수익(원)</t>
    <phoneticPr fontId="2" type="noConversion"/>
  </si>
  <si>
    <t>4. 부동산 기타수익 및 기타 자산 수익</t>
    <phoneticPr fontId="2" type="noConversion"/>
  </si>
  <si>
    <t>위탁수수료율</t>
    <phoneticPr fontId="2" type="noConversion"/>
  </si>
  <si>
    <t>대상물건, 위탁비율,
지급시기 및 지급방법 등</t>
    <phoneticPr fontId="2" type="noConversion"/>
  </si>
  <si>
    <t>당분기 
위탁비용 (원)</t>
    <phoneticPr fontId="2" type="noConversion"/>
  </si>
  <si>
    <t>전체 혹은 연환산 
위탁비용(원)</t>
    <phoneticPr fontId="2" type="noConversion"/>
  </si>
  <si>
    <t>취득금액의</t>
    <phoneticPr fontId="2" type="noConversion"/>
  </si>
  <si>
    <t>%</t>
    <phoneticPr fontId="2" type="noConversion"/>
  </si>
  <si>
    <t>전체 사업기간 기준</t>
    <phoneticPr fontId="2" type="noConversion"/>
  </si>
  <si>
    <t>총 사업비의</t>
    <phoneticPr fontId="2" type="noConversion"/>
  </si>
  <si>
    <t>연간 기준</t>
    <phoneticPr fontId="2" type="noConversion"/>
  </si>
  <si>
    <t>매각금액의</t>
    <phoneticPr fontId="2" type="noConversion"/>
  </si>
  <si>
    <t>매각차익의</t>
    <phoneticPr fontId="2" type="noConversion"/>
  </si>
  <si>
    <t xml:space="preserve">※ 전체 혹은 연환산 위탁비용 : 매입, 매각 수수료의 경우 전체 사업기간 기준 위탁비용 기재, 이 외 사항은 연간 기준 위탁비용 기재하며 실제 발생하지 않은 경우 예상 수수료를 기재 </t>
    <phoneticPr fontId="2" type="noConversion"/>
  </si>
  <si>
    <t>해당없음</t>
    <phoneticPr fontId="2" type="noConversion"/>
  </si>
  <si>
    <t>분기말 
출자금액
(단위 :
 백만원)</t>
    <phoneticPr fontId="2" type="noConversion"/>
  </si>
  <si>
    <t>ⅩⅠ. 주당손익</t>
    <phoneticPr fontId="2" type="noConversion"/>
  </si>
  <si>
    <t>당분기말</t>
    <phoneticPr fontId="2" type="noConversion"/>
  </si>
  <si>
    <t>직전분기말</t>
    <phoneticPr fontId="2" type="noConversion"/>
  </si>
  <si>
    <t>직전분기말 
예치금</t>
    <phoneticPr fontId="2" type="noConversion"/>
  </si>
  <si>
    <t>당분기말
예치금</t>
    <phoneticPr fontId="2" type="noConversion"/>
  </si>
  <si>
    <t>직전분기예치금
발생 수익</t>
    <phoneticPr fontId="2" type="noConversion"/>
  </si>
  <si>
    <t xml:space="preserve">* 입력도움말
1. 필요시 행추가(복사한 셀 삽입)하여 추가 작성하시기 바랍니다.
2. 구분란에 차입금/회사채 등 기재 바랍니다.
3. 금리 및 대출취급수수료는 소수점 셋째자리에서 반올림하여 둘째자리까지 기재하시기 바랍니다. 변동금리일 경우에도 현재 적용되는 금리를 숫자로 기재하시기 바랍니다.(기준은 고정금리 여부에 표시) 
4. 기간은 대출 실행 당시 전체 대출 기간을 소수점 첫째자리까지 기재하시기 바랍니다. (현재 시점 기준 잔여기간이 아님)
5. 고정여부의 경우 고정금리인 경우 '고정', 변동금리인 경우 대출약정서 상 금리산정 기준을 기재하시기 바랍니다. 
6. 담보제공자산은 '2부.Ⅰ.1.1) 시트, 2부.Ⅰ.2 시트'에 기재한 자산명과 동일하게 기재하고, 담보제공자산이 없는 경우 '해당없음'으로 기재 바랍니다. </t>
    <phoneticPr fontId="2" type="noConversion"/>
  </si>
  <si>
    <t xml:space="preserve">5. 날짜 입력 시 YYYY-MM-DD 형식으로 기재 시 자동으로 YYYY.MM.DD로 변환되도록 설정되어 있으니 참고바랍니다. (입력형식: YYYY.MM.DD) (설립할 때 납입된 주금(株金) : 최저자본금준비기간의 만료일, 신주발행으로 조성한 자금 : 신주발행일, 소유 부동산의 매각대금 : 부동산 매각일)
6. 부동산관련증권, 영 제27조제1항에 따른 항목에 해당하지 않는 증권의 경우 기타 자산으로 분류하고, 상세내역은 '2부.Ⅰ.4' SHEET에 기재 바랍니다. 
7. 유형자산 중 부동산이 아닌 기계장치 등은 기타자산으로 분류 바랍니다. 
8. 부동산 비율이 총자산의 70% 미달 혹은 부동산, 부동산 관련 증권 및 현금 비율이 총자산의 80% 미달한 경우 사유를 주석에 기재하여 주시기 바랍니다. </t>
    <phoneticPr fontId="2" type="noConversion"/>
  </si>
  <si>
    <t>분기말</t>
    <phoneticPr fontId="2" type="noConversion"/>
  </si>
  <si>
    <t>직전분기말
예치금</t>
    <phoneticPr fontId="2" type="noConversion"/>
  </si>
  <si>
    <t>부동산투자회사법 제37조, 같은 법 시행령 제40조 및 부동산투자회사등에 관한 감독규정 제7조의 규정에 의하여 투자보고서를 작성하여 제출합니다.</t>
    <phoneticPr fontId="2" type="noConversion"/>
  </si>
  <si>
    <r>
      <t>대</t>
    </r>
    <r>
      <rPr>
        <sz val="8"/>
        <rFont val="함초롬바탕"/>
        <family val="1"/>
        <charset val="129"/>
      </rPr>
      <t xml:space="preserve"> </t>
    </r>
    <r>
      <rPr>
        <sz val="11"/>
        <rFont val="함초롬바탕"/>
        <family val="1"/>
        <charset val="129"/>
      </rPr>
      <t>표</t>
    </r>
    <r>
      <rPr>
        <sz val="8"/>
        <rFont val="함초롬바탕"/>
        <family val="1"/>
        <charset val="129"/>
      </rPr>
      <t xml:space="preserve"> </t>
    </r>
    <r>
      <rPr>
        <sz val="11"/>
        <rFont val="함초롬바탕"/>
        <family val="1"/>
        <charset val="129"/>
      </rPr>
      <t>이</t>
    </r>
    <r>
      <rPr>
        <sz val="8"/>
        <rFont val="함초롬바탕"/>
        <family val="1"/>
        <charset val="129"/>
      </rPr>
      <t xml:space="preserve"> </t>
    </r>
    <r>
      <rPr>
        <sz val="11"/>
        <rFont val="함초롬바탕"/>
        <family val="1"/>
        <charset val="129"/>
      </rPr>
      <t>사  :</t>
    </r>
    <phoneticPr fontId="2" type="noConversion"/>
  </si>
  <si>
    <t>*입력도움말
1. 투자보고서 기간, 제출날짜는 YYYY-MM-DD 형식으로 기재 시 자동으로 YYYY.MM.DD로 변환되도록 설정되어 있으니 참고바랍니다. (최종형식: YYYY.MM.DD) 투자보고서 시작일은 분기시작일이 아닌 회계연도 시작일입니다. 
2. 회사명, 대표이사, 본점소재지 등 내용을 직접 입력하시고, 작성/공시책임자 전화번호란에는 회사 대표번호가 아닌 담당자 직통번호 기재하여 주시기 바랍니다. 
3. 대표이사, 작성책임자, 공시책임자의 도장 스캔본을 '(인)' 위에 각각 삽입 후 마우스 오른쪽버튼을 클릭하여 '맨 뒤로 보내기'를 클릭하시기 바랍니다.
4. 표지 작성 후 '5부(재무제표) -&gt; 그외 시트' 순으로 작성 바랍니다.</t>
    <phoneticPr fontId="2" type="noConversion"/>
  </si>
  <si>
    <r>
      <t>개발사업에 관한 인</t>
    </r>
    <r>
      <rPr>
        <b/>
        <sz val="12"/>
        <rFont val="맑은 고딕"/>
        <family val="3"/>
        <charset val="129"/>
      </rPr>
      <t>∙허가일</t>
    </r>
    <phoneticPr fontId="2" type="noConversion"/>
  </si>
  <si>
    <r>
      <t>개발사업에 관한 사용승인</t>
    </r>
    <r>
      <rPr>
        <b/>
        <sz val="12"/>
        <rFont val="맑은 고딕"/>
        <family val="3"/>
        <charset val="129"/>
      </rPr>
      <t>∙</t>
    </r>
    <r>
      <rPr>
        <b/>
        <sz val="12"/>
        <rFont val="함초롬바탕"/>
        <family val="1"/>
        <charset val="129"/>
      </rPr>
      <t>준공검사일</t>
    </r>
    <phoneticPr fontId="2" type="noConversion"/>
  </si>
  <si>
    <r>
      <t>* 입력도움말
1. 양식 수정은 절대 금지하며, 셀 높이 조절만 가능합니다.
2. 바탕색이 황갈색인 셀에만 데이터를 입력하시기 바랍니다.
3. 날짜 입력 시 YYYY-MM-DD 형식으로 기재 시 자동으로 YYYY.MM.DD로 변환되도록 설정되어 있으니 참고바랍니다. (입력형식: YYYY.MM.DD)
4. 상장여부를 반드시 체크하시기 바랍니다.
5. '신용평가결과'는 추후 시행예정으로 시행 전까지 '해당사항 없음'으로 기재 바랍니다.
6. 업무위탁회사, 해외물건 소재지가 여러개인 경우 '콤마(,)'로 구분하여 모두 기재하여 주시기 바랍니다. 
7. 임대주택 구분은 반드시 공공주택특별법 제2조, 민간임대주택에 관한 특별법 제2조를 참고하여 선택하여 주시기 바랍니다. 
8. 개발사업에 관한 인</t>
    </r>
    <r>
      <rPr>
        <b/>
        <sz val="11"/>
        <rFont val="맑은 고딕"/>
        <family val="3"/>
        <charset val="129"/>
      </rPr>
      <t>∙</t>
    </r>
    <r>
      <rPr>
        <b/>
        <sz val="9.35"/>
        <rFont val="함초롬바탕"/>
        <family val="1"/>
        <charset val="129"/>
      </rPr>
      <t xml:space="preserve">허가일, 사용승인일∙준공검사일, 30% 이상 곰오충족일의 경우 법 제14조의8제2항 관련 항목이니 참고 바랍니다. </t>
    </r>
    <r>
      <rPr>
        <b/>
        <sz val="11"/>
        <rFont val="함초롬바탕"/>
        <family val="1"/>
        <charset val="129"/>
      </rPr>
      <t xml:space="preserve">
9. 자산보관회사, 해외물건 소재지, 임대주택비율, 개발투자비율, 개발사업에 관한 인∙허가일, 개발사업에 관한 사용승인일∙준공검사일, 청약예외주주 비율, 30% 이상 공모충족일의 경우 해당없는 경우에도 '해당없음'으로 기재하여 주시기 바랍니다. 
</t>
    </r>
    <phoneticPr fontId="2" type="noConversion"/>
  </si>
  <si>
    <t xml:space="preserve">* 입력도움말
1. 양식 수정은 절대 금지하며, 셀 높이 조절만 가능합니다.
2. 바탕색이 황갈색인 셀에만 데이터를 입력하시기 바랍니다.
3. 필요시 행추가(복사한 셀 삽입)하여 추가 작성하시기 바랍니다.
4. 생년월일, 임면일 날짜 입력 시 YYYY-MM-DD 형식으로 기재 시 자동으로 YYYY.MM.DD로 변환되도록 설정되어 있으니 참고바랍니다. (입력형식: YYYY.MM.DD)
5. 위탁관리, 기업구조조정 부동산투자회사의 경우 자산관리회사의 준법감시인 입력하시기 바랍니다. 
</t>
    <phoneticPr fontId="2" type="noConversion"/>
  </si>
  <si>
    <t>* 입력도움말
1. 필요시 행추가(복사한 셀 삽입)하여 추가 작성하시기 바랍니다.
2. 날짜 입력 시 YYYY-MM-DD 형식으로 기재 시 자동으로 YYYY.MM.DD로 변환되도록 설정되어 있으니 참고바랍니다. (입력형식: YYYY.MM.DD)
3. [1부.Ⅰ.3.1)], [1부.Ⅰ.3.2)], [1부.Ⅰ.4.1)], [1부.Ⅰ.4.2)] 시트 주식의 종류를 일치시켜 주시기 바랍니다. (띄어쓰기 유의)
ex. [1부.Ⅰ.3.1)] 종류주, [1부.Ⅰ.4.1)] 에이종종류주, 비종종류주 : X
ex. [1부.Ⅰ.3.1)] A종 종류주, [1부.Ⅰ.4.1)] 에이종종류주 : X
4. 해당사항 없는 항목은 기재하지 마시기 바랍니다.</t>
    <phoneticPr fontId="2" type="noConversion"/>
  </si>
  <si>
    <t>* 입력도움말
1. 2) 자본금 변동상황, 4) 공모실시내역은 설립시부터 적어주시기 바라며, 필요시 행추가(복사한 셀 삽입)하여 작성해주시기 바랍니다.
2. 감자로 자본금이 감소할 경우는 수량을 음수(-)로 작성해주시기 바랍니다.
    (예) : △50,000,000 (X) / -50,000,000(O)
3. [1부.Ⅰ.3.1)], [1부.Ⅰ.3.2)], [1부.Ⅰ.4.1)], [1부.Ⅰ.4.2)] 시트 주식의 종류를 일치시켜 주시기 바랍니다. (띄어쓰기 유의)
ex. [1부.Ⅰ.3.1)] 종류주, [1부.Ⅰ.4.1)] 에이종종류주, 비종종류주 : X
ex. [1부.Ⅰ.3.1)] A종 종류주, [1부.Ⅰ.4.1)] 에이종종류주 : X
* [1부.Ⅰ.3.2)] 시트 드롭다운 선택하도록 되어 있는 경우 : 데이터 – 데이터 유효성 검사 – 제한대상 변경 : 목록→모든값
4. 증자비율: 증가금액(수량X주당액면가액)/증(감)자 전 자본금
    감자비율: 감소금액(수량X주당액면가액)/증(감)자 전 자본금
한 번에 두 종류 주식을 증(감)자한 경우, 전체 증(감)자 금액을 기준으로 산정한 동일 비율을 기재하여 주시기 바랍니다. 
5. 날짜 입력 시 YYYY-MM-DD 형식으로 기재 시 자동으로 YYYY.MM.DD로 변환되도록 설정되어 있으니 참고바랍니다. (입력형식: YYYY.MM.DD)
6. 해당사항 없는 항목은 기재하지 마시기 바랍니다.</t>
    <phoneticPr fontId="2" type="noConversion"/>
  </si>
  <si>
    <t xml:space="preserve">* 입력도움말
1. 필요시 행추가(복사한 셀 삽입)하여 추가 작성하시기 바랍니다. 
2. 청약예외주주에 해당하는 경우 반드시 해당하는 호수를 입력하시기 바랍니다. 
3. [1부.Ⅰ.3.1)], [1부.Ⅰ.3.2)], [1부.Ⅰ.4.1)], [1부.Ⅰ.4.2)] 시트 주식의 종류를 일치시켜 주시기 바랍니다. (띄어쓰기 유의)
ex. [1부.Ⅰ.3.1)] 종류주, [1부.Ⅰ.4.1)] 에이종종류주, 비종종류주 : X
ex. [1부.Ⅰ.3.1)] A종 종류주, [1부.Ⅰ.4.1)] 에이종종류주 : X
4. 지분율은 숫자만 입력하시기 바랍니다.(괄호 자동표시)
5. 공모 회사 중 필요한 경우 기준일자를 직접 입력하고, 그 일자 기준의 주주현황을 입력하시기 바랍니다.
6. 기관구분은 드롭다운 클릭하여 선택하여 주시기 바랍니다. 
7. 기말 출자금액은 원 단위 입력 시 백만원 단위로 자동 변환 표시되니 참고 바랍니다. </t>
    <phoneticPr fontId="2" type="noConversion"/>
  </si>
  <si>
    <r>
      <t>분기말 
출자금액</t>
    </r>
    <r>
      <rPr>
        <sz val="10"/>
        <rFont val="함초롬바탕"/>
        <family val="1"/>
        <charset val="129"/>
      </rPr>
      <t>(단위 : 
백만원)</t>
    </r>
    <phoneticPr fontId="2" type="noConversion"/>
  </si>
  <si>
    <t xml:space="preserve">* 입력도움말
1. 필요시 행추가(복사한 셀 삽입)하여 추가 작성하시기 바랍니다. 
2. 청약예외주주에 해당하는 경우 반드시 해당하는 호수를 입력하시기 바랍니다. 
3. [1부.Ⅰ.3.1)], [1부.Ⅰ.3.2)], [1부.Ⅰ.4.1)], [1부.Ⅰ.4.2)] 시트 주식의 종류를 일치시켜 주시기 바랍니다. (띄어쓰기 유의)
ex. [1부.Ⅰ.3.1)] 종류주, [1부.Ⅰ.4.1)] 에이종종류주, 비종종류주 : X
ex. [1부.Ⅰ.3.1)] A종 종류주, [1부.Ⅰ.4.1)] 에이종종류주 : X
4. 공모 회사 중 필요한 경우 기준일자를 직접 입력하고, 그 일자 기준의 주주현황을 입력하시기 바랍니다.
5. 기관구분은 드롭다운 클릭하여 선택하여 주시기 바랍니다. 
6. 기말 출자금액은 원 단위 입력 시 백만원 단위로 자동 변환 표시되니 참고 바랍니다. 
</t>
    <phoneticPr fontId="2" type="noConversion"/>
  </si>
  <si>
    <t xml:space="preserve">* 입력도움말
1. 공모 회사 중 필요한 경우 기준일자를 직접 입력하고, 그 일자 기준의 주주현황을 입력하시기 바랍니다.
2. 주가변동사항의 경우 표 왼쪽부터 최근 월 순서대로 입력하여 주시기 바랍니다. 
3. 해당사항 없는 항목은 기재하지 마시기 바랍니다.
</t>
    <phoneticPr fontId="2" type="noConversion"/>
  </si>
  <si>
    <t>* 입력도움말
1. 1) 이익 등의 분배방침 내용입력시 내용이 많을 경우 셀높이를 조절하시기 바랍니다.
2. 기수는 표 왼쪽부터 최근 기수를 입력하여 주시기 바랍니다.
3. 산출근거자료표의 사업일수 자동계산을 위해 '기수시작일', '기수종료일'은 0000-00-00 형식으로 입력하시기 바랍니다. 산출근거자료는 인쇄영역에 포함되지 않도록 설정 바랍니다. 
4. 1기의 기초납입자본금은 설립납입자본금으로 입력하시기 바랍니다.
5. 기수종료일 및 관련 개정일을 고려하여 자산의 평가손실 제외 해당하는 경우, '자산의 평가손실 제외 해당 여부'에 '해당'으로 표시되며 '자산의 평가손실 금액'에 '직접입력'으로 표시됩니다. 
이 경우에만 '자산의 평가손실 금액' 칸의 수식을 삭제하고 금액 입력하시기 바랍니다. 해당 없는 경우에도 '0(영)' 필수로 입력하시기 바랍니다. 
(관련 개정일, 자산의 평가손실 제외 해당 여부 칸은 수정금지)</t>
    <phoneticPr fontId="2" type="noConversion"/>
  </si>
  <si>
    <t xml:space="preserve">   2. 부동산관련 증권은 법제2조3항 각 목의 어느 하나에 해당하는 자산을 말함</t>
    <phoneticPr fontId="2" type="noConversion"/>
  </si>
  <si>
    <t xml:space="preserve">   4. 기타는 자산 중 부동산, 부동산관련 증권, 현금에 해당되지 않는 자산을 말함</t>
    <phoneticPr fontId="2" type="noConversion"/>
  </si>
  <si>
    <r>
      <t xml:space="preserve">의제부동산
</t>
    </r>
    <r>
      <rPr>
        <sz val="10"/>
        <rFont val="함초롬바탕"/>
        <family val="1"/>
        <charset val="129"/>
      </rPr>
      <t>(법 제25조
제2항제1호)</t>
    </r>
    <phoneticPr fontId="2" type="noConversion"/>
  </si>
  <si>
    <r>
      <t xml:space="preserve">의제부동산
</t>
    </r>
    <r>
      <rPr>
        <sz val="10"/>
        <rFont val="함초롬바탕"/>
        <family val="1"/>
        <charset val="129"/>
      </rPr>
      <t>(법 제25조
제2항제2호)</t>
    </r>
    <phoneticPr fontId="2" type="noConversion"/>
  </si>
  <si>
    <r>
      <t xml:space="preserve">의제부동산
</t>
    </r>
    <r>
      <rPr>
        <sz val="10"/>
        <rFont val="함초롬바탕"/>
        <family val="1"/>
        <charset val="129"/>
      </rPr>
      <t>(법 제25조
제2항제3호)</t>
    </r>
    <phoneticPr fontId="2" type="noConversion"/>
  </si>
  <si>
    <r>
      <t xml:space="preserve">* 입력도움말
1. 자산총액, 금액의 입력은 반드시 '원' 단위로 입력하시기 바랍니다. ('백만원' 단위로 자동표시)
2. '임대보증금 등을 고려한 구성비율' 계산이 필요한 경우, 
  1) 법 제27조제3항제3호를 고려한 부동산비율을 산정하여 AL 열에 입력 
  2) 주석(회색셀)에 내역 상세 입력 
</t>
    </r>
    <r>
      <rPr>
        <b/>
        <sz val="10"/>
        <rFont val="함초롬바탕"/>
        <family val="1"/>
        <charset val="129"/>
      </rPr>
      <t xml:space="preserve">&lt;주석 입력 내역 예시&gt; 
- 임대보증금으로 유입된 금액 조정 시 부동산구성비율
  (조정전) 총 자산 XX,XXX백만원, 부동산 XX,XXX백만원, 부동산 비율 XX.XX%
  (총자산 차감액) XX,XXX백만원 
  MIN[①임대보증금잔액(XX,XXX백만원)-차입금상환액(XX,XXX백만원)=XX,XXX백만원, ②현금(XX,XXX백만원)] 
  (조정후) 총자산 XX,XXX백만원, 부동산 XX,XXX백만원, 부동산비율 XX.XX%
</t>
    </r>
    <r>
      <rPr>
        <b/>
        <sz val="11"/>
        <rFont val="함초롬바탕"/>
        <family val="1"/>
        <charset val="129"/>
      </rPr>
      <t xml:space="preserve">3. 부동산 관련 증권은 법 제2조제3호 각목의 것이니 참고 바랍니다. 
4. 법 제25조제2항 및 영 제27조제1항에 따라 부동산으로 보는 항목의 경우 두번째 표 기재를 통해 '2부.Ⅰ' 첫번째 표에서는 부동산 비율로 구분하고, 상세내역은 실제 내역대로 '2부.Ⅰ.1.1) ~ 2부.Ⅰ.4' SHEET에 기재하시기 바랍니다.  
</t>
    </r>
    <r>
      <rPr>
        <b/>
        <sz val="10"/>
        <rFont val="함초롬바탕"/>
        <family val="1"/>
        <charset val="129"/>
      </rPr>
      <t>* 자산 구분 예시
1) 총자산의 80% 이상이 부동산으로 구성된 법인 또는 조합의 발행 지분증권 총수의 50% 초과하여 취득하기 위하여 투자한 금액 : 법 시행령 제27조제1항제4호에 해당하므로 ‘법 시행령 제27조제1항에 따른 항목’에 금액 및 내용 기재하되, 실제는 증권이므로 상세내역은 [2부.Ⅰ.1.1)]~[2부.Ⅰ.1.3)]이 아닌 [2부.Ⅰ.4] 기타자산에 내용 기재(만약 부동산 관련 증권에 해당한다면, [2부.Ⅰ.1.1)]~[2부.Ⅰ.1.3)]이 아닌 [2부.Ⅰ.2] 부동산 관련 증권 현황에 내용 기재)
2) 설립할 때 납입된 주금 : ‘설립할 때 납입된 주금’ 행에 금액 및 내용 기재하되, 실제 현금이므로 [2부.Ⅰ.1.2)]이 아닌 [2부.Ⅰ.3] 현금 현황에 상세내역 기재</t>
    </r>
    <r>
      <rPr>
        <b/>
        <sz val="11"/>
        <rFont val="함초롬바탕"/>
        <family val="1"/>
        <charset val="129"/>
      </rPr>
      <t xml:space="preserve">
</t>
    </r>
    <phoneticPr fontId="2" type="noConversion"/>
  </si>
  <si>
    <t xml:space="preserve">* 입력도움말
1. 부동산이 15개를 초과할 경우 행추가(복사한 셀 삽입)하여 추가 작성(16번부터 이어서 작성)하시기 바라며, 아직 소유한 부동산이 없을 경우 기재하지 마시기 바랍니다.
2. 임대주택, 상가 등 구분하여 작성하여주시기 바랍니다. ([2부.Ⅰ.1.2)]에서 임대주택 여부 입력 필요)
3. 완공일자와 취득일자 입력 시 YYYY-MM-DD 형식으로 기재 시 자동으로 YYYY.MM.DD로 변환되도록 설정되어 있으니 참고바랍니다. (입력형식: YYYY.MM.DD)
4. 개발관련부동산으로 토지만 소유시 부동산명은 토지(개발사업명)로 입력하시고, 하나의 개발사업에 여러 필지가 해당되는 경우에는 위치에 대표번지 입력하고 '외 0필지'로 입력하시기 바랍니다.
5. 소유 부동산별 개요이므로 현재 권리가 없는 취득 예정자산의 경우 기재하지 마시기 바랍니다. 준공시 잔금지급예정으로 준공후 소유권이 넘어오는 경우는 소유부동산 표에 입력하지 마시고 표 하단에 별도로 주석처리하시기 바랍니다.
6. 부동산 첫 입력 혹은 주소 변동 시 시스템 상 투자보고서 입력기에서 주소입력창을 통한 주소입력 필수(처음 입력 이후 주소 변동 외에는 주소입력창 작업 불필요)
 - 방법 : 위치의 돋보기 버튼 클릭 → 주소입력창 팝업에서 주소 검색 후 선택 
※ 이후 투자보고서 작성 시 동일한 부동산을 입력할 경우 ‘부동산명’은 변경 금지 
※ 대국민리츠정보시스템 – GIS정보- 리츠 검색 시 핀이 없거나, 올바른 주소에 표시되지 않는 경우에도 시스템 상 투자보고서 입력기에서 주소입력창을 통한 주소 입력 필요
</t>
    <phoneticPr fontId="2" type="noConversion"/>
  </si>
  <si>
    <t xml:space="preserve">* 입력도움말
1. 부동산이 15개를 초과할 경우 행추가(복사한 셀 삽입)하여 추가 작성(16번부터 이어서 작성하고 '부동산명'은 2부.Ⅰ.1.1) 시트와 동일하게 작성)하시기 바라며, 아직 소유한 부동산이 없을 경우 기재하지 마시기 바랍니다.
2. 금액의 입력은 반드시 '원' 단위로 입력하시기 바랍니다. ('백만원' 단위로 자동표시)
※ 감가상각누계액 합계는 [5부.Ⅰ. 재무상태표] 유형자산 및 투자부동산의 감가상각누계액 합계와 일치 필요
</t>
    <phoneticPr fontId="2" type="noConversion"/>
  </si>
  <si>
    <t xml:space="preserve">* 입력도움말
1. 부동산이 15개를 초과할 경우 행추가(복사한 셀 삽입)하여 추가 작성(16번부터 이어서 작성하고 '부동산명'은 2부.Ⅰ.1.1) 시트와 동일하게 작성)하시기 바라며, 아직 소유한 부동산이 없을 경우 기재하지 마시기 바랍니다.
2. 임대내역이 없을 경우 '임대가능 면적, 임대면적, 임대차 계약수' 입력 칸에 0을 입력하시기 바랍니다.
3. 임대주택 중 상가 등에 대한 계약으로 [3부.Ⅱ.1.1)] Sheet의 임대세대수와 다른 경우 해당 내용을 주석 기재 필요 </t>
    <phoneticPr fontId="2" type="noConversion"/>
  </si>
  <si>
    <t xml:space="preserve">* 입력도움말
1. 필요시 행추가(복사한 셀 삽입)하여 추가 작성하시기 바랍니다.
2. 금액의 입력은 반드시 '원' 단위로 입력하시기 바랍니다. ('백만원' 단위로 자동표시)
3. 증권 소유 부동산은 증권이 투자하고 있는 부동산을 의미하며, 위치 국가가 여러 개인 경우 '콤마(,)'로 구분하여 작성하시기 바랍니다. 
4. 법 제25조제2항 및 영 제27조제1항에 따라 부동산으로 보는 항목의 경우 주석에 기재하여 주시기 바랍니다. 
4. 해당사항 없는 항목은 기재하지 마시기 바랍니다.
</t>
    <phoneticPr fontId="2" type="noConversion"/>
  </si>
  <si>
    <t xml:space="preserve">* 입력도움말
1. 필요시 행추가(복사한 셀 삽입)하여 추가 작성하시기 바랍니다.
2. 금액의 입력은 반드시 '원' 단위로 입력하시기 바랍니다. ('백만원' 단위로 자동표시)
3. 법 제25조제2항 및 영 제27조제1항에 따라 부동산으로 보는 항목의 경우 주석 혹은 비고에 기재하여 주시기 바랍니다. 
4. 해당사항 없는 항목은 기재하지 마시기 바랍니다.
</t>
    <phoneticPr fontId="2" type="noConversion"/>
  </si>
  <si>
    <t xml:space="preserve">* 입력도움말
1. 필요시 행추가(복사한 셀 삽입)하여 추가 작성하시기 바랍니다.
2. 금액의 입력은 반드시 '원' 단위로 입력하시기 바랍니다. ('백만원' 단위로 자동표시)
3. 법 제25조제2항 및 영 제27조제1항에 따라 부동산으로 보는 항목의 경우 주석 혹은 비고에 기재하여 주시기 바랍니다. 
4. 지분증권의 경우 소유 지분율을 비고에 기재하여 주시기 바랍니다. 
5. 해당사항 없는 항목은 기재하지 마시기 바랍니다.
</t>
    <phoneticPr fontId="2" type="noConversion"/>
  </si>
  <si>
    <t>2. 당기동안의 부동산관련 증권 거래내역</t>
    <phoneticPr fontId="2" type="noConversion"/>
  </si>
  <si>
    <t>- 당기동안에 거래된 부동산관련 증권의 거래내역, 거래에 따른 이익현황, 거래비용 
   등을 간략하게 기재</t>
    <phoneticPr fontId="2" type="noConversion"/>
  </si>
  <si>
    <t>* 입력도움말
1. 필요시 행추가(복사한 셀 삽입)하여 추가 작성하시기 바랍니다.
2. 날짜 입력 시 YYYY-MM-DD 형식으로 기재 시 자동으로 YYYY.MM.DD로 변환되도록 설정되어 있으니 참고바랍니다. (입력형식: YYYY.MM.DD)
3. 금액의 입력은 반드시 '원' 단위로 입력하시기 바랍니다. ('백만원' 단위로 자동표시)
4. 부동산명은 ‘2부.Ⅰ.1’과 동일하게 기재, 부동산관련증권 종목명은 ‘2부.Ⅰ.2’과 동일하게 기재하여 주시기 바랍니다. 
5. 해당사항 없는 항목은 기재하지 마시기 바랍니다.</t>
    <phoneticPr fontId="2" type="noConversion"/>
  </si>
  <si>
    <t xml:space="preserve">* 입력도움말
1. 부동산(임대료, 분양수익), 부동산관련 유가증권(평가이익, 처분이익, 이자, 배당금 등) 등의 금액은 뒤 시트와 연결되어 있으므로 수정 불가합니다. 
2. 부동산(기타수익), 기타 및 각 항목의 비고, 주석 사항만 직접 기재 바랍니다.
3. 분기보고서의 경우 최근 3개월, 결산보고서의 경우 당기 누적 기준 금액 작성바랍니다. 
4. 총수익은 [5부.Ⅱ] 손익계산서 영업수익과 영업외 수익의 합과 일치하여야 합니다. </t>
    <phoneticPr fontId="2" type="noConversion"/>
  </si>
  <si>
    <t xml:space="preserve">* 입력도움말
1. 부동산이 15개를 초과할 경우 행추가(복사한 셀 삽입)하여 추가 작성(16번부터 이어서 작성하고 '부동산명'은 2부.Ⅰ.1.1) 시트와 동일하게 작성)하시기 바라며, 아직 소유한 부동산이 없을 경우 기재하지 마시기 바랍니다.
2. 분기보고서의 경우 최근 3개월, 결산보고서의 경우 당기 누적 기준 금액 작성바랍니다. 
3. 임대주택에 투자하는 부동산투자회사의 임대현황은 임대주택일 경우에만 작성하시기 바라며, 여러 부동산의 임대주택인 경우, 비고란에 해당 부동산명을 작성하여 주시기 바랍니다.
- 총세대수는 소유 세대 수, 임대 세대수는 현재 임대차계약 체결 세대수입니다. 
4. 임대주택 중 상가 등에 대한 계약으로 [2부.Ⅰ.1.3)] Sheet의 임대차계약수와 다른 경우 해당 내용을 주석 기재하여 주시기 바랍니다. 
</t>
    <phoneticPr fontId="2" type="noConversion"/>
  </si>
  <si>
    <t xml:space="preserve">* 입력도움말
1. 필요시 행추가(복사한 셀 삽입)하여 추가 작성하시기 바랍니다.
2. 분기보고서의 경우 최근 3개월, 결산보고서의 경우 당기 누적 기준 금액 작성바랍니다. 
3. 관리수익은 임차인이 매 월 납부하는 부동산 관리비 총액을 의미합니다. 비고에는 연평균상승률을 기재하여 주시기 바랍니다. 
4. 해당사항 없는 항목은 기재하지 마시기 바랍니다.
</t>
    <phoneticPr fontId="2" type="noConversion"/>
  </si>
  <si>
    <t xml:space="preserve">* 입력도움말
1. 필요시 행추가(복사한 셀 삽입)하여 추가 작성하시기 바랍니다.
2. 분기보고서의 경우 최근 3개월, 결산보고서의 경우 당기 누적 기준 금액 작성바랍니다. 
3. '구분'은 '2부.Ⅰ.2' 시트의 종목명과 동일하게 작성하시기 바랍니다. 
4. 해당사항 없는 항목은 기재하지 마시기 바랍니다.
</t>
    <phoneticPr fontId="2" type="noConversion"/>
  </si>
  <si>
    <t xml:space="preserve">* 입력도움말
1. 필요시 행추가(복사한 셀 삽입)하여 추가 작성하시기 바랍니다.
2. 분기보고서의 경우 최근 3개월, 결산보고서의 경우 당기 누적 기준 금액 작성바랍니다. 
3. 해당사항 없는 항목은 기재하지 마시기 바랍니다.
</t>
    <phoneticPr fontId="2" type="noConversion"/>
  </si>
  <si>
    <t xml:space="preserve">* 입력도움말
1. 분기보고서의 경우 최근 3개월, 결산보고서의 경우 당기 누적 기준 금액 작성바랍니다. 
2. 총비용은 [5부.Ⅱ] 손익계산서 영업비용과 영업외 비용의 합과 일치하여야 합니다. </t>
    <phoneticPr fontId="2" type="noConversion"/>
  </si>
  <si>
    <t xml:space="preserve">* 입력도움말
1. 필요시 열추가(복사한 셀 삽입)하여 추가 작성하시기 바랍니다.
2. 해당사항 없는 항목은 기재하지 마시기 바랍니다.
3. 부동산과 부동산관련 유가증권은 각각 기재하시되, 현금과 기타자산은 하나의 항목으로 기재바랍니다.
4. 분기보고서의 경우 최근 3개월, 결산보고서의 경우 당기 누적 기준 금액 작성바랍니다. 
</t>
    <phoneticPr fontId="2" type="noConversion"/>
  </si>
  <si>
    <t>※ 업무위탁비용 : 자산관리회사, 자산보관회사 등 위탁기관 및 대상물건, 위탁비율, 계산방법, 지급시기 및 지급방법을 위탁기관
   별로 구체적으로 기재하며, 해당 기간의 발생주의에 따른 금액을 위탁비용으로 기재</t>
    <phoneticPr fontId="2" type="noConversion"/>
  </si>
  <si>
    <t>* 입력도움말
1. 표 안의 행은 입력사항에 맞춰 높이를 조절하시면 됩니다.
2. 부동산별로 위탁수수료 계산방법이 다를 경우에는 대상물건 등의 해당 셀 안의 내용입력시 부동산별로 입력하시면 됩니다.
3. 분기보고서의 경우 최근 3개월, 결산보고서의 경우 당기 누적 기준 금액 작성바랍니다. 
4. 위탁수수료율 
- 당(분)기에 매입/매각이 존재하지 않더라도 계약서 상 기재된 금액을 기준으로 작성하시기 바랍니다. 
- 당(분)기 금액이 아닌 사업 전체기간 금액을 기준으로 작성하시기 바랍니다. 
- 자산관리회사 수수료 계산방법의 기준이 투자보고서 예시파일에 기재된 것과 다른 경우라도, 취득금액/총 사업비(인가 기준)/매각금액/매각차익 기준으로 역산하여 작성하시기 바랍니다. 
5. 자산관리회사 외 업무위탁수수료 기준은 실제 계약서를 기준으로 작성하시기 바랍니다. 
6. 당(분)기 위탁비용에는 실제 발생 비용을 기재(분기보고서의 경우 최근 3개월, 결산보고서의 경우 당기 누적 기준 금액 작성), 전체 혹은 연환산 위탁비용에는 매입, 매각보수의 경우 전체사업기간 기준 총 비용, 그 외에는 연간 기준 총 비용을 기재하여 주시기 바랍니다. (사업기간이 12개월 미만인 경우라도 연 기준으로 작성 필요)</t>
    <phoneticPr fontId="2" type="noConversion"/>
  </si>
  <si>
    <r>
      <t xml:space="preserve">※ 수익률은 회계적 자기자본이익률(Return on Equity)로서 연단위로 환산하며 다음과 같이 
    계산함
    </t>
    </r>
    <r>
      <rPr>
        <sz val="10"/>
        <rFont val="함초롬바탕"/>
        <family val="1"/>
        <charset val="129"/>
      </rPr>
      <t>1사분기수익률={1+(당분기순이익/[(연기초납입자본금+분기말납입자본금)/2])}^4 -1
      2사분기수익률={1+(당반기순이익/[(연기초납입자본금+분기말납입자본금)/2])}^2 -1
      3사분기수익률={1+(1분기부터 3분기까지의 순이익/[(연기초납입자본금+분기말납입자본금)/2])}^4/3 -1
      4사분기수익률=(당기순이익/[(연기초납입자본금+분기말납입자본금)/2])</t>
    </r>
    <r>
      <rPr>
        <sz val="11"/>
        <rFont val="함초롬바탕"/>
        <family val="1"/>
        <charset val="129"/>
      </rPr>
      <t xml:space="preserve">
※ 납입자본금 = 자본금 + 자본잉여금
※ 상기산식은 1기 사업연도가 12개월일 경우를 가정한 것으로, 1기의 사업연도가 6개월일 
    경우 상기 산식을 준용하여 최근 1년간 분기별 연환산 자기자본수익율을 제시할 것
※ 수익률은 소수점 둘째 자리까지 기재할 것</t>
    </r>
    <phoneticPr fontId="2" type="noConversion"/>
  </si>
  <si>
    <t xml:space="preserve">* 입력도움말
1. 필요시 행추가(복사한 셀 삽입)하여 추가 작성하시기 바랍니다.
2. 해당사항 없는 항목은 기재하지 마시기 바랍니다.
3. 개발규모, 공정률, 총사업비, 총투자금액, 기투자금액은 숫자로만 입력하시고, 자세한 사항은 비고 혹은 4부.Ⅰ.2 시트를 이용하시기 바랍니다.
4. 금액의 입력은 반드시 '원' 단위로 입력하시기 바랍니다. ('백만원' 단위로 자동표시)
5. 준공예정일 입력 시 YYYY-MM-DD 형식으로 기재 시 자동으로 YYYY.MM.DD로 변환되도록 설정되어 있으니 참고바랍니다. (입력형식: YYYY.MM.DD)
6. 하나의 개발사업에 여러 필지가 해당되는 경우 대표 주소 입력 후 비고에 '외 o필지' 입력하여 주시기 바랍니다. 
7. 개발사업 첫 입력 혹은 주소 변동 시 시스템 상 투자보고서 입력기에서 주소입력창을 통한 주소입력 필수(처음 입력 이후 주소 변동 외에는 주소입력창 작업 불필요)
 - 방법 : 위치의 돋보기 버튼 클릭 → 주소입력창 팝업에서 주소 검색 후 선택 
※ 이후 투자보고서 작성 시 동일한 개발사업을 입력할 경우 ‘개발사업명’은 변경 금지 </t>
    <phoneticPr fontId="2" type="noConversion"/>
  </si>
  <si>
    <t>* 입력도움말
1. 계정과목은 수정하지 마시기 바랍니다.(일치하는 계정과목이 없는경우 해당 대분류 아래 '기타'에 입력)
2. 해당하는 계정과목에만 금액을 입력하시고, 그외는 기재하지 마시기 바랍니다.
3. 당기는 당기말, 전기는 전기말 기준으로 입력하시기 바랍니다.
4. 해당 계정과목과 관련된 대손충당금, 현재가치할인차금 등을 차감한 순액으로 입력하시기 바랍니다.
5. 자본조정, 결손금 등 음수인 계정과목은 숫자 앞에 '-'를 붙여 음수로 입력하시기 바랍니다.
6. 표 왼쪽에 적혀있는 코드는 수정 및 삭제하지 마시기 바랍니다.
7. 전기 기준일은 YYYY-MM-DD 형식으로 기재 시 자동으로 YYYY.MM.DD로 변환되도록 설정되어 있으니 참고바랍니다. (입력형식: YYYY.MM.DD)</t>
    <phoneticPr fontId="2" type="noConversion"/>
  </si>
  <si>
    <t>* 입력도움말
1. 계정과목은 수정하지 마시기 바랍니다.(일치하는 계정과목이 없는경우 해당 대분류 아래 '기타'에 입력)
2. 해당하는 계정과목에만 금액을 입력하시고, 그외는 기재하지 마시기 바랍니다.
3. 전기는 당기와 동일한 기간으로 입력하시기 바랍니다.
    (예) : 3분기 투자보고서인 경우, 당기 최근3개월(당기 3분기 발생액), 당기누적(당기 1~3분기 누적액)
            전기 최근3개월(전기 3분기 발생액), 전기누적(전기 1~3분기 누적액) 
4. 회사별로 계정과목 대분류가 다를 수 있습니다.
각 회사 기존 감사보고서상 재무제표와 대분류(영업수익, 영업비용, 영업외수익, 영업외비용 등)를 일치시켜 주시기 바랍니다. 예를들어 투자부동산평가이익을 영업수익으로 분류하는 회사는 Ⅰ. 영업수익 아래 4. 기타영업수익으로 입력하고, 투자부동산평가이익을 영업외수익으로 분류하는 회사는 Ⅳ. 영업외수익 아래 6.  투자부동산관련이익(처분이익 등)으로 분류하시면 됩니다.
5. 매출원가와 판매비와관리비는 영업비용에 넣으시기 바랍니다. 
6. 당기순손실, 기타포괄손실 등 음수인 계정과목은 숫자 앞에 '-'를 붙여 음수로 입력하시기 바랍니다.
7. 표 왼쪽에 적혀있는 코드는 수정 및 삭제하지 마시기 바랍니다.
8. 전기시작일은 YYYY-MM-DD 형식으로 기재 시 자동으로 YYYY.MM.DD로 변환되도록 설정되어 있으니 참고바랍니다. (입력형식: YYYY.MM.DD)</t>
    <phoneticPr fontId="2" type="noConversion"/>
  </si>
  <si>
    <t xml:space="preserve">* 입력도움말
1. 계정과목은 수정하지 마시기 바랍니다.(일치하는 계정과목이 없는경우 해당 대분류 아래 '기타'에 입력)
2. 해당하는 계정과목에만 금액을 입력하시고, 그외는 기재하지 마시기 바랍니다.
3 이익잉여금처분계산서는 결산기에만 입력하시기 바랍니다.
4. 미처리결손금, 당기순손실, 결손금처리액과 같이 음수인 계정과목은 숫자 앞에 '-'를 붙여 음수로 입력하시기 바랍니다.
5. 표 왼쪽에 적혀있는 코드는 수정 및 삭제하지 마시기 바랍니다.
6. 처분예정일 및 확정일은 YYYY-MM-DD 형식으로 기재 시 자동으로 YYYY.MM.DD로 변환되도록 설정되어 있으니 참고바랍니다. (입력형식: YYYY.MM.DD)
</t>
    <phoneticPr fontId="2" type="noConversion"/>
  </si>
  <si>
    <t>2025.01.01</t>
  </si>
  <si>
    <t>2025.03.31</t>
  </si>
  <si>
    <t>2025.05.15</t>
  </si>
  <si>
    <t>(주)서울장위대한제52호위탁관리부동산투자회사</t>
  </si>
  <si>
    <t>임종대</t>
  </si>
  <si>
    <t>http://www.reitpia.com</t>
  </si>
  <si>
    <t>2024.10.02</t>
  </si>
  <si>
    <t>위탁관리부동산투자회사</t>
  </si>
  <si>
    <t>2024.12.31</t>
  </si>
  <si>
    <t>최대주주</t>
  </si>
  <si>
    <t>최대주주</t>
    <phoneticPr fontId="2" type="noConversion"/>
  </si>
  <si>
    <t>주요주주</t>
    <phoneticPr fontId="2" type="noConversion"/>
  </si>
  <si>
    <t>소액주주 - 개인</t>
    <phoneticPr fontId="2" type="noConversion"/>
  </si>
  <si>
    <t>소액주주 - 법인</t>
    <phoneticPr fontId="2" type="noConversion"/>
  </si>
  <si>
    <t>기명</t>
  </si>
  <si>
    <t>보통주</t>
  </si>
  <si>
    <t>종류주</t>
  </si>
  <si>
    <t>설립자본</t>
  </si>
  <si>
    <t>2025.02.28</t>
  </si>
  <si>
    <t>증자</t>
  </si>
  <si>
    <t>내국인</t>
  </si>
  <si>
    <t>대한민국</t>
  </si>
  <si>
    <t>기관</t>
  </si>
  <si>
    <t>케이원디(주)</t>
  </si>
  <si>
    <t>KB국민은행</t>
  </si>
  <si>
    <t>변동금리</t>
  </si>
  <si>
    <t>선급비용</t>
  </si>
  <si>
    <t>부가세대급금</t>
  </si>
  <si>
    <t>선납세금</t>
  </si>
  <si>
    <t>대한토지신탁</t>
    <phoneticPr fontId="2" type="noConversion"/>
  </si>
  <si>
    <t>과장</t>
    <phoneticPr fontId="2" type="noConversion"/>
  </si>
  <si>
    <t>과장</t>
    <phoneticPr fontId="2" type="noConversion"/>
  </si>
  <si>
    <t>신동엽</t>
    <phoneticPr fontId="2" type="noConversion"/>
  </si>
  <si>
    <t>신동엽</t>
    <phoneticPr fontId="2" type="noConversion"/>
  </si>
  <si>
    <t>02-528-7810</t>
  </si>
  <si>
    <t>02-528-7810</t>
    <phoneticPr fontId="2" type="noConversion"/>
  </si>
  <si>
    <t>서울시 강남구 영동대로 517, 33층(삼성동, 아셈타워)</t>
    <phoneticPr fontId="2" type="noConversion"/>
  </si>
  <si>
    <t>① 존립기간을 정한 경우 그 존립기간의 만료 
② 주주총회의 해산결의
③ 합병
④ 파산
⑤ 법원의 해산명령 또는 해산판결
⑥ 국토교통부 장관의 영업인가 또는 등록의 취소
⑦ 부동산투자회사법 제3조부터 제7조까지의 규정을 위반하여 영업인가 또는 등록이 거부된 경우
⑧ 설립 후 1년 6개월 이내에 영업인가를 받지 못하거나 등록을 하지 못한 경우</t>
    <phoneticPr fontId="2" type="noConversion"/>
  </si>
  <si>
    <t>해당사항 없음.</t>
    <phoneticPr fontId="2" type="noConversion"/>
  </si>
  <si>
    <t>신한펀드파트너스</t>
    <phoneticPr fontId="2" type="noConversion"/>
  </si>
  <si>
    <t>NH투자증권</t>
    <phoneticPr fontId="2" type="noConversion"/>
  </si>
  <si>
    <t>주택(공동주택)</t>
  </si>
  <si>
    <t>O</t>
  </si>
  <si>
    <t>X</t>
  </si>
  <si>
    <t>해당없음</t>
    <phoneticPr fontId="2" type="noConversion"/>
  </si>
  <si>
    <t>공공지원민간임대</t>
  </si>
  <si>
    <t>해당없음</t>
  </si>
  <si>
    <t>개발</t>
  </si>
  <si>
    <t xml:space="preserve"> ㅇ 2024.10.02 : 발기인총회_x000D_
 ㅇ 2024.10.02 : 회사설립(자본금 3억)_x000D_
 ㅇ 2024.12.16 : 일반사무위탁계약체결(신한펀드파트너스)_x000D_
 ㅇ 2024.12.16 : 자산보관위탁계약체결(엔에이치투자증권)_x000D_
 ㅇ 2024.12.16 : 자산관리위탁계약체결(대한토지신탁)_x000D_
 ㅇ 2025.01.24 : 국토부 영업인가 
 ㅇ 2025.02.20 : 자산관리위탁계약 변경체결(대한토지신탁)
 ㅇ 2025.02.26 : 토지매매계약서 체결_x000D_
 ㅇ 2025.02.28 : 유상증자(증자 후 총 자본금 : 93,160,000,000원)</t>
    <phoneticPr fontId="2" type="noConversion"/>
  </si>
  <si>
    <t>대표이사</t>
    <phoneticPr fontId="2" type="noConversion"/>
  </si>
  <si>
    <t>기타비상무이사</t>
    <phoneticPr fontId="2" type="noConversion"/>
  </si>
  <si>
    <t>기타비상무이사</t>
    <phoneticPr fontId="2" type="noConversion"/>
  </si>
  <si>
    <t>감사</t>
    <phoneticPr fontId="2" type="noConversion"/>
  </si>
  <si>
    <t>조호연</t>
    <phoneticPr fontId="2" type="noConversion"/>
  </si>
  <si>
    <t>1974.05.04</t>
    <phoneticPr fontId="2" type="noConversion"/>
  </si>
  <si>
    <t>2025.01.24</t>
    <phoneticPr fontId="2" type="noConversion"/>
  </si>
  <si>
    <t>대한토지신탁㈜</t>
    <phoneticPr fontId="2" type="noConversion"/>
  </si>
  <si>
    <t>해당사항 없음</t>
    <phoneticPr fontId="2" type="noConversion"/>
  </si>
  <si>
    <t>임종대</t>
    <phoneticPr fontId="2" type="noConversion"/>
  </si>
  <si>
    <t>권용하</t>
    <phoneticPr fontId="2" type="noConversion"/>
  </si>
  <si>
    <t>정미숙</t>
    <phoneticPr fontId="2" type="noConversion"/>
  </si>
  <si>
    <t>김귀택</t>
    <phoneticPr fontId="2" type="noConversion"/>
  </si>
  <si>
    <t>해당사항 없음</t>
  </si>
  <si>
    <t>해당사항 없음</t>
    <phoneticPr fontId="2" type="noConversion"/>
  </si>
  <si>
    <t>케이원디 주식회사</t>
    <phoneticPr fontId="2" type="noConversion"/>
  </si>
  <si>
    <t>정미영법무사사무소</t>
    <phoneticPr fontId="2" type="noConversion"/>
  </si>
  <si>
    <t>예교지성회계법인</t>
    <phoneticPr fontId="2" type="noConversion"/>
  </si>
  <si>
    <t>민간임대허브제8호</t>
    <phoneticPr fontId="2" type="noConversion"/>
  </si>
  <si>
    <t>대한민국</t>
    <phoneticPr fontId="2" type="noConversion"/>
  </si>
  <si>
    <t>제25호</t>
  </si>
  <si>
    <t>우선주</t>
    <phoneticPr fontId="2" type="noConversion"/>
  </si>
  <si>
    <t>유상증자</t>
    <phoneticPr fontId="2" type="noConversion"/>
  </si>
  <si>
    <t>청약예외주주</t>
  </si>
  <si>
    <t xml:space="preserve">기타 </t>
  </si>
  <si>
    <r>
      <rPr>
        <sz val="10.5"/>
        <rFont val="맑은 고딕"/>
        <family val="3"/>
      </rPr>
      <t>●</t>
    </r>
    <r>
      <rPr>
        <sz val="10.5"/>
        <rFont val="함초롬바탕"/>
        <family val="1"/>
      </rPr>
      <t xml:space="preserve"> 당해 회사는 당해 회계연도 배당가능이익의 100분의 90 이상을 주주에게 현금으로 배당하여야 합니다. _x000D_
또한, 당해 회사는 관련법령이 허용하는 범위 내에서 당해 회계연도 배당가능이익을 초과하여 배당할 수 있습니다. _x000D_
매 회계연도별 초과배당액은 당해 회계연도 감가상각비 이내로 하되, 기본적으로 당해 회계연도 감가상각비의 100% 전액을 배당하며, 필요시 이사회가 당해 사업연도의 감가상각비 내에서 조정할 수 있습니다. _x000D_
다만, 초과배당으로 인하여 전기에서 이월된 결손금은 당기의 배당가능이익 산정 시 이를 포함하지 않습니다. _x000D_
이익배당(초과배당 포함, 이하 같다)은 정관 제48조(사업연도)에서 정한 매 사업연도별로 이익배당을 위한 주주총회의 재무제표 승인 결의가 있은 날로부터 30일내에 지급하여야 합니다.</t>
    </r>
  </si>
  <si>
    <t>교보증권</t>
    <phoneticPr fontId="2" type="noConversion"/>
  </si>
  <si>
    <t>차입금(Tr-B)</t>
    <phoneticPr fontId="2" type="noConversion"/>
  </si>
  <si>
    <t>고정금리</t>
    <phoneticPr fontId="2" type="noConversion"/>
  </si>
  <si>
    <t>해당없음</t>
    <phoneticPr fontId="2" type="noConversion"/>
  </si>
  <si>
    <t>*대출만기일 : 최초실행일로부터 50개월이 되는 날</t>
    <phoneticPr fontId="2" type="noConversion"/>
  </si>
  <si>
    <t>총자산</t>
    <phoneticPr fontId="2" type="noConversion"/>
  </si>
  <si>
    <t>부동산</t>
    <phoneticPr fontId="2" type="noConversion"/>
  </si>
  <si>
    <t>기타자산</t>
    <phoneticPr fontId="2" type="noConversion"/>
  </si>
  <si>
    <t>현금</t>
    <phoneticPr fontId="2" type="noConversion"/>
  </si>
  <si>
    <t>임대주택</t>
  </si>
  <si>
    <t>서울시 성북구 장위동 63-112번지 일원</t>
    <phoneticPr fontId="2" type="noConversion"/>
  </si>
  <si>
    <t>개발사업</t>
  </si>
  <si>
    <t>예금</t>
    <phoneticPr fontId="2" type="noConversion"/>
  </si>
  <si>
    <t>전분기대비 선급비용(1,600,392,594원)증가, 부가세대급금(64,184,821원)증가, 선납세금(26,140원)증가</t>
    <phoneticPr fontId="2" type="noConversion"/>
  </si>
  <si>
    <t>매입</t>
  </si>
  <si>
    <t>서울시 성북구 장위동 63-112번지</t>
    <phoneticPr fontId="2" type="noConversion"/>
  </si>
  <si>
    <t>토지</t>
    <phoneticPr fontId="2" type="noConversion"/>
  </si>
  <si>
    <t>2025.03.05</t>
    <phoneticPr fontId="2" type="noConversion"/>
  </si>
  <si>
    <t>울산반구대한제45호</t>
    <phoneticPr fontId="2" type="noConversion"/>
  </si>
  <si>
    <t>대한토지신탁</t>
    <phoneticPr fontId="2" type="noConversion"/>
  </si>
  <si>
    <t>신한펀드파트너스</t>
    <phoneticPr fontId="2" type="noConversion"/>
  </si>
  <si>
    <t>NH투자증권</t>
    <phoneticPr fontId="2" type="noConversion"/>
  </si>
  <si>
    <t>&lt;건설기간 중 보수&gt; 
 ○ 연간 운용수수료 : 27,200,000원
 ○ 매분기 6,800,000원
 ○ 보수기간 : 1차 유상증자 주금이 납입된 날로부터 사업건물에 관한 위탁자 명의의 소유권이전등기일과 사업건물의 입주지정기간 개시일 중 먼저 도래하는 날까지
 ○ 분기말일로부터 7일 이내에 지급
 ○ 수행기간이 3개월에 미달하는 경우, 당해 분기의 보수는 90일을 기준으로 실제 업무 수행기간을 일할 계산하여 지급
&lt;운영기간 중 보수&gt; 
 ○ 연간 운용수수료 : 27,200,000원
 ○ 매분기 6,800,000원
 ○ 보수기간 : 사업건물에 관한 위탁자 명의의 소유권이전등기일과 사업건물의 입주지정기간 개시일 중 먼저 도래하는 날의 다음날부터, 위탁자의 청산종결등기일까지
 ○ 분기말일로부터 7일 이내에 지급
 ○ 수행기간이 3개월에 미달하는 경우, 당해 분기의 보수는 90일을 기준으로 실제 업무 수행기간을 일할 계산하여 지급</t>
    <phoneticPr fontId="2" type="noConversion"/>
  </si>
  <si>
    <t xml:space="preserve"> ○ 연간 운용수수료 : 50,000,000원
 ○ 매분기 12,500,000원
 ○ 보수기간 : 국토교통부장관으로부터 영업인가(등록)를 취득하고 1차 유상증자 주금이 납입 완료한 날부터 발생
 ○ 수행기간이 3개월에 미달하는 경우, 당해 분기의 수수료는 실제로 업무를 수행한 일수에 따라 일할 계산(90일 기준)하여 지급
 ○ 수행기간이 3개월을 초과하는 경우, 매 분기 단위의 수수료에 3개월을 초과하는 기간에 대해 실제로 업무를 수행한 일수로 일할 계산(90일 기준)한 금액을 더한 금액으로 한다.</t>
    <phoneticPr fontId="2" type="noConversion"/>
  </si>
  <si>
    <t xml:space="preserve"> ○ 연간 운용수수료 : 360,000,000원
 ○ 매분기 90,000,000원
 ○ 보수기간 : 영업인가 완료일로부터 청산종결등기일까지
 ○ 매분기 종료후 10일 이내에 지급
 ○ 당해 분기 실제 운용기간이 3개월에 미달하는 경우 90일을 기준으로 실제 업무 수행기간을 일할 계산하여 지급</t>
    <phoneticPr fontId="2" type="noConversion"/>
  </si>
  <si>
    <t>○ 250,000,000원</t>
    <phoneticPr fontId="2" type="noConversion"/>
  </si>
  <si>
    <t>○ 매각계획 수립 시, 주택도시보증공사 내부 기준에 따라 협의하여 정함.</t>
    <phoneticPr fontId="2" type="noConversion"/>
  </si>
  <si>
    <t>2024.10.02</t>
    <phoneticPr fontId="2" type="noConversion"/>
  </si>
  <si>
    <t>2024.12.31</t>
    <phoneticPr fontId="2" type="noConversion"/>
  </si>
  <si>
    <t>적정</t>
  </si>
  <si>
    <t>서울 장위 공공지원민간임대주택</t>
    <phoneticPr fontId="2" type="noConversion"/>
  </si>
  <si>
    <t>-</t>
    <phoneticPr fontId="2" type="noConversion"/>
  </si>
  <si>
    <t>장기차입금
 130,000백만원</t>
    <phoneticPr fontId="2" type="noConversion"/>
  </si>
  <si>
    <t>총사업비</t>
    <phoneticPr fontId="2" type="noConversion"/>
  </si>
  <si>
    <t>총 운용보수</t>
    <phoneticPr fontId="2" type="noConversion"/>
  </si>
  <si>
    <t>매입보수</t>
    <phoneticPr fontId="2" type="noConversion"/>
  </si>
  <si>
    <t>취득금액</t>
    <phoneticPr fontId="2" type="noConversion"/>
  </si>
  <si>
    <t>서울장위 공공지원민간임대주택</t>
    <phoneticPr fontId="2" type="noConversion"/>
  </si>
  <si>
    <t>서울 성북구 장위동 63-112번지 일원</t>
    <phoneticPr fontId="2" type="noConversion"/>
  </si>
  <si>
    <t>2028.09.30</t>
    <phoneticPr fontId="2" type="noConversion"/>
  </si>
  <si>
    <t>2025.03.05</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</si>
</sst>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2">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yyyy&quot;년&quot;\ m&quot;월&quot;\ d&quot;일&quot;;@"/>
    <numFmt numFmtId="177" formatCode="#,##0_ "/>
    <numFmt numFmtId="178" formatCode="0.0%"/>
    <numFmt numFmtId="179" formatCode="#,##0;[Red]#,##0"/>
    <numFmt numFmtId="180" formatCode="\(0.00%\)"/>
    <numFmt numFmtId="181" formatCode="#,##0_);[Red]\(#,##0\)"/>
    <numFmt numFmtId="182" formatCode="#,##0_ ;[Red]\-#,##0\ "/>
    <numFmt numFmtId="183" formatCode="0.00_ "/>
    <numFmt numFmtId="184" formatCode="#,##0.00_ "/>
    <numFmt numFmtId="185" formatCode="0_ "/>
    <numFmt numFmtId="186" formatCode="#,###;\-#,###;;@"/>
    <numFmt numFmtId="187" formatCode="#,##0.00_);[Red]\(#,##0.00\)"/>
    <numFmt numFmtId="188" formatCode="#;#;\-;@"/>
    <numFmt numFmtId="189" formatCode="_-* #,##0.0_-;\-* #,##0.0_-;_-* &quot;-&quot;_-;_-@_-"/>
    <numFmt numFmtId="190" formatCode="_-* #,##0.00_-;\-* #,##0.00_-;_-* &quot;-&quot;_-;_-@_-"/>
    <numFmt numFmtId="191" formatCode="_ * #,##0_ ;_ * \-#,##0_ ;_ * &quot;-&quot;_ ;_ @_ "/>
    <numFmt numFmtId="192" formatCode="#."/>
    <numFmt numFmtId="193" formatCode="#,##0.0_);[Red]\(#,##0.0\)"/>
    <numFmt numFmtId="194" formatCode="_-[$€-2]* #,##0.00_-;\-[$€-2]* #,##0.00_-;_-[$€-2]* &quot;-&quot;??_-"/>
    <numFmt numFmtId="195" formatCode="_ &quot;₩&quot;* #,##0_ ;_ &quot;₩&quot;* \-#,##0_ ;_ &quot;₩&quot;* &quot;-&quot;_ ;_ @_ "/>
    <numFmt numFmtId="196" formatCode="_ &quot;₩&quot;* #,##0.00_ ;_ &quot;₩&quot;* \-#,##0.00_ ;_ &quot;₩&quot;* &quot;-&quot;??_ ;_ @_ "/>
    <numFmt numFmtId="197" formatCode="_ &quot;₩&quot;* #,##0.00_ ;_ &quot;₩&quot;* &quot;₩&quot;&quot;₩&quot;&quot;₩&quot;&quot;₩&quot;\-#,##0.00_ ;_ &quot;₩&quot;* &quot;-&quot;??_ ;_ @_ "/>
    <numFmt numFmtId="198" formatCode="0.000%"/>
    <numFmt numFmtId="199" formatCode="0.000"/>
    <numFmt numFmtId="200" formatCode="_-* #,##0.000_-;\-* #,##0.000_-;_-* &quot;-&quot;_-;_-@_-"/>
    <numFmt numFmtId="201" formatCode="_ * #,##0.0000_ ;_ * \-#,##0.0000_ ;_ * &quot;-&quot;_ ;_ @_ "/>
    <numFmt numFmtId="202" formatCode="#,##0;&quot;△&quot;#,##0"/>
    <numFmt numFmtId="203" formatCode="&quot;111-&quot;@"/>
    <numFmt numFmtId="204" formatCode="&quot;(&quot;0&quot;)&quot;"/>
    <numFmt numFmtId="205" formatCode="\$#.00"/>
    <numFmt numFmtId="206" formatCode="&quot;Rp&quot;#,##0.0;[Red]\(&quot;Rp&quot;#,##0.0\)"/>
    <numFmt numFmtId="207" formatCode="&quot;Rp&quot;#,##0.00;[Red]\(&quot;Rp&quot;#,##0.00\)"/>
    <numFmt numFmtId="208" formatCode="&quot;₩&quot;#,##0.00;&quot;₩&quot;\-#,##0.00"/>
    <numFmt numFmtId="209" formatCode="_(&quot;$&quot;* #,##0.00_);_(&quot;$&quot;* \(#,##0.00\);_(&quot;$&quot;* &quot;-&quot;??_);_(@_)"/>
    <numFmt numFmtId="210" formatCode="m\o\n\th\ d\,\ yyyy"/>
    <numFmt numFmtId="211" formatCode="mmm\-d\-yy"/>
    <numFmt numFmtId="212" formatCode="mmm\-d\-yyyy"/>
    <numFmt numFmtId="213" formatCode="m/d/yyyy\ \ h:mm\ AM/PM"/>
    <numFmt numFmtId="214" formatCode="&quot;$&quot;#,##0.00_);\(&quot;$&quot;#,##0.00\)"/>
    <numFmt numFmtId="215" formatCode="#.00"/>
    <numFmt numFmtId="216" formatCode="###0_);\(###0\)"/>
    <numFmt numFmtId="217" formatCode="_(&quot;$&quot;* #,##0_);_(&quot;$&quot;* \(#,##0\);_(&quot;$&quot;* &quot;-&quot;_);_(@_)"/>
    <numFmt numFmtId="218" formatCode="0.0%;[Red]\(0.0%\)"/>
    <numFmt numFmtId="219" formatCode="mm/yyyy"/>
    <numFmt numFmtId="220" formatCode="_-&quot;$&quot;\ * #,##0_-;\-&quot;$&quot;\ * #,##0_-;_-&quot;$&quot;\ * &quot;-&quot;_-;_-@_-"/>
    <numFmt numFmtId="221" formatCode="_-&quot;$&quot;\ * #,##0.00_-;\-&quot;$&quot;\ * #,##0.00_-;_-&quot;$&quot;\ * &quot;-&quot;??_-;_-@_-"/>
    <numFmt numFmtId="222" formatCode="#,##0.0_);[Red]\(#,##0.0\);&quot;N/A &quot;"/>
    <numFmt numFmtId="223" formatCode="mmm&quot;-&quot;yy"/>
    <numFmt numFmtId="224" formatCode="#,##0.000_);[Red]\(#,##0.000\)"/>
    <numFmt numFmtId="225" formatCode="#,##0.0_)\ \ ;[Red]\(#,##0.0\)\ \ "/>
    <numFmt numFmtId="226" formatCode="#,##0;&quot;(&quot;&quot;-&quot;&quot;)&quot;#,##0"/>
    <numFmt numFmtId="227" formatCode="&quot;SFr.&quot;#,##0;[Red]&quot;SFr.&quot;\-#,##0"/>
    <numFmt numFmtId="228" formatCode="0.0%&quot;NetPPE/sales&quot;"/>
    <numFmt numFmtId="229" formatCode="0.0%&quot;NWI/Sls&quot;"/>
    <numFmt numFmtId="230" formatCode="[&lt;=9999999]###\-####;\(###\)\ ###\-####"/>
    <numFmt numFmtId="231" formatCode="0.0%;\(0.0%\)"/>
    <numFmt numFmtId="232" formatCode="%#.00"/>
    <numFmt numFmtId="233" formatCode="0%;[Red]\(0%\)"/>
    <numFmt numFmtId="234" formatCode="0.0%&quot;Sales&quot;"/>
    <numFmt numFmtId="235" formatCode="#,##0&quot;£&quot;_);[Red]\(#,##0&quot;£&quot;\)"/>
    <numFmt numFmtId="236" formatCode="&quot;TFCF: &quot;#,##0_);[Red]&quot;No! &quot;\(#,##0\)"/>
    <numFmt numFmtId="237" formatCode="&quot;₩&quot;#,##0;&quot;₩&quot;&quot;₩&quot;&quot;₩&quot;&quot;₩&quot;\-#,##0"/>
    <numFmt numFmtId="238" formatCode="yyyy\.mm\.dd"/>
    <numFmt numFmtId="239" formatCode="#,##0;[Red]&quot;-&quot;#,##0"/>
    <numFmt numFmtId="240" formatCode="_ * #,##0.00_ ;_ * \-#,##0.00_ ;_ * &quot;-&quot;??_ ;_ @_ "/>
    <numFmt numFmtId="241" formatCode="&quot;₩&quot;#,##0;[Red]&quot;₩&quot;&quot;₩&quot;&quot;₩&quot;&quot;₩&quot;\-#,##0"/>
    <numFmt numFmtId="242" formatCode="&quot;₩&quot;#,##0;[Red]&quot;₩&quot;\-#,##0"/>
    <numFmt numFmtId="243" formatCode="_-* #,##0.00_-;&quot;₩&quot;&quot;₩&quot;\-* #,##0.00_-;_-* &quot;-&quot;??_-;_-@_-"/>
    <numFmt numFmtId="244" formatCode="_-&quot;$&quot;* #,##0_-;\-&quot;$&quot;* #,##0_-;_-&quot;$&quot;* &quot;-&quot;_-;_-@_-"/>
    <numFmt numFmtId="245" formatCode="_-&quot;$&quot;* #,##0.00_-;\-&quot;$&quot;* #,##0.00_-;_-&quot;$&quot;* &quot;-&quot;??_-;_-@_-"/>
    <numFmt numFmtId="246" formatCode="_-&quot;₩&quot;* #,##0.00_-;&quot;₩&quot;&quot;₩&quot;\-&quot;₩&quot;* #,##0.00_-;_-&quot;₩&quot;* &quot;-&quot;??_-;_-@_-"/>
    <numFmt numFmtId="247" formatCode="&quot;₩&quot;#,##0.00;&quot;₩&quot;&quot;₩&quot;&quot;₩&quot;&quot;₩&quot;\-#,##0.00"/>
    <numFmt numFmtId="248" formatCode="&quot;113-&quot;@"/>
    <numFmt numFmtId="249" formatCode="_ &quot;₩&quot;* #,##0_ ;_ &quot;₩&quot;* &quot;₩&quot;\!\-#,##0_ ;_ &quot;₩&quot;* &quot;-&quot;_ ;_ @_ "/>
    <numFmt numFmtId="250" formatCode="_ &quot;$&quot;* #,##0_ ;_ &quot;$&quot;* &quot;$&quot;\!\-#,##0_ ;_ &quot;$&quot;* &quot;-&quot;_ ;_ @_ "/>
    <numFmt numFmtId="251" formatCode="_ &quot;$&quot;* #,##0_ ;_ &quot;$&quot;* \-#,##0_ ;_ &quot;$&quot;* &quot;-&quot;_ ;_ @_ "/>
    <numFmt numFmtId="252" formatCode="_-&quot;₩&quot;* #,##0_-;&quot;₩&quot;&quot;₩&quot;&quot;₩&quot;&quot;₩&quot;&quot;₩&quot;&quot;₩&quot;&quot;₩&quot;&quot;₩&quot;&quot;₩&quot;&quot;₩&quot;\-&quot;₩&quot;* #,##0_-;_-&quot;₩&quot;* &quot;-&quot;_-;_-@_-"/>
    <numFmt numFmtId="253" formatCode="_(&quot;RM&quot;* #,##0_);_(&quot;RM&quot;* &quot;₩&quot;\!\(#,##0&quot;₩&quot;\!\);_(&quot;RM&quot;* &quot;-&quot;_);_(@_)"/>
    <numFmt numFmtId="254" formatCode="_(&quot;RM&quot;* #,##0_);_(&quot;RM&quot;* &quot;₩&quot;&quot;₩&quot;\!\!\(#,##0&quot;₩&quot;&quot;₩&quot;\!\!\);_(&quot;RM&quot;* &quot;-&quot;_);_(@_)"/>
    <numFmt numFmtId="255" formatCode="&quot;₩&quot;#,##0.00;[Red]&quot;₩&quot;\-#,##0.00"/>
    <numFmt numFmtId="256" formatCode="&quot;₩&quot;#,##0.00;[Red]&quot;₩&quot;&quot;₩&quot;\!\-#,##0.00"/>
    <numFmt numFmtId="257" formatCode="_ &quot;₩&quot;* #,##0_ ;_ &quot;₩&quot;* &quot;₩&quot;&quot;₩&quot;\!\!\-#,##0_ ;_ &quot;₩&quot;* &quot;-&quot;_ ;_ @_ "/>
    <numFmt numFmtId="258" formatCode="_-&quot;₩&quot;* #,##0.00_-;&quot;₩&quot;&quot;₩&quot;&quot;₩&quot;&quot;₩&quot;&quot;₩&quot;&quot;₩&quot;&quot;₩&quot;&quot;₩&quot;&quot;₩&quot;&quot;₩&quot;\-&quot;₩&quot;* #,##0.00_-;_-&quot;₩&quot;* &quot;-&quot;??_-;_-@_-"/>
    <numFmt numFmtId="259" formatCode="_(&quot;RM&quot;* #,##0.00_);_(&quot;RM&quot;* &quot;₩&quot;\!\(#,##0.00&quot;₩&quot;\!\);_(&quot;RM&quot;* &quot;-&quot;??_);_(@_)"/>
    <numFmt numFmtId="260" formatCode="_-* #,##0.0_-;&quot;₩&quot;\!\-* #,##0.0_-;_-* &quot;-&quot;_-;_-@_-"/>
    <numFmt numFmtId="261" formatCode="_(&quot;RM&quot;* #,##0.00_);_(&quot;RM&quot;* &quot;₩&quot;&quot;₩&quot;\!\!\(#,##0.00&quot;₩&quot;&quot;₩&quot;\!\!\);_(&quot;RM&quot;* &quot;-&quot;??_);_(@_)"/>
    <numFmt numFmtId="262" formatCode="&quot;₩&quot;\!\$#,##0.00_);&quot;₩&quot;\!\(&quot;₩&quot;\!\$#,##0.00&quot;₩&quot;\!\)"/>
    <numFmt numFmtId="263" formatCode="_-* #,##0.00_-;&quot;₩&quot;\!\-* #,##0.00_-;_-* &quot;-&quot;_-;_-@_-"/>
    <numFmt numFmtId="264" formatCode="&quot;₩&quot;&quot;₩&quot;\!\!\$#,##0.00_);&quot;₩&quot;&quot;₩&quot;\!\!\(&quot;₩&quot;&quot;₩&quot;\!\!\$#,##0.00&quot;₩&quot;&quot;₩&quot;\!\!\)"/>
    <numFmt numFmtId="265" formatCode="_-* #,##0_-;&quot;₩&quot;&quot;₩&quot;&quot;₩&quot;&quot;₩&quot;&quot;₩&quot;&quot;₩&quot;&quot;₩&quot;&quot;₩&quot;&quot;₩&quot;&quot;₩&quot;\-* #,##0_-;_-* &quot;-&quot;_-;_-@_-"/>
    <numFmt numFmtId="266" formatCode="_ * #,##0_ ;_ * &quot;₩&quot;\!\-#,##0_ ;_ * &quot;-&quot;_ ;_ @_ "/>
    <numFmt numFmtId="267" formatCode="_ * #,##0_ ;_ * &quot;₩&quot;&quot;₩&quot;\!\!\-#,##0_ ;_ * &quot;-&quot;_ ;_ @_ "/>
    <numFmt numFmtId="268" formatCode="_-* #,##0.00_-;&quot;₩&quot;&quot;₩&quot;&quot;₩&quot;&quot;₩&quot;&quot;₩&quot;&quot;₩&quot;&quot;₩&quot;&quot;₩&quot;&quot;₩&quot;&quot;₩&quot;\-* #,##0.00_-;_-* &quot;-&quot;??_-;_-@_-"/>
    <numFmt numFmtId="269" formatCode="_ * #,##0.00_ ;_ * &quot;₩&quot;\!\-#,##0.00_ ;_ * &quot;-&quot;??_ ;_ @_ "/>
    <numFmt numFmtId="270" formatCode="_ * #,##0.00_ ;_ * \-#,##0.00_ ;_ * &quot;-&quot;_ ;_ @_ "/>
    <numFmt numFmtId="271" formatCode="_ * #,##0.00_ ;_ * &quot;₩&quot;\!\-#,##0.00_ ;_ * &quot;-&quot;_ ;_ @_ "/>
    <numFmt numFmtId="272" formatCode="_ * #,##0.00_ ;_ * &quot;₩&quot;&quot;₩&quot;\!\!\-#,##0.00_ ;_ * &quot;-&quot;??_ ;_ @_ "/>
    <numFmt numFmtId="273" formatCode="_-&quot;₩&quot;* #,##0.00_-;&quot;₩&quot;&quot;₩&quot;&quot;₩&quot;&quot;₩&quot;&quot;₩&quot;&quot;₩&quot;\-&quot;₩&quot;* #,##0.00_-;_-&quot;₩&quot;* &quot;-&quot;??_-;_-@_-"/>
    <numFmt numFmtId="274" formatCode="_-* #,##0.00_-;&quot;₩&quot;&quot;₩&quot;&quot;₩&quot;&quot;₩&quot;&quot;₩&quot;&quot;₩&quot;\-* #,##0.00_-;_-* &quot;-&quot;??_-;_-@_-"/>
    <numFmt numFmtId="275" formatCode="&quot;₩&quot;#,##0;&quot;₩&quot;&quot;₩&quot;&quot;₩&quot;&quot;₩&quot;&quot;₩&quot;&quot;₩&quot;&quot;₩&quot;&quot;₩&quot;\-#,##0"/>
    <numFmt numFmtId="276" formatCode="&quot;₩&quot;#,##0;[Red]&quot;₩&quot;&quot;₩&quot;&quot;₩&quot;&quot;₩&quot;&quot;₩&quot;&quot;₩&quot;&quot;₩&quot;&quot;₩&quot;\-#,##0"/>
    <numFmt numFmtId="277" formatCode="_-* #,##0_-;&quot;₩&quot;&quot;₩&quot;&quot;₩&quot;&quot;₩&quot;&quot;₩&quot;&quot;₩&quot;\-* #,##0_-;_-* &quot;-&quot;_-;_-@_-"/>
    <numFmt numFmtId="278" formatCode="&quot;₩&quot;#,##0.00;&quot;₩&quot;&quot;₩&quot;&quot;₩&quot;&quot;₩&quot;&quot;₩&quot;&quot;₩&quot;&quot;₩&quot;&quot;₩&quot;\-#,##0.00"/>
    <numFmt numFmtId="279" formatCode="#,##0.0_);\(#,##0.0\)"/>
    <numFmt numFmtId="280" formatCode="_(* #,##0.00_);_(* \(#,##0.00\)"/>
    <numFmt numFmtId="281" formatCode="d\.m\.yy"/>
    <numFmt numFmtId="282" formatCode="_(&quot;£*&quot;\ #,##0.00_);_(&quot;£*&quot;\ \(#,##0.00\);_(&quot;£*&quot;\ &quot;-&quot;??_);_(@_)"/>
    <numFmt numFmtId="283" formatCode="_(&quot;´*&quot;\ #,##0.00_);_(&quot;´*&quot;\ \(#,##0.00\);_(&quot;´*&quot;\ &quot;-&quot;??_);_(@_)"/>
    <numFmt numFmtId="284" formatCode="#,##0&quot; &quot;;[Red]#,##0&quot; &quot;;[Red]\O\K&quot;       &quot;"/>
    <numFmt numFmtId="285" formatCode="_(\B\t* #,##0.00_);_(\B\t* \(#,##0.00\);_(\B\t* &quot;-&quot;??_);_(@_)"/>
    <numFmt numFmtId="286" formatCode="_(\R\p* #,##0.00_);_(\R\p* \(#,##0.00\);_(\R\p* &quot;-&quot;??_);_(@_)"/>
    <numFmt numFmtId="287" formatCode="0.00000000000"/>
    <numFmt numFmtId="288" formatCode="0.000000000"/>
    <numFmt numFmtId="289" formatCode="&quot;₩&quot;#,##0.00\ ;\(&quot;₩&quot;#,##0.00\)"/>
    <numFmt numFmtId="290" formatCode="&quot;₩&quot;#,##0;&quot;₩&quot;\-#,##0"/>
    <numFmt numFmtId="291" formatCode="#,##0;[Red]&quot;△&quot;#,##0"/>
    <numFmt numFmtId="292" formatCode="#,##0.0;\-#,##0.0"/>
    <numFmt numFmtId="293" formatCode="0.00000000"/>
    <numFmt numFmtId="294" formatCode="&quot;₩&quot;#,##0.00;&quot;₩&quot;&quot;₩&quot;&quot;₩&quot;\-#,##0.00"/>
    <numFmt numFmtId="295" formatCode="0%_);\(0%\)"/>
    <numFmt numFmtId="296" formatCode="_(* #,##0.00%;_(* \(#,##0.00%\)"/>
    <numFmt numFmtId="297" formatCode="_-* #,##0_-;&quot;₩&quot;&quot;₩&quot;&quot;₩&quot;&quot;₩&quot;&quot;₩&quot;&quot;₩&quot;&quot;₩&quot;\-* #,##0_-;_-* &quot;-&quot;_-;_-@_-"/>
    <numFmt numFmtId="298" formatCode="_ * #,##0.00_ ;_ * &quot;$&quot;\!\-#,##0.00_ ;_ * &quot;-&quot;??_ ;_ @_ "/>
    <numFmt numFmtId="299" formatCode="&quot;$&quot;0,000"/>
    <numFmt numFmtId="300" formatCode="_ * #,##0_ ;_ * &quot;₩&quot;&quot;₩&quot;&quot;₩&quot;&quot;₩&quot;&quot;₩&quot;&quot;₩&quot;&quot;₩&quot;\-#,##0_ ;_ * &quot;-&quot;_ ;_ @_ "/>
    <numFmt numFmtId="301" formatCode="#,##0\ &quot;DM&quot;;[Red]\-#,##0\ &quot;DM&quot;"/>
    <numFmt numFmtId="302" formatCode="_ &quot;$&quot;* #,##0.00_ ;_ &quot;$&quot;* \-#,##0.00_ ;_ &quot;$&quot;* &quot;-&quot;??_ ;_ @_ "/>
    <numFmt numFmtId="303" formatCode="#,##0&quot;포&quot;"/>
    <numFmt numFmtId="304" formatCode="\(#,##0\)"/>
    <numFmt numFmtId="305" formatCode="&quot;₩&quot;#,##0_);&quot;₩&quot;&quot;₩&quot;\(&quot;₩&quot;#,##0&quot;₩&quot;&quot;₩&quot;\)"/>
    <numFmt numFmtId="306" formatCode="&quot;$&quot;#,##0_);\(&quot;$&quot;#,##0\)"/>
    <numFmt numFmtId="307" formatCode="#,##0&quot;Vial&quot;"/>
    <numFmt numFmtId="308" formatCode="#,##0.00\ ;[Red]\-#,##0.00\ "/>
    <numFmt numFmtId="309" formatCode="\(&quot;₩&quot;#,##0\)&quot;원&quot;&quot;整&quot;;[Red]\-#,##0"/>
    <numFmt numFmtId="310" formatCode="#,##0&quot;㎖&quot;"/>
    <numFmt numFmtId="311" formatCode="#,##0&quot;앰플&quot;"/>
    <numFmt numFmtId="312" formatCode="#,##0&quot;g&quot;"/>
    <numFmt numFmtId="313" formatCode="&quot;PG1130&quot;@&quot;01&quot;"/>
    <numFmt numFmtId="314" formatCode="&quot;₩&quot;#,##0;[Red]&quot;₩&quot;\!\-&quot;₩&quot;#,##0"/>
    <numFmt numFmtId="315" formatCode="mm&quot;월&quot;\ dd&quot;일&quot;"/>
    <numFmt numFmtId="316" formatCode="#0&quot;일&quot;"/>
    <numFmt numFmtId="317" formatCode="#,##0&quot;정&quot;"/>
    <numFmt numFmtId="318" formatCode="#,##0&quot;매&quot;"/>
    <numFmt numFmtId="319" formatCode="&quot;#&quot;##0"/>
    <numFmt numFmtId="320" formatCode="#,##0;[Red]\-#,##0;\-"/>
    <numFmt numFmtId="321" formatCode="[Blue]#,##0.00;[Red]\-#,##0.00"/>
    <numFmt numFmtId="322" formatCode="#,##0&quot;캅셀&quot;"/>
    <numFmt numFmtId="323" formatCode="_ * #,##0_ ;_ * &quot;₩&quot;&quot;₩&quot;&quot;₩&quot;&quot;₩&quot;&quot;₩&quot;&quot;₩&quot;\-#,##0_ ;_ * &quot;-&quot;_ ;_ @_ "/>
    <numFmt numFmtId="324" formatCode="&quot;₩&quot;#,##0.00;[Red]&quot;₩&quot;&quot;₩&quot;&quot;₩&quot;&quot;₩&quot;&quot;₩&quot;&quot;₩&quot;&quot;₩&quot;\-#,##0.00"/>
    <numFmt numFmtId="325" formatCode="_ * #,##0.00_ ;_ * &quot;₩&quot;\-#,##0.00_ ;_ * &quot;-&quot;??_ ;_ @_ "/>
    <numFmt numFmtId="326" formatCode="_(* #,##0_);_(* &quot;₩&quot;&quot;₩&quot;&quot;₩&quot;&quot;₩&quot;&quot;₩&quot;&quot;₩&quot;\(#,##0&quot;₩&quot;&quot;₩&quot;&quot;₩&quot;&quot;₩&quot;&quot;₩&quot;&quot;₩&quot;\);_(* &quot;-&quot;_);_(@_)"/>
    <numFmt numFmtId="327" formatCode="_(* #,##0.00_);_(* &quot;₩&quot;&quot;₩&quot;&quot;₩&quot;&quot;₩&quot;&quot;₩&quot;&quot;₩&quot;\(#,##0.00&quot;₩&quot;&quot;₩&quot;&quot;₩&quot;&quot;₩&quot;&quot;₩&quot;&quot;₩&quot;\);_(* &quot;-&quot;??_);_(@_)"/>
    <numFmt numFmtId="328" formatCode="#,##0.0"/>
    <numFmt numFmtId="329" formatCode="#,##0,,"/>
    <numFmt numFmtId="330" formatCode="0_);[Red]\(0\)"/>
    <numFmt numFmtId="331" formatCode="#,##0.0_ "/>
    <numFmt numFmtId="332" formatCode="0.00_);[Red]\(0.00\)"/>
  </numFmts>
  <fonts count="242">
    <font>
      <sz val="11"/>
      <color theme="1"/>
      <name val="맑은 고딕"/>
      <family val="2"/>
      <charset val="129"/>
      <scheme val="minor"/>
    </font>
    <font>
      <sz val="11"/>
      <color theme="1"/>
      <name val="함초롬바탕"/>
      <family val="1"/>
      <charset val="129"/>
    </font>
    <font>
      <sz val="8"/>
      <name val="맑은 고딕"/>
      <family val="2"/>
      <charset val="129"/>
      <scheme val="minor"/>
    </font>
    <font>
      <sz val="12"/>
      <color theme="1"/>
      <name val="함초롬바탕"/>
      <family val="1"/>
      <charset val="129"/>
    </font>
    <font>
      <sz val="8"/>
      <color theme="1"/>
      <name val="함초롬바탕"/>
      <family val="1"/>
      <charset val="129"/>
    </font>
    <font>
      <b/>
      <sz val="11"/>
      <color theme="1"/>
      <name val="함초롬바탕"/>
      <family val="1"/>
      <charset val="129"/>
    </font>
    <font>
      <u/>
      <sz val="11"/>
      <color theme="10"/>
      <name val="맑은 고딕"/>
      <family val="2"/>
      <charset val="129"/>
      <scheme val="minor"/>
    </font>
    <font>
      <sz val="9"/>
      <name val="바탕체"/>
      <family val="1"/>
      <charset val="129"/>
    </font>
    <font>
      <sz val="12"/>
      <name val="함초롬바탕"/>
      <family val="1"/>
      <charset val="129"/>
    </font>
    <font>
      <b/>
      <sz val="13"/>
      <name val="함초롬바탕"/>
      <family val="1"/>
      <charset val="129"/>
    </font>
    <font>
      <b/>
      <sz val="14"/>
      <name val="함초롬바탕"/>
      <family val="1"/>
      <charset val="129"/>
    </font>
    <font>
      <b/>
      <sz val="12"/>
      <name val="함초롬바탕"/>
      <family val="1"/>
      <charset val="129"/>
    </font>
    <font>
      <sz val="11"/>
      <color theme="1"/>
      <name val="맑은 고딕"/>
      <family val="2"/>
      <charset val="129"/>
      <scheme val="minor"/>
    </font>
    <font>
      <sz val="11"/>
      <name val="함초롬바탕"/>
      <family val="1"/>
      <charset val="129"/>
    </font>
    <font>
      <sz val="12"/>
      <name val="바탕체"/>
      <family val="1"/>
      <charset val="129"/>
    </font>
    <font>
      <sz val="11"/>
      <name val="돋움"/>
      <family val="3"/>
      <charset val="129"/>
    </font>
    <font>
      <sz val="9"/>
      <name val="함초롬바탕"/>
      <family val="1"/>
      <charset val="129"/>
    </font>
    <font>
      <sz val="10"/>
      <name val="함초롬바탕"/>
      <family val="1"/>
      <charset val="129"/>
    </font>
    <font>
      <sz val="13"/>
      <name val="함초롬바탕"/>
      <family val="1"/>
      <charset val="129"/>
    </font>
    <font>
      <sz val="8"/>
      <name val="함초롬바탕"/>
      <family val="1"/>
      <charset val="129"/>
    </font>
    <font>
      <b/>
      <sz val="8"/>
      <color theme="1"/>
      <name val="함초롬바탕"/>
      <family val="1"/>
      <charset val="129"/>
    </font>
    <font>
      <sz val="7"/>
      <color theme="1"/>
      <name val="함초롬바탕"/>
      <family val="1"/>
      <charset val="129"/>
    </font>
    <font>
      <sz val="11"/>
      <name val="바탕"/>
      <family val="1"/>
      <charset val="129"/>
    </font>
    <font>
      <sz val="11"/>
      <name val="굴림체"/>
      <family val="3"/>
      <charset val="129"/>
    </font>
    <font>
      <sz val="10"/>
      <name val="굴림체"/>
      <family val="3"/>
      <charset val="129"/>
    </font>
    <font>
      <b/>
      <sz val="11"/>
      <name val="굴림체"/>
      <family val="3"/>
      <charset val="129"/>
    </font>
    <font>
      <sz val="12"/>
      <name val="굴림체"/>
      <family val="3"/>
      <charset val="129"/>
    </font>
    <font>
      <sz val="10"/>
      <name val="돋움"/>
      <family val="3"/>
      <charset val="129"/>
    </font>
    <font>
      <sz val="10"/>
      <name val="Arial"/>
      <family val="2"/>
    </font>
    <font>
      <b/>
      <sz val="12"/>
      <name val="Arial"/>
      <family val="2"/>
    </font>
    <font>
      <sz val="11"/>
      <name val="바탕체"/>
      <family val="1"/>
      <charset val="129"/>
    </font>
    <font>
      <sz val="10"/>
      <name val="바탕체"/>
      <family val="1"/>
      <charset val="129"/>
    </font>
    <font>
      <sz val="12"/>
      <name val="¹UAAA¼"/>
      <family val="3"/>
      <charset val="129"/>
    </font>
    <font>
      <b/>
      <sz val="11"/>
      <color indexed="10"/>
      <name val="굴림체"/>
      <family val="3"/>
      <charset val="129"/>
    </font>
    <font>
      <sz val="11"/>
      <color indexed="10"/>
      <name val="굴림체"/>
      <family val="3"/>
      <charset val="129"/>
    </font>
    <font>
      <sz val="8"/>
      <name val="Times New Roman"/>
      <family val="1"/>
    </font>
    <font>
      <sz val="8"/>
      <name val="Tms Rmn"/>
      <family val="1"/>
    </font>
    <font>
      <sz val="10"/>
      <name val="MS Sans Serif"/>
      <family val="2"/>
    </font>
    <font>
      <sz val="10"/>
      <name val="명조"/>
      <family val="3"/>
      <charset val="129"/>
    </font>
    <font>
      <sz val="10"/>
      <name val="Times New Roman"/>
      <family val="1"/>
    </font>
    <font>
      <sz val="8"/>
      <name val="Arial"/>
      <family val="2"/>
    </font>
    <font>
      <sz val="7"/>
      <name val="Small Fonts"/>
      <family val="2"/>
    </font>
    <font>
      <sz val="12"/>
      <name val="Helv"/>
      <family val="2"/>
    </font>
    <font>
      <b/>
      <sz val="10"/>
      <name val="Helv"/>
      <family val="2"/>
    </font>
    <font>
      <b/>
      <sz val="12"/>
      <name val="Helv"/>
      <family val="2"/>
    </font>
    <font>
      <b/>
      <sz val="11"/>
      <name val="Helv"/>
      <family val="2"/>
    </font>
    <font>
      <sz val="10"/>
      <color indexed="12"/>
      <name val="굴림체"/>
      <family val="3"/>
      <charset val="129"/>
    </font>
    <font>
      <sz val="12"/>
      <name val="돋움체"/>
      <family val="3"/>
      <charset val="129"/>
    </font>
    <font>
      <sz val="12"/>
      <name val="¹????¼"/>
      <family val="1"/>
      <charset val="129"/>
    </font>
    <font>
      <sz val="11"/>
      <name val="돋움체"/>
      <family val="3"/>
      <charset val="129"/>
    </font>
    <font>
      <sz val="10"/>
      <color indexed="22"/>
      <name val="Modern"/>
      <family val="3"/>
      <charset val="255"/>
    </font>
    <font>
      <sz val="12"/>
      <name val="Times New Roman"/>
      <family val="1"/>
    </font>
    <font>
      <sz val="11"/>
      <name val="µ¸¿ò"/>
      <family val="3"/>
      <charset val="129"/>
    </font>
    <font>
      <sz val="12"/>
      <name val="¾©"/>
      <family val="1"/>
      <charset val="129"/>
    </font>
    <font>
      <sz val="11"/>
      <color indexed="8"/>
      <name val="맑은 고딕"/>
      <family val="3"/>
      <charset val="129"/>
    </font>
    <font>
      <sz val="11"/>
      <color indexed="9"/>
      <name val="맑은 고딕"/>
      <family val="3"/>
      <charset val="129"/>
    </font>
    <font>
      <sz val="9"/>
      <name val="Tahoma"/>
      <family val="2"/>
    </font>
    <font>
      <sz val="12"/>
      <name val="¨ÏoUAAA¡§u"/>
      <family val="1"/>
      <charset val="129"/>
    </font>
    <font>
      <sz val="12"/>
      <name val="¥ì¢¬¢¯oA¨ù"/>
      <family val="3"/>
      <charset val="129"/>
    </font>
    <font>
      <sz val="12"/>
      <name val="ⓒoUAAA¨u"/>
      <family val="1"/>
      <charset val="129"/>
    </font>
    <font>
      <sz val="12"/>
      <name val="©öUAAA¨ù"/>
      <family val="1"/>
      <charset val="129"/>
    </font>
    <font>
      <sz val="12"/>
      <name val="¹ÙÅÁÃ¼"/>
      <family val="3"/>
      <charset val="129"/>
    </font>
    <font>
      <sz val="11"/>
      <name val="μ¸¿o"/>
      <family val="3"/>
      <charset val="129"/>
    </font>
    <font>
      <sz val="12"/>
      <name val="μ¸¿oA¼"/>
      <family val="3"/>
      <charset val="129"/>
    </font>
    <font>
      <sz val="12"/>
      <name val="µ¸¿òÃ¼"/>
      <family val="3"/>
      <charset val="129"/>
    </font>
    <font>
      <sz val="12"/>
      <name val="±¼¸²Ã¼"/>
      <family val="3"/>
      <charset val="129"/>
    </font>
    <font>
      <sz val="10"/>
      <name val="μ¸¿oA¼"/>
      <family val="3"/>
      <charset val="129"/>
    </font>
    <font>
      <sz val="12"/>
      <name val="Tms Rmn"/>
      <family val="1"/>
    </font>
    <font>
      <sz val="12"/>
      <name val="System"/>
      <family val="2"/>
      <charset val="129"/>
    </font>
    <font>
      <sz val="10"/>
      <name val="¡¾¨u￠￢ⓒ÷A¨u"/>
      <family val="3"/>
      <charset val="129"/>
    </font>
    <font>
      <sz val="10"/>
      <name val="¡¾¨ù¢¬©÷A¨ù"/>
      <family val="3"/>
      <charset val="129"/>
    </font>
    <font>
      <sz val="10"/>
      <name val="¨ÏoUAAA¡§u"/>
      <family val="1"/>
      <charset val="129"/>
    </font>
    <font>
      <sz val="10"/>
      <name val="±¼¸²Ã¼"/>
      <family val="3"/>
      <charset val="129"/>
    </font>
    <font>
      <sz val="12"/>
      <name val="±¼¸²A¼"/>
      <family val="3"/>
      <charset val="129"/>
    </font>
    <font>
      <sz val="10"/>
      <name val="¹ÙÅÁÃ¼"/>
      <family val="3"/>
      <charset val="129"/>
    </font>
    <font>
      <sz val="10"/>
      <name val="¹UAAA¼"/>
      <family val="3"/>
      <charset val="129"/>
    </font>
    <font>
      <sz val="10"/>
      <name val="µ¸¿òÃ¼"/>
      <family val="3"/>
      <charset val="129"/>
    </font>
    <font>
      <sz val="10"/>
      <name val="±¼¸²A¼"/>
      <family val="3"/>
      <charset val="129"/>
    </font>
    <font>
      <u/>
      <sz val="10"/>
      <color indexed="12"/>
      <name val="Arial"/>
      <family val="2"/>
    </font>
    <font>
      <b/>
      <sz val="9"/>
      <name val="Tahoma"/>
      <family val="2"/>
    </font>
    <font>
      <sz val="1"/>
      <color indexed="8"/>
      <name val="Courier"/>
      <family val="3"/>
    </font>
    <font>
      <sz val="10"/>
      <name val="MS Serif"/>
      <family val="1"/>
    </font>
    <font>
      <b/>
      <sz val="8"/>
      <name val="Arial"/>
      <family val="2"/>
    </font>
    <font>
      <sz val="8"/>
      <color indexed="12"/>
      <name val="Arial"/>
      <family val="2"/>
    </font>
    <font>
      <sz val="1"/>
      <color indexed="16"/>
      <name val="Courier"/>
      <family val="3"/>
    </font>
    <font>
      <sz val="9"/>
      <name val="Arial"/>
      <family val="2"/>
    </font>
    <font>
      <sz val="10"/>
      <color indexed="16"/>
      <name val="MS Serif"/>
      <family val="1"/>
    </font>
    <font>
      <b/>
      <sz val="1"/>
      <color indexed="23"/>
      <name val="Courier"/>
      <family val="3"/>
    </font>
    <font>
      <b/>
      <sz val="1"/>
      <color indexed="8"/>
      <name val="Courier"/>
      <family val="3"/>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8"/>
      <name val="Arial"/>
      <family val="2"/>
    </font>
    <font>
      <u/>
      <sz val="10"/>
      <color indexed="12"/>
      <name val="MS Sans Serif"/>
      <family val="2"/>
    </font>
    <font>
      <sz val="8"/>
      <color indexed="39"/>
      <name val="Arial"/>
      <family val="2"/>
    </font>
    <font>
      <sz val="10"/>
      <name val="Geneva"/>
      <family val="2"/>
    </font>
    <font>
      <sz val="6"/>
      <name val="Arial"/>
      <family val="2"/>
    </font>
    <font>
      <sz val="8"/>
      <color indexed="10"/>
      <name val="Arial"/>
      <family val="2"/>
    </font>
    <font>
      <b/>
      <u/>
      <sz val="10"/>
      <name val="Tahoma"/>
      <family val="2"/>
    </font>
    <font>
      <sz val="7"/>
      <name val="Arial"/>
      <family val="2"/>
    </font>
    <font>
      <b/>
      <i/>
      <sz val="14"/>
      <name val="Times New Roman"/>
      <family val="1"/>
    </font>
    <font>
      <b/>
      <u/>
      <sz val="13"/>
      <name val="굴림체"/>
      <family val="3"/>
      <charset val="129"/>
    </font>
    <font>
      <b/>
      <sz val="11"/>
      <name val="Tahom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8"/>
      <color indexed="9"/>
      <name val="Arial"/>
      <family val="2"/>
    </font>
    <font>
      <u/>
      <sz val="10"/>
      <color indexed="36"/>
      <name val="Arial"/>
      <family val="2"/>
    </font>
    <font>
      <u/>
      <sz val="10"/>
      <color indexed="12"/>
      <name val="ＭＳ ゴシック"/>
      <family val="3"/>
      <charset val="255"/>
    </font>
    <font>
      <sz val="11"/>
      <color indexed="10"/>
      <name val="맑은 고딕"/>
      <family val="3"/>
      <charset val="129"/>
    </font>
    <font>
      <b/>
      <sz val="11"/>
      <color indexed="52"/>
      <name val="맑은 고딕"/>
      <family val="3"/>
      <charset val="129"/>
    </font>
    <font>
      <sz val="11"/>
      <color indexed="20"/>
      <name val="맑은 고딕"/>
      <family val="3"/>
      <charset val="129"/>
    </font>
    <font>
      <sz val="14"/>
      <name val="뼥?ⓒ"/>
      <family val="3"/>
      <charset val="129"/>
    </font>
    <font>
      <sz val="8"/>
      <name val="MS Sans Serif"/>
      <family val="2"/>
    </font>
    <font>
      <sz val="11"/>
      <color indexed="60"/>
      <name val="맑은 고딕"/>
      <family val="3"/>
      <charset val="129"/>
    </font>
    <font>
      <i/>
      <sz val="11"/>
      <color indexed="23"/>
      <name val="맑은 고딕"/>
      <family val="3"/>
      <charset val="129"/>
    </font>
    <font>
      <b/>
      <sz val="11"/>
      <color indexed="9"/>
      <name val="맑은 고딕"/>
      <family val="3"/>
      <charset val="129"/>
    </font>
    <font>
      <b/>
      <sz val="12"/>
      <color indexed="16"/>
      <name val="굴림체"/>
      <family val="3"/>
      <charset val="129"/>
    </font>
    <font>
      <sz val="11"/>
      <color indexed="52"/>
      <name val="맑은 고딕"/>
      <family val="3"/>
      <charset val="129"/>
    </font>
    <font>
      <sz val="10"/>
      <name val="Helv"/>
      <family val="2"/>
    </font>
    <font>
      <b/>
      <sz val="11"/>
      <color indexed="8"/>
      <name val="맑은 고딕"/>
      <family val="3"/>
      <charset val="129"/>
    </font>
    <font>
      <sz val="11"/>
      <color indexed="62"/>
      <name val="맑은 고딕"/>
      <family val="3"/>
      <charset val="129"/>
    </font>
    <font>
      <sz val="12"/>
      <name val="명조"/>
      <family val="3"/>
      <charset val="129"/>
    </font>
    <font>
      <sz val="10"/>
      <color indexed="24"/>
      <name val="MS Sans Serif"/>
      <family val="2"/>
    </font>
    <font>
      <b/>
      <sz val="15"/>
      <color indexed="56"/>
      <name val="맑은 고딕"/>
      <family val="3"/>
      <charset val="129"/>
    </font>
    <font>
      <sz val="18"/>
      <name val="돋움체"/>
      <family val="3"/>
      <charset val="129"/>
    </font>
    <font>
      <b/>
      <sz val="13"/>
      <color indexed="56"/>
      <name val="맑은 고딕"/>
      <family val="3"/>
      <charset val="129"/>
    </font>
    <font>
      <b/>
      <sz val="11"/>
      <color indexed="56"/>
      <name val="맑은 고딕"/>
      <family val="3"/>
      <charset val="129"/>
    </font>
    <font>
      <b/>
      <sz val="18"/>
      <color indexed="56"/>
      <name val="맑은 고딕"/>
      <family val="3"/>
      <charset val="129"/>
    </font>
    <font>
      <b/>
      <sz val="16"/>
      <name val="돋움체"/>
      <family val="3"/>
      <charset val="129"/>
    </font>
    <font>
      <sz val="11"/>
      <color indexed="17"/>
      <name val="맑은 고딕"/>
      <family val="3"/>
      <charset val="129"/>
    </font>
    <font>
      <b/>
      <sz val="11"/>
      <color indexed="63"/>
      <name val="맑은 고딕"/>
      <family val="3"/>
      <charset val="129"/>
    </font>
    <font>
      <sz val="11"/>
      <name val="ＭＳ Ｐゴシック"/>
      <family val="2"/>
      <charset val="128"/>
    </font>
    <font>
      <sz val="12"/>
      <color indexed="24"/>
      <name val="바탕체"/>
      <family val="1"/>
      <charset val="129"/>
    </font>
    <font>
      <u/>
      <sz val="12"/>
      <color indexed="36"/>
      <name val="ＭＳ ゴシック"/>
      <family val="3"/>
      <charset val="255"/>
    </font>
    <font>
      <sz val="11"/>
      <color theme="1"/>
      <name val="맑은 고딕"/>
      <family val="3"/>
      <charset val="129"/>
      <scheme val="minor"/>
    </font>
    <font>
      <sz val="10"/>
      <color indexed="8"/>
      <name val="맑은 고딕"/>
      <family val="3"/>
      <charset val="129"/>
    </font>
    <font>
      <sz val="10"/>
      <name val="ＭＳ Ｐゴシック"/>
      <family val="3"/>
      <charset val="255"/>
    </font>
    <font>
      <i/>
      <sz val="12"/>
      <name val="바탕체"/>
      <family val="1"/>
      <charset val="129"/>
    </font>
    <font>
      <sz val="12"/>
      <name val="톝꾄ⁿ?"/>
      <family val="3"/>
      <charset val="129"/>
    </font>
    <font>
      <sz val="10"/>
      <name val="Courier"/>
      <family val="3"/>
    </font>
    <font>
      <sz val="12"/>
      <color indexed="24"/>
      <name val="¹UAAA¼"/>
      <family val="1"/>
      <charset val="129"/>
    </font>
    <font>
      <b/>
      <sz val="18"/>
      <color indexed="24"/>
      <name val="¹UAAA¼"/>
      <family val="1"/>
      <charset val="129"/>
    </font>
    <font>
      <b/>
      <sz val="15"/>
      <color indexed="24"/>
      <name val="¹UAAA¼"/>
      <family val="1"/>
      <charset val="129"/>
    </font>
    <font>
      <sz val="1"/>
      <color indexed="18"/>
      <name val="Courier"/>
      <family val="3"/>
    </font>
    <font>
      <b/>
      <sz val="12"/>
      <name val="돋움체"/>
      <family val="3"/>
      <charset val="129"/>
    </font>
    <font>
      <sz val="7"/>
      <name val="바탕체"/>
      <family val="1"/>
      <charset val="129"/>
    </font>
    <font>
      <sz val="12"/>
      <name val="Arial"/>
      <family val="2"/>
    </font>
    <font>
      <sz val="11"/>
      <name val="￠R¨u¡§u¡E¡þ¨I¡AA¡§u"/>
      <family val="3"/>
      <charset val="129"/>
    </font>
    <font>
      <sz val="11"/>
      <color indexed="9"/>
      <name val="돋움"/>
      <family val="3"/>
      <charset val="129"/>
    </font>
    <font>
      <sz val="11"/>
      <color indexed="8"/>
      <name val="돋움"/>
      <family val="3"/>
      <charset val="129"/>
    </font>
    <font>
      <sz val="12"/>
      <name val="¨IoUAAA¡§u"/>
      <family val="1"/>
      <charset val="129"/>
    </font>
    <font>
      <sz val="8"/>
      <name val="¹UAAA¼"/>
      <family val="1"/>
      <charset val="129"/>
    </font>
    <font>
      <sz val="10"/>
      <name val="¹UAAA¼"/>
      <family val="1"/>
      <charset val="129"/>
    </font>
    <font>
      <sz val="10"/>
      <name val="¹ÙÅÁÃ¼"/>
      <family val="1"/>
      <charset val="129"/>
    </font>
    <font>
      <sz val="11"/>
      <name val="±¼¸²A¼"/>
      <family val="3"/>
      <charset val="129"/>
    </font>
    <font>
      <sz val="11"/>
      <name val="±¼¸²Ã¼"/>
      <family val="3"/>
      <charset val="129"/>
    </font>
    <font>
      <sz val="11"/>
      <name val="¹UAAA¼"/>
      <family val="1"/>
      <charset val="129"/>
    </font>
    <font>
      <sz val="11"/>
      <name val="¹ÙÅÁÃ¼"/>
      <family val="1"/>
      <charset val="129"/>
    </font>
    <font>
      <sz val="11"/>
      <color indexed="9"/>
      <name val="굴림체"/>
      <family val="3"/>
      <charset val="129"/>
    </font>
    <font>
      <sz val="10"/>
      <color indexed="8"/>
      <name val="ARIAL"/>
      <family val="2"/>
    </font>
    <font>
      <b/>
      <sz val="11"/>
      <color indexed="8"/>
      <name val="굴림체"/>
      <family val="3"/>
      <charset val="129"/>
    </font>
    <font>
      <u/>
      <sz val="10"/>
      <color indexed="14"/>
      <name val="MS Sans Serif"/>
      <family val="2"/>
    </font>
    <font>
      <sz val="11"/>
      <color indexed="17"/>
      <name val="굴림체"/>
      <family val="3"/>
      <charset val="129"/>
    </font>
    <font>
      <b/>
      <sz val="10"/>
      <name val="Arial"/>
      <family val="2"/>
    </font>
    <font>
      <b/>
      <i/>
      <sz val="22"/>
      <name val="Times New Roman"/>
      <family val="1"/>
    </font>
    <font>
      <b/>
      <sz val="16"/>
      <name val="Times New Roman"/>
      <family val="1"/>
    </font>
    <font>
      <sz val="11"/>
      <color indexed="18"/>
      <name val="굴림체"/>
      <family val="3"/>
      <charset val="129"/>
    </font>
    <font>
      <sz val="11"/>
      <color indexed="8"/>
      <name val="Times New Roman"/>
      <family val="1"/>
    </font>
    <font>
      <sz val="11"/>
      <color indexed="19"/>
      <name val="굴림체"/>
      <family val="3"/>
      <charset val="129"/>
    </font>
    <font>
      <sz val="12"/>
      <name val="Courier New"/>
      <family val="3"/>
    </font>
    <font>
      <b/>
      <sz val="11"/>
      <color indexed="9"/>
      <name val="굴림체"/>
      <family val="3"/>
      <charset val="129"/>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12"/>
      <color indexed="8"/>
      <name val="Arial"/>
      <family val="2"/>
    </font>
    <font>
      <b/>
      <sz val="12"/>
      <color indexed="8"/>
      <name val="Arial"/>
      <family val="2"/>
    </font>
    <font>
      <b/>
      <sz val="18"/>
      <color indexed="8"/>
      <name val="굴림체"/>
      <family val="3"/>
      <charset val="129"/>
    </font>
    <font>
      <b/>
      <sz val="10"/>
      <color indexed="10"/>
      <name val="Arial"/>
      <family val="2"/>
    </font>
    <font>
      <b/>
      <sz val="10"/>
      <name val="돋움체"/>
      <family val="3"/>
      <charset val="129"/>
    </font>
    <font>
      <u/>
      <sz val="12"/>
      <color indexed="36"/>
      <name val="바탕체"/>
      <family val="1"/>
      <charset val="129"/>
    </font>
    <font>
      <sz val="12"/>
      <name val="뼻뮝"/>
      <family val="1"/>
      <charset val="129"/>
    </font>
    <font>
      <sz val="8"/>
      <name val="돋움체"/>
      <family val="3"/>
      <charset val="129"/>
    </font>
    <font>
      <sz val="10"/>
      <color theme="1"/>
      <name val="맑은 고딕"/>
      <family val="3"/>
      <charset val="129"/>
      <scheme val="minor"/>
    </font>
    <font>
      <u/>
      <sz val="8.25"/>
      <color indexed="36"/>
      <name val="돋움"/>
      <family val="3"/>
      <charset val="129"/>
    </font>
    <font>
      <sz val="12"/>
      <name val="新細明體"/>
      <family val="1"/>
    </font>
    <font>
      <u val="double"/>
      <sz val="14"/>
      <name val="HY견고딕"/>
      <family val="1"/>
      <charset val="129"/>
    </font>
    <font>
      <sz val="12"/>
      <name val="HY견고딕"/>
      <family val="1"/>
      <charset val="129"/>
    </font>
    <font>
      <u val="double"/>
      <sz val="18"/>
      <name val="HY견고딕"/>
      <family val="1"/>
      <charset val="129"/>
    </font>
    <font>
      <u/>
      <sz val="10"/>
      <color indexed="12"/>
      <name val="Courier"/>
      <family val="3"/>
    </font>
    <font>
      <sz val="14"/>
      <name val="돋움체"/>
      <family val="3"/>
      <charset val="129"/>
    </font>
    <font>
      <b/>
      <sz val="11"/>
      <name val="돋움체"/>
      <family val="3"/>
      <charset val="129"/>
    </font>
    <font>
      <sz val="10"/>
      <color indexed="8"/>
      <name val="돋움"/>
      <family val="3"/>
      <charset val="129"/>
    </font>
    <font>
      <sz val="10"/>
      <name val="굴림"/>
      <family val="3"/>
      <charset val="129"/>
    </font>
    <font>
      <sz val="12"/>
      <color indexed="8"/>
      <name val="굴림"/>
      <family val="3"/>
      <charset val="129"/>
    </font>
    <font>
      <sz val="11"/>
      <color indexed="8"/>
      <name val="굴림체"/>
      <family val="3"/>
      <charset val="129"/>
    </font>
    <font>
      <sz val="10"/>
      <color theme="1"/>
      <name val="맑은 고딕"/>
      <family val="2"/>
      <charset val="129"/>
      <scheme val="minor"/>
    </font>
    <font>
      <sz val="9"/>
      <color indexed="8"/>
      <name val="굴림체"/>
      <family val="3"/>
      <charset val="129"/>
    </font>
    <font>
      <b/>
      <sz val="12"/>
      <name val="Times New Roman"/>
      <family val="1"/>
    </font>
    <font>
      <sz val="12"/>
      <name val="¹UAAA¼"/>
      <family val="1"/>
      <charset val="129"/>
    </font>
    <font>
      <sz val="11"/>
      <color indexed="53"/>
      <name val="맑은 고딕"/>
      <family val="3"/>
      <charset val="129"/>
    </font>
    <font>
      <b/>
      <sz val="18"/>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sz val="12"/>
      <color indexed="22"/>
      <name val="바탕체"/>
      <family val="1"/>
      <charset val="129"/>
    </font>
    <font>
      <b/>
      <sz val="18"/>
      <color indexed="22"/>
      <name val="바탕체"/>
      <family val="1"/>
      <charset val="129"/>
    </font>
    <font>
      <b/>
      <sz val="15"/>
      <color indexed="22"/>
      <name val="바탕체"/>
      <family val="1"/>
      <charset val="129"/>
    </font>
    <font>
      <i/>
      <sz val="1"/>
      <color indexed="8"/>
      <name val="Courier"/>
      <family val="3"/>
    </font>
    <font>
      <b/>
      <sz val="8"/>
      <color indexed="8"/>
      <name val="Helv"/>
      <family val="2"/>
    </font>
    <font>
      <b/>
      <sz val="14"/>
      <color theme="1"/>
      <name val="함초롬바탕"/>
      <family val="1"/>
      <charset val="129"/>
    </font>
    <font>
      <b/>
      <sz val="13"/>
      <color theme="1"/>
      <name val="함초롬바탕"/>
      <family val="1"/>
      <charset val="129"/>
    </font>
    <font>
      <b/>
      <sz val="12"/>
      <color theme="1"/>
      <name val="함초롬바탕"/>
      <family val="1"/>
      <charset val="129"/>
    </font>
    <font>
      <b/>
      <sz val="11"/>
      <name val="함초롬바탕"/>
      <family val="1"/>
      <charset val="129"/>
    </font>
    <font>
      <sz val="11"/>
      <name val="맑은 고딕"/>
      <family val="2"/>
      <charset val="129"/>
      <scheme val="minor"/>
    </font>
    <font>
      <b/>
      <sz val="11"/>
      <name val="Calibri"/>
      <family val="2"/>
    </font>
    <font>
      <b/>
      <sz val="11"/>
      <name val="돋움"/>
      <family val="3"/>
      <charset val="129"/>
    </font>
    <font>
      <b/>
      <sz val="28"/>
      <name val="함초롬바탕"/>
      <family val="1"/>
      <charset val="129"/>
    </font>
    <font>
      <b/>
      <sz val="11"/>
      <name val="맑은 고딕"/>
      <family val="2"/>
      <charset val="129"/>
      <scheme val="minor"/>
    </font>
    <font>
      <b/>
      <sz val="12"/>
      <name val="맑은 고딕"/>
      <family val="3"/>
      <charset val="129"/>
    </font>
    <font>
      <b/>
      <sz val="11"/>
      <name val="맑은 고딕"/>
      <family val="3"/>
      <charset val="129"/>
    </font>
    <font>
      <b/>
      <sz val="9.35"/>
      <name val="함초롬바탕"/>
      <family val="1"/>
      <charset val="129"/>
    </font>
    <font>
      <sz val="14"/>
      <name val="함초롬바탕"/>
      <family val="1"/>
      <charset val="129"/>
    </font>
    <font>
      <b/>
      <sz val="10"/>
      <name val="함초롬바탕"/>
      <family val="1"/>
      <charset val="129"/>
    </font>
    <font>
      <sz val="9"/>
      <name val="맑은 고딕"/>
      <family val="2"/>
      <charset val="129"/>
      <scheme val="minor"/>
    </font>
    <font>
      <b/>
      <sz val="8"/>
      <name val="함초롬바탕"/>
      <family val="1"/>
      <charset val="129"/>
    </font>
    <font>
      <sz val="10.5"/>
      <name val="함초롬바탕"/>
      <family val="1"/>
      <charset val="129"/>
    </font>
    <font>
      <sz val="10.5"/>
      <name val="맑은 고딕"/>
      <family val="3"/>
    </font>
    <font>
      <sz val="10.5"/>
      <name val="함초롬바탕"/>
      <family val="1"/>
    </font>
    <font>
      <sz val="10"/>
      <name val="맑은 고딕"/>
      <family val="2"/>
      <charset val="129"/>
      <scheme val="minor"/>
    </font>
    <font>
      <sz val="9"/>
      <color indexed="81"/>
      <name val="Tahoma"/>
      <family val="2"/>
    </font>
    <font>
      <b/>
      <sz val="9"/>
      <color indexed="81"/>
      <name val="Tahoma"/>
      <family val="2"/>
    </font>
    <font>
      <sz val="9"/>
      <color indexed="81"/>
      <name val="돋움"/>
      <family val="3"/>
      <charset val="129"/>
    </font>
  </fonts>
  <fills count="58">
    <fill>
      <patternFill patternType="none"/>
    </fill>
    <fill>
      <patternFill patternType="gray125"/>
    </fill>
    <fill>
      <patternFill patternType="solid">
        <fgColor rgb="FFDDD9C4"/>
        <bgColor indexed="64"/>
      </patternFill>
    </fill>
    <fill>
      <patternFill patternType="solid">
        <fgColor theme="0" tint="-0.14999847407452621"/>
        <bgColor indexed="64"/>
      </patternFill>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indexed="13"/>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27"/>
        <bgColor indexed="64"/>
      </patternFill>
    </fill>
    <fill>
      <patternFill patternType="solid">
        <fgColor indexed="13"/>
      </patternFill>
    </fill>
    <fill>
      <patternFill patternType="solid">
        <fgColor indexed="43"/>
        <bgColor indexed="43"/>
      </patternFill>
    </fill>
    <fill>
      <patternFill patternType="solid">
        <fgColor indexed="8"/>
        <bgColor indexed="8"/>
      </patternFill>
    </fill>
    <fill>
      <patternFill patternType="solid">
        <fgColor indexed="54"/>
        <bgColor indexed="64"/>
      </patternFill>
    </fill>
    <fill>
      <patternFill patternType="solid">
        <fgColor indexed="8"/>
      </patternFill>
    </fill>
    <fill>
      <patternFill patternType="solid">
        <fgColor indexed="54"/>
      </patternFill>
    </fill>
    <fill>
      <patternFill patternType="solid">
        <fgColor rgb="FFDDD9C4"/>
        <bgColor rgb="FFDDD9C4"/>
      </patternFill>
    </fill>
    <fill>
      <patternFill patternType="solid">
        <fgColor rgb="FFFFFF00"/>
        <bgColor indexed="64"/>
      </patternFill>
    </fill>
  </fills>
  <borders count="217">
    <border>
      <left/>
      <right/>
      <top/>
      <bottom/>
      <diagonal/>
    </border>
    <border>
      <left/>
      <right/>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top style="thin">
        <color auto="1"/>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auto="1"/>
      </top>
      <bottom style="hair">
        <color indexed="64"/>
      </bottom>
      <diagonal/>
    </border>
    <border>
      <left/>
      <right/>
      <top style="thin">
        <color auto="1"/>
      </top>
      <bottom style="hair">
        <color indexed="64"/>
      </bottom>
      <diagonal/>
    </border>
    <border>
      <left style="thin">
        <color auto="1"/>
      </left>
      <right/>
      <top style="thin">
        <color auto="1"/>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indexed="64"/>
      </right>
      <top style="thin">
        <color auto="1"/>
      </top>
      <bottom style="medium">
        <color indexed="64"/>
      </bottom>
      <diagonal/>
    </border>
    <border>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medium">
        <color indexed="64"/>
      </right>
      <top/>
      <bottom/>
      <diagonal/>
    </border>
    <border>
      <left/>
      <right/>
      <top style="medium">
        <color indexed="64"/>
      </top>
      <bottom/>
      <diagonal/>
    </border>
    <border>
      <left/>
      <right style="hair">
        <color indexed="64"/>
      </right>
      <top/>
      <bottom style="hair">
        <color indexed="64"/>
      </bottom>
      <diagonal/>
    </border>
    <border>
      <left/>
      <right/>
      <top/>
      <bottom style="hair">
        <color indexed="22"/>
      </bottom>
      <diagonal/>
    </border>
    <border>
      <left/>
      <right/>
      <top style="thin">
        <color indexed="64"/>
      </top>
      <bottom style="hair">
        <color indexed="22"/>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double">
        <color indexed="64"/>
      </top>
      <bottom/>
      <diagonal/>
    </border>
    <border>
      <left style="thin">
        <color indexed="64"/>
      </left>
      <right/>
      <top/>
      <bottom style="medium">
        <color indexed="64"/>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right/>
      <top/>
      <bottom style="thick">
        <color indexed="64"/>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medium">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right/>
      <top/>
      <bottom style="double">
        <color indexed="64"/>
      </bottom>
      <diagonal/>
    </border>
    <border>
      <left/>
      <right/>
      <top style="thin">
        <color auto="1"/>
      </top>
      <bottom style="thin">
        <color indexed="64"/>
      </bottom>
      <diagonal/>
    </border>
    <border>
      <left style="thin">
        <color indexed="64"/>
      </left>
      <right style="thin">
        <color indexed="64"/>
      </right>
      <top/>
      <bottom style="hair">
        <color indexed="64"/>
      </bottom>
      <diagonal/>
    </border>
    <border>
      <left style="thin">
        <color auto="1"/>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8402">
    <xf numFmtId="0" fontId="0" fillId="0" borderId="0">
      <alignment vertical="center"/>
    </xf>
    <xf numFmtId="0" fontId="6" fillId="0" borderId="0" applyNumberFormat="0" applyFill="0" applyBorder="0" applyAlignment="0" applyProtection="0">
      <alignment vertical="center"/>
    </xf>
    <xf numFmtId="0" fontId="7" fillId="0" borderId="0"/>
    <xf numFmtId="41" fontId="12" fillId="0" borderId="0" applyFont="0" applyFill="0" applyBorder="0" applyAlignment="0" applyProtection="0">
      <alignment vertical="center"/>
    </xf>
    <xf numFmtId="0" fontId="15" fillId="0" borderId="0"/>
    <xf numFmtId="9" fontId="12" fillId="0" borderId="0" applyFont="0" applyFill="0" applyBorder="0" applyAlignment="0" applyProtection="0">
      <alignment vertical="center"/>
    </xf>
    <xf numFmtId="0" fontId="28" fillId="0" borderId="0"/>
    <xf numFmtId="0" fontId="35" fillId="0" borderId="0"/>
    <xf numFmtId="0" fontId="14" fillId="0" borderId="0"/>
    <xf numFmtId="0" fontId="14" fillId="0" borderId="0"/>
    <xf numFmtId="0" fontId="14" fillId="0" borderId="0"/>
    <xf numFmtId="0" fontId="14" fillId="0" borderId="0"/>
    <xf numFmtId="0" fontId="14" fillId="0" borderId="0"/>
    <xf numFmtId="0" fontId="28" fillId="0" borderId="0"/>
    <xf numFmtId="0" fontId="35" fillId="0" borderId="0"/>
    <xf numFmtId="202" fontId="28" fillId="0" borderId="21">
      <alignment horizontal="right" vertical="center" shrinkToFit="1"/>
    </xf>
    <xf numFmtId="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1" fontId="15" fillId="0" borderId="0" applyFont="0" applyFill="0" applyBorder="0" applyAlignment="0" applyProtection="0"/>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6" fillId="0" borderId="0">
      <protection locked="0"/>
    </xf>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36" fillId="0" borderId="0">
      <protection locked="0"/>
    </xf>
    <xf numFmtId="0" fontId="35" fillId="0" borderId="0"/>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28"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37" fillId="0" borderId="0"/>
    <xf numFmtId="0" fontId="39" fillId="0" borderId="0"/>
    <xf numFmtId="0" fontId="28" fillId="0" borderId="0"/>
    <xf numFmtId="0" fontId="36" fillId="0" borderId="0">
      <protection locked="0"/>
    </xf>
    <xf numFmtId="0" fontId="38" fillId="0" borderId="27"/>
    <xf numFmtId="0" fontId="14" fillId="0" borderId="0"/>
    <xf numFmtId="0" fontId="15" fillId="0" borderId="0" applyFont="0" applyFill="0" applyBorder="0" applyAlignment="0" applyProtection="0"/>
    <xf numFmtId="0" fontId="14" fillId="0" borderId="0" applyFont="0" applyFill="0" applyBorder="0" applyAlignment="0" applyProtection="0"/>
    <xf numFmtId="42" fontId="15" fillId="0" borderId="0" applyFont="0" applyFill="0" applyBorder="0" applyAlignment="0" applyProtection="0"/>
    <xf numFmtId="195" fontId="32" fillId="0" borderId="0" applyFont="0" applyFill="0" applyBorder="0" applyAlignment="0" applyProtection="0"/>
    <xf numFmtId="196" fontId="32" fillId="0" borderId="0" applyFont="0" applyFill="0" applyBorder="0" applyAlignment="0" applyProtection="0"/>
    <xf numFmtId="0" fontId="37" fillId="0" borderId="0"/>
    <xf numFmtId="191" fontId="32" fillId="0" borderId="0" applyFont="0" applyFill="0" applyBorder="0" applyAlignment="0" applyProtection="0"/>
    <xf numFmtId="0" fontId="32" fillId="0" borderId="0" applyFont="0" applyFill="0" applyBorder="0" applyAlignment="0" applyProtection="0"/>
    <xf numFmtId="0" fontId="15" fillId="0" borderId="0" applyFill="0" applyBorder="0" applyAlignment="0"/>
    <xf numFmtId="0" fontId="43" fillId="0" borderId="0"/>
    <xf numFmtId="0" fontId="39" fillId="0" borderId="0"/>
    <xf numFmtId="197" fontId="15" fillId="0" borderId="0"/>
    <xf numFmtId="0" fontId="15" fillId="0" borderId="0"/>
    <xf numFmtId="0" fontId="15" fillId="0" borderId="0"/>
    <xf numFmtId="194" fontId="15" fillId="0" borderId="0" applyFont="0" applyFill="0" applyBorder="0" applyAlignment="0" applyProtection="0"/>
    <xf numFmtId="38" fontId="40" fillId="5" borderId="0" applyNumberFormat="0" applyBorder="0" applyAlignment="0" applyProtection="0"/>
    <xf numFmtId="0" fontId="44" fillId="0" borderId="0">
      <alignment horizontal="left"/>
    </xf>
    <xf numFmtId="0" fontId="29" fillId="0" borderId="28" applyNumberFormat="0" applyAlignment="0" applyProtection="0">
      <alignment horizontal="left" vertical="center"/>
    </xf>
    <xf numFmtId="0" fontId="29" fillId="0" borderId="2">
      <alignment horizontal="left" vertical="center"/>
    </xf>
    <xf numFmtId="0" fontId="36" fillId="0" borderId="0">
      <protection locked="0"/>
    </xf>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10" fontId="40" fillId="6" borderId="21" applyNumberFormat="0" applyBorder="0" applyAlignment="0" applyProtection="0"/>
    <xf numFmtId="0" fontId="45" fillId="0" borderId="29"/>
    <xf numFmtId="37" fontId="41" fillId="0" borderId="0"/>
    <xf numFmtId="0" fontId="28" fillId="0" borderId="0"/>
    <xf numFmtId="0" fontId="1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8" fillId="0" borderId="0"/>
    <xf numFmtId="10" fontId="28" fillId="0" borderId="0" applyFont="0" applyFill="0" applyBorder="0" applyAlignment="0" applyProtection="0"/>
    <xf numFmtId="0" fontId="45" fillId="0" borderId="0"/>
    <xf numFmtId="41" fontId="15" fillId="0" borderId="0" applyFont="0" applyFill="0" applyBorder="0" applyAlignment="0" applyProtection="0"/>
    <xf numFmtId="3" fontId="47" fillId="0" borderId="21"/>
    <xf numFmtId="0" fontId="15"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xf numFmtId="0" fontId="15" fillId="0" borderId="0" applyFont="0" applyFill="0" applyBorder="0" applyAlignment="0" applyProtection="0"/>
    <xf numFmtId="0" fontId="48" fillId="0" borderId="0" applyFont="0" applyFill="0" applyBorder="0" applyAlignment="0" applyProtection="0"/>
    <xf numFmtId="0" fontId="14" fillId="0" borderId="0" applyFont="0" applyFill="0" applyBorder="0" applyAlignment="0" applyProtection="0"/>
    <xf numFmtId="0" fontId="28" fillId="0" borderId="0"/>
    <xf numFmtId="0" fontId="47" fillId="0" borderId="0"/>
    <xf numFmtId="0" fontId="26" fillId="0" borderId="0"/>
    <xf numFmtId="0" fontId="14" fillId="0" borderId="0"/>
    <xf numFmtId="0" fontId="49" fillId="0" borderId="0"/>
    <xf numFmtId="0" fontId="50" fillId="0" borderId="0" applyProtection="0"/>
    <xf numFmtId="0" fontId="24" fillId="0" borderId="0" applyFont="0" applyFill="0" applyBorder="0" applyAlignment="0" applyProtection="0"/>
    <xf numFmtId="0" fontId="50" fillId="0" borderId="0" applyProtection="0"/>
    <xf numFmtId="0" fontId="24" fillId="0" borderId="0" applyFont="0" applyFill="0" applyBorder="0" applyAlignment="0" applyProtection="0"/>
    <xf numFmtId="0" fontId="39" fillId="0" borderId="0"/>
    <xf numFmtId="0" fontId="28" fillId="0" borderId="0"/>
    <xf numFmtId="0" fontId="37" fillId="0" borderId="0"/>
    <xf numFmtId="0" fontId="37" fillId="0" borderId="0"/>
    <xf numFmtId="0" fontId="39" fillId="0" borderId="0"/>
    <xf numFmtId="0" fontId="1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8" fillId="0" borderId="0" applyFont="0" applyFill="0" applyBorder="0" applyAlignment="0" applyProtection="0"/>
    <xf numFmtId="0" fontId="14" fillId="0" borderId="0"/>
    <xf numFmtId="0" fontId="14" fillId="0" borderId="0"/>
    <xf numFmtId="0" fontId="14" fillId="0" borderId="0"/>
    <xf numFmtId="0" fontId="14" fillId="0" borderId="0"/>
    <xf numFmtId="0" fontId="24" fillId="0" borderId="0" applyFont="0" applyFill="0" applyBorder="0" applyAlignment="0" applyProtection="0"/>
    <xf numFmtId="0" fontId="39" fillId="0" borderId="0"/>
    <xf numFmtId="0" fontId="28" fillId="0" borderId="0"/>
    <xf numFmtId="0" fontId="37" fillId="0" borderId="0"/>
    <xf numFmtId="0" fontId="37" fillId="0" borderId="0"/>
    <xf numFmtId="0" fontId="28" fillId="0" borderId="0"/>
    <xf numFmtId="0" fontId="50" fillId="0" borderId="0" applyProtection="0"/>
    <xf numFmtId="0" fontId="39" fillId="0" borderId="0"/>
    <xf numFmtId="0" fontId="37" fillId="0" borderId="0"/>
    <xf numFmtId="0" fontId="28" fillId="0" borderId="0"/>
    <xf numFmtId="0" fontId="50" fillId="0" borderId="0" applyProtection="0"/>
    <xf numFmtId="0" fontId="1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8" fillId="0" borderId="0" applyFont="0" applyFill="0" applyBorder="0" applyAlignment="0" applyProtection="0"/>
    <xf numFmtId="0" fontId="28" fillId="0" borderId="0"/>
    <xf numFmtId="0" fontId="37" fillId="0" borderId="0"/>
    <xf numFmtId="0" fontId="39" fillId="0" borderId="0"/>
    <xf numFmtId="0" fontId="28" fillId="0" borderId="0"/>
    <xf numFmtId="0" fontId="37" fillId="0" borderId="0"/>
    <xf numFmtId="0" fontId="14" fillId="0" borderId="0" applyFont="0" applyFill="0" applyBorder="0" applyAlignment="0" applyProtection="0"/>
    <xf numFmtId="0" fontId="28"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4" fillId="0" borderId="0" applyFont="0" applyFill="0" applyBorder="0" applyAlignment="0" applyProtection="0"/>
    <xf numFmtId="0" fontId="28" fillId="0" borderId="0"/>
    <xf numFmtId="0" fontId="37" fillId="0" borderId="0"/>
    <xf numFmtId="0" fontId="39" fillId="0" borderId="0"/>
    <xf numFmtId="0" fontId="37" fillId="0" borderId="0"/>
    <xf numFmtId="0" fontId="28" fillId="0" borderId="0"/>
    <xf numFmtId="0" fontId="28" fillId="0" borderId="0"/>
    <xf numFmtId="0" fontId="28" fillId="0" borderId="0"/>
    <xf numFmtId="0" fontId="37" fillId="0" borderId="0"/>
    <xf numFmtId="0" fontId="37" fillId="0" borderId="0"/>
    <xf numFmtId="0" fontId="28" fillId="0" borderId="0"/>
    <xf numFmtId="0" fontId="37" fillId="0" borderId="0"/>
    <xf numFmtId="0" fontId="28" fillId="0" borderId="0"/>
    <xf numFmtId="0" fontId="37" fillId="0" borderId="0"/>
    <xf numFmtId="0" fontId="28" fillId="0" borderId="0"/>
    <xf numFmtId="0" fontId="37" fillId="0" borderId="0"/>
    <xf numFmtId="0" fontId="39" fillId="0" borderId="0"/>
    <xf numFmtId="0" fontId="28" fillId="0" borderId="0"/>
    <xf numFmtId="0" fontId="28" fillId="0" borderId="0"/>
    <xf numFmtId="0" fontId="37" fillId="0" borderId="0"/>
    <xf numFmtId="0" fontId="24" fillId="0" borderId="0" applyFont="0" applyFill="0" applyBorder="0" applyAlignment="0" applyProtection="0"/>
    <xf numFmtId="0" fontId="24"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51" fillId="0" borderId="0"/>
    <xf numFmtId="203" fontId="32" fillId="0" borderId="0"/>
    <xf numFmtId="204" fontId="32" fillId="0" borderId="0"/>
    <xf numFmtId="0" fontId="53" fillId="0" borderId="0"/>
    <xf numFmtId="3" fontId="47" fillId="0" borderId="21"/>
    <xf numFmtId="3" fontId="47" fillId="0" borderId="21"/>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4" fillId="16" borderId="0" applyNumberFormat="0" applyBorder="0" applyAlignment="0" applyProtection="0">
      <alignment vertical="center"/>
    </xf>
    <xf numFmtId="0" fontId="54" fillId="16"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20" borderId="0" applyNumberFormat="0" applyBorder="0" applyAlignment="0" applyProtection="0">
      <alignment vertical="center"/>
    </xf>
    <xf numFmtId="0" fontId="54" fillId="20" borderId="0" applyNumberFormat="0" applyBorder="0" applyAlignment="0" applyProtection="0">
      <alignment vertical="center"/>
    </xf>
    <xf numFmtId="0" fontId="54" fillId="20"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14" fontId="56" fillId="0" borderId="0"/>
    <xf numFmtId="14" fontId="28" fillId="0" borderId="0" applyBorder="0"/>
    <xf numFmtId="14" fontId="28" fillId="0" borderId="0" applyBorder="0"/>
    <xf numFmtId="0" fontId="57" fillId="0" borderId="0" applyFont="0" applyFill="0" applyBorder="0" applyAlignment="0" applyProtection="0"/>
    <xf numFmtId="0" fontId="57" fillId="0" borderId="0" applyFont="0" applyFill="0" applyBorder="0" applyAlignment="0" applyProtection="0"/>
    <xf numFmtId="0" fontId="58"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58"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59"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42"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44"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4"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61" fillId="0" borderId="0" applyFont="0" applyFill="0" applyBorder="0" applyAlignment="0" applyProtection="0"/>
    <xf numFmtId="0" fontId="66"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41" fontId="32" fillId="0" borderId="0" applyFont="0" applyFill="0" applyBorder="0" applyAlignment="0" applyProtection="0"/>
    <xf numFmtId="0" fontId="61"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1" fillId="0" borderId="0" applyFont="0" applyFill="0" applyBorder="0" applyAlignment="0" applyProtection="0"/>
    <xf numFmtId="43"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4" fillId="0" borderId="0" applyFont="0" applyFill="0" applyBorder="0" applyAlignment="0" applyProtection="0"/>
    <xf numFmtId="0" fontId="26" fillId="0" borderId="0" applyFont="0" applyFill="0" applyBorder="0" applyAlignment="0" applyProtection="0"/>
    <xf numFmtId="0" fontId="67" fillId="0" borderId="0" applyNumberFormat="0" applyFill="0" applyBorder="0" applyAlignment="0" applyProtection="0"/>
    <xf numFmtId="0" fontId="68" fillId="0" borderId="0"/>
    <xf numFmtId="0" fontId="59" fillId="0" borderId="0"/>
    <xf numFmtId="0" fontId="60" fillId="0" borderId="0"/>
    <xf numFmtId="0" fontId="59" fillId="0" borderId="0"/>
    <xf numFmtId="0" fontId="60" fillId="0" borderId="0"/>
    <xf numFmtId="0" fontId="59" fillId="0" borderId="0"/>
    <xf numFmtId="0" fontId="60" fillId="0" borderId="0"/>
    <xf numFmtId="0" fontId="59" fillId="0" borderId="0"/>
    <xf numFmtId="0" fontId="60" fillId="0" borderId="0"/>
    <xf numFmtId="0" fontId="69" fillId="0" borderId="0"/>
    <xf numFmtId="0" fontId="70" fillId="0" borderId="0"/>
    <xf numFmtId="0" fontId="71" fillId="0" borderId="0"/>
    <xf numFmtId="0" fontId="72" fillId="0" borderId="0"/>
    <xf numFmtId="0" fontId="73" fillId="0" borderId="0"/>
    <xf numFmtId="0" fontId="68" fillId="0" borderId="0"/>
    <xf numFmtId="0" fontId="68" fillId="0" borderId="0"/>
    <xf numFmtId="0" fontId="72" fillId="0" borderId="0"/>
    <xf numFmtId="0" fontId="32" fillId="0" borderId="0"/>
    <xf numFmtId="0" fontId="61" fillId="0" borderId="0"/>
    <xf numFmtId="0" fontId="32" fillId="0" borderId="0"/>
    <xf numFmtId="0" fontId="74" fillId="0" borderId="0"/>
    <xf numFmtId="0" fontId="75" fillId="0" borderId="0"/>
    <xf numFmtId="0" fontId="76" fillId="0" borderId="0"/>
    <xf numFmtId="37" fontId="32" fillId="0" borderId="0"/>
    <xf numFmtId="0" fontId="61" fillId="0" borderId="0"/>
    <xf numFmtId="0" fontId="32" fillId="0" borderId="0"/>
    <xf numFmtId="0" fontId="28" fillId="0" borderId="0"/>
    <xf numFmtId="0" fontId="68" fillId="0" borderId="0" applyNumberFormat="0"/>
    <xf numFmtId="0" fontId="68" fillId="0" borderId="0" applyNumberFormat="0"/>
    <xf numFmtId="0" fontId="63" fillId="0" borderId="0"/>
    <xf numFmtId="0" fontId="61" fillId="0" borderId="0"/>
    <xf numFmtId="0" fontId="32" fillId="0" borderId="0"/>
    <xf numFmtId="0" fontId="61" fillId="0" borderId="0"/>
    <xf numFmtId="0" fontId="32" fillId="0" borderId="0"/>
    <xf numFmtId="0" fontId="61" fillId="0" borderId="0"/>
    <xf numFmtId="0" fontId="62" fillId="0" borderId="0"/>
    <xf numFmtId="0" fontId="61" fillId="0" borderId="0"/>
    <xf numFmtId="0" fontId="32" fillId="0" borderId="0"/>
    <xf numFmtId="0" fontId="61" fillId="0" borderId="0"/>
    <xf numFmtId="0" fontId="64" fillId="0" borderId="0"/>
    <xf numFmtId="0" fontId="32" fillId="0" borderId="0"/>
    <xf numFmtId="0" fontId="61" fillId="0" borderId="0"/>
    <xf numFmtId="0" fontId="32" fillId="0" borderId="0"/>
    <xf numFmtId="0" fontId="61" fillId="0" borderId="0"/>
    <xf numFmtId="0" fontId="77" fillId="0" borderId="0"/>
    <xf numFmtId="0" fontId="72" fillId="0" borderId="0"/>
    <xf numFmtId="0" fontId="77" fillId="0" borderId="0"/>
    <xf numFmtId="0" fontId="72" fillId="0" borderId="0"/>
    <xf numFmtId="0" fontId="32" fillId="0" borderId="0"/>
    <xf numFmtId="0" fontId="61" fillId="0" borderId="0"/>
    <xf numFmtId="0" fontId="78" fillId="0" borderId="0" applyNumberFormat="0" applyFill="0" applyBorder="0" applyAlignment="0" applyProtection="0">
      <alignment vertical="top"/>
      <protection locked="0"/>
    </xf>
    <xf numFmtId="0" fontId="79" fillId="10" borderId="0" applyNumberFormat="0">
      <alignment horizontal="center"/>
    </xf>
    <xf numFmtId="4" fontId="80" fillId="0" borderId="0">
      <protection locked="0"/>
    </xf>
    <xf numFmtId="3" fontId="28" fillId="0" borderId="0" applyFont="0" applyFill="0" applyBorder="0" applyAlignment="0" applyProtection="0"/>
    <xf numFmtId="0" fontId="81" fillId="0" borderId="0" applyNumberFormat="0" applyAlignment="0">
      <alignment horizontal="left"/>
    </xf>
    <xf numFmtId="0" fontId="24" fillId="0" borderId="0" applyFont="0" applyFill="0" applyBorder="0" applyAlignment="0" applyProtection="0"/>
    <xf numFmtId="205" fontId="80" fillId="0" borderId="0">
      <protection locked="0"/>
    </xf>
    <xf numFmtId="206" fontId="40" fillId="0" borderId="0" applyFont="0" applyFill="0" applyBorder="0" applyAlignment="0"/>
    <xf numFmtId="207" fontId="40" fillId="0" borderId="0"/>
    <xf numFmtId="208" fontId="15" fillId="0" borderId="0" applyFont="0" applyFill="0" applyBorder="0" applyAlignment="0" applyProtection="0"/>
    <xf numFmtId="39" fontId="56" fillId="0" borderId="0">
      <alignment horizontal="right"/>
    </xf>
    <xf numFmtId="209" fontId="28" fillId="0" borderId="0" applyBorder="0">
      <alignment horizontal="right"/>
    </xf>
    <xf numFmtId="209" fontId="28" fillId="0" borderId="0" applyBorder="0">
      <alignment horizontal="right"/>
    </xf>
    <xf numFmtId="210" fontId="80" fillId="0" borderId="0">
      <protection locked="0"/>
    </xf>
    <xf numFmtId="15" fontId="82" fillId="0" borderId="0" applyFill="0" applyBorder="0" applyAlignment="0"/>
    <xf numFmtId="211" fontId="82" fillId="6" borderId="0" applyFont="0" applyFill="0" applyBorder="0" applyAlignment="0" applyProtection="0"/>
    <xf numFmtId="212" fontId="83" fillId="6" borderId="12" applyFont="0" applyFill="0" applyBorder="0" applyAlignment="0" applyProtection="0"/>
    <xf numFmtId="211" fontId="40" fillId="6" borderId="0" applyFont="0" applyFill="0" applyBorder="0" applyAlignment="0" applyProtection="0"/>
    <xf numFmtId="17" fontId="82" fillId="0" borderId="0" applyFill="0" applyBorder="0">
      <alignment horizontal="right"/>
    </xf>
    <xf numFmtId="213" fontId="85" fillId="0" borderId="0" applyFill="0" applyProtection="0">
      <alignment vertical="center"/>
    </xf>
    <xf numFmtId="214" fontId="40" fillId="0" borderId="0"/>
    <xf numFmtId="0" fontId="86" fillId="0" borderId="0" applyNumberFormat="0" applyAlignment="0">
      <alignment horizontal="left"/>
    </xf>
    <xf numFmtId="0" fontId="28" fillId="0" borderId="35" applyNumberFormat="0" applyFont="0" applyFill="0" applyAlignment="0" applyProtection="0"/>
    <xf numFmtId="178" fontId="56" fillId="0" borderId="0" applyBorder="0"/>
    <xf numFmtId="0" fontId="80" fillId="0" borderId="0">
      <protection locked="0"/>
    </xf>
    <xf numFmtId="0" fontId="87" fillId="0" borderId="0">
      <protection locked="0"/>
    </xf>
    <xf numFmtId="0" fontId="80" fillId="0" borderId="0">
      <protection locked="0"/>
    </xf>
    <xf numFmtId="0" fontId="88" fillId="0" borderId="0">
      <protection locked="0"/>
    </xf>
    <xf numFmtId="0" fontId="80" fillId="0" borderId="0">
      <protection locked="0"/>
    </xf>
    <xf numFmtId="0" fontId="80" fillId="0" borderId="0">
      <protection locked="0"/>
    </xf>
    <xf numFmtId="0" fontId="80" fillId="0" borderId="0">
      <protection locked="0"/>
    </xf>
    <xf numFmtId="215" fontId="80" fillId="0" borderId="0">
      <protection locked="0"/>
    </xf>
    <xf numFmtId="216" fontId="28" fillId="6" borderId="0" applyFont="0" applyFill="0" applyBorder="0" applyAlignment="0"/>
    <xf numFmtId="192" fontId="84" fillId="0" borderId="0">
      <protection locked="0"/>
    </xf>
    <xf numFmtId="0" fontId="89" fillId="0" borderId="0">
      <alignment horizontal="left"/>
    </xf>
    <xf numFmtId="0" fontId="90" fillId="0" borderId="0" applyNumberFormat="0" applyFill="0" applyBorder="0" applyAlignment="0" applyProtection="0">
      <alignment horizontal="left"/>
    </xf>
    <xf numFmtId="0" fontId="91" fillId="0" borderId="0" applyNumberFormat="0" applyFill="0" applyBorder="0" applyAlignment="0" applyProtection="0">
      <alignment horizontal="left"/>
    </xf>
    <xf numFmtId="0" fontId="92" fillId="0" borderId="0" applyNumberFormat="0" applyFill="0" applyBorder="0" applyAlignment="0" applyProtection="0">
      <alignment horizontal="left"/>
    </xf>
    <xf numFmtId="0" fontId="93" fillId="0" borderId="0" applyNumberFormat="0" applyFill="0" applyBorder="0" applyAlignment="0" applyProtection="0">
      <alignment horizontal="left"/>
    </xf>
    <xf numFmtId="0" fontId="94" fillId="0" borderId="0" applyNumberFormat="0" applyFill="0" applyAlignment="0" applyProtection="0">
      <alignment horizontal="left"/>
    </xf>
    <xf numFmtId="0" fontId="93"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5" fillId="0" borderId="0" applyNumberFormat="0" applyFill="0" applyBorder="0" applyAlignment="0" applyProtection="0">
      <alignment horizontal="left"/>
    </xf>
    <xf numFmtId="0" fontId="96" fillId="0" borderId="0" applyNumberFormat="0" applyFill="0" applyBorder="0" applyAlignment="0" applyProtection="0">
      <alignment horizontal="left"/>
    </xf>
    <xf numFmtId="0" fontId="97" fillId="0" borderId="0" applyNumberFormat="0" applyFill="0" applyBorder="0" applyAlignment="0" applyProtection="0"/>
    <xf numFmtId="0" fontId="29" fillId="0" borderId="0" applyNumberFormat="0" applyFill="0" applyBorder="0" applyAlignment="0" applyProtection="0"/>
    <xf numFmtId="192" fontId="88" fillId="0" borderId="0">
      <protection locked="0"/>
    </xf>
    <xf numFmtId="192" fontId="88" fillId="0" borderId="0">
      <protection locked="0"/>
    </xf>
    <xf numFmtId="0" fontId="28" fillId="10" borderId="32" applyNumberFormat="0" applyFont="0" applyBorder="0" applyAlignment="0" applyProtection="0"/>
    <xf numFmtId="37" fontId="56" fillId="0" borderId="0" applyBorder="0"/>
    <xf numFmtId="217" fontId="28" fillId="0" borderId="0" applyBorder="0"/>
    <xf numFmtId="217" fontId="28" fillId="0" borderId="0" applyBorder="0"/>
    <xf numFmtId="207" fontId="40" fillId="6" borderId="0" applyFont="0" applyBorder="0" applyAlignment="0" applyProtection="0">
      <protection locked="0"/>
    </xf>
    <xf numFmtId="15" fontId="40" fillId="6" borderId="0" applyFont="0" applyBorder="0" applyAlignment="0" applyProtection="0">
      <protection locked="0"/>
    </xf>
    <xf numFmtId="216" fontId="40" fillId="6" borderId="0" applyFont="0" applyBorder="0" applyAlignment="0">
      <protection locked="0"/>
    </xf>
    <xf numFmtId="38" fontId="40" fillId="6" borderId="0">
      <protection locked="0"/>
    </xf>
    <xf numFmtId="218" fontId="40" fillId="6" borderId="0" applyFont="0" applyBorder="0" applyAlignment="0">
      <protection locked="0"/>
    </xf>
    <xf numFmtId="10" fontId="40" fillId="6" borderId="0">
      <protection locked="0"/>
    </xf>
    <xf numFmtId="193" fontId="99" fillId="6" borderId="0" applyNumberFormat="0" applyBorder="0" applyAlignment="0">
      <protection locked="0"/>
    </xf>
    <xf numFmtId="0" fontId="39" fillId="0" borderId="0" applyNumberFormat="0" applyFont="0" applyFill="0" applyBorder="0" applyProtection="0">
      <alignment horizontal="left" vertical="center"/>
    </xf>
    <xf numFmtId="219" fontId="56" fillId="0" borderId="0"/>
    <xf numFmtId="219" fontId="28" fillId="0" borderId="0" applyBorder="0"/>
    <xf numFmtId="41" fontId="28" fillId="0" borderId="0" applyFont="0" applyFill="0" applyBorder="0" applyAlignment="0" applyProtection="0"/>
    <xf numFmtId="43" fontId="28" fillId="0" borderId="0" applyFont="0" applyFill="0" applyBorder="0" applyAlignment="0" applyProtection="0"/>
    <xf numFmtId="220" fontId="28" fillId="0" borderId="0" applyFont="0" applyFill="0" applyBorder="0" applyAlignment="0" applyProtection="0"/>
    <xf numFmtId="221" fontId="28" fillId="0" borderId="0" applyFont="0" applyFill="0" applyBorder="0" applyAlignment="0" applyProtection="0"/>
    <xf numFmtId="0" fontId="100" fillId="0" borderId="0" applyFont="0" applyFill="0" applyBorder="0" applyAlignment="0" applyProtection="0"/>
    <xf numFmtId="0" fontId="100" fillId="0" borderId="0" applyFont="0" applyFill="0" applyBorder="0" applyAlignment="0" applyProtection="0"/>
    <xf numFmtId="222" fontId="40" fillId="5" borderId="0" applyFont="0" applyBorder="0" applyAlignment="0" applyProtection="0">
      <alignment horizontal="right"/>
      <protection hidden="1"/>
    </xf>
    <xf numFmtId="3" fontId="101" fillId="0" borderId="0" applyFill="0" applyBorder="0" applyAlignment="0" applyProtection="0"/>
    <xf numFmtId="223" fontId="15" fillId="0" borderId="0"/>
    <xf numFmtId="223" fontId="15" fillId="0" borderId="0"/>
    <xf numFmtId="223" fontId="15" fillId="0" borderId="0"/>
    <xf numFmtId="0" fontId="42" fillId="0" borderId="0"/>
    <xf numFmtId="38" fontId="40" fillId="0" borderId="0" applyFont="0" applyFill="0" applyBorder="0" applyAlignment="0"/>
    <xf numFmtId="193" fontId="28" fillId="0" borderId="0" applyFont="0" applyFill="0" applyBorder="0" applyAlignment="0"/>
    <xf numFmtId="40" fontId="40" fillId="0" borderId="0" applyFont="0" applyFill="0" applyBorder="0" applyAlignment="0"/>
    <xf numFmtId="224" fontId="40" fillId="0" borderId="0" applyFont="0" applyFill="0" applyBorder="0" applyAlignment="0"/>
    <xf numFmtId="193" fontId="82" fillId="0" borderId="0" applyNumberFormat="0" applyFill="0" applyBorder="0" applyAlignment="0" applyProtection="0"/>
    <xf numFmtId="225" fontId="40" fillId="0" borderId="0" applyFont="0" applyFill="0" applyBorder="0" applyAlignment="0" applyProtection="0"/>
    <xf numFmtId="226" fontId="39" fillId="0" borderId="0" applyFont="0" applyFill="0" applyBorder="0" applyAlignment="0" applyProtection="0">
      <alignment horizontal="centerContinuous"/>
    </xf>
    <xf numFmtId="37" fontId="39" fillId="0" borderId="0" applyFont="0" applyFill="0" applyBorder="0" applyAlignment="0" applyProtection="0">
      <alignment horizontal="centerContinuous"/>
    </xf>
    <xf numFmtId="201" fontId="14" fillId="0" borderId="0" applyFont="0" applyFill="0" applyBorder="0" applyAlignment="0" applyProtection="0">
      <alignment horizontal="centerContinuous"/>
    </xf>
    <xf numFmtId="199" fontId="14" fillId="0" borderId="0" applyFont="0" applyFill="0" applyBorder="0" applyAlignment="0" applyProtection="0">
      <alignment horizontal="centerContinuous"/>
    </xf>
    <xf numFmtId="227" fontId="15" fillId="0" borderId="0"/>
    <xf numFmtId="228" fontId="40" fillId="0" borderId="0" applyFont="0" applyFill="0" applyBorder="0" applyAlignment="0" applyProtection="0"/>
    <xf numFmtId="229" fontId="40" fillId="0" borderId="0" applyFont="0" applyFill="0" applyBorder="0" applyAlignment="0" applyProtection="0"/>
    <xf numFmtId="0" fontId="28" fillId="0" borderId="35" applyNumberFormat="0" applyFont="0" applyFill="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36" applyNumberFormat="0" applyFont="0" applyFill="0" applyAlignment="0" applyProtection="0"/>
    <xf numFmtId="0" fontId="28" fillId="0" borderId="37" applyNumberFormat="0" applyFont="0" applyFill="0" applyAlignment="0" applyProtection="0"/>
    <xf numFmtId="230" fontId="56" fillId="0" borderId="29" applyBorder="0"/>
    <xf numFmtId="231" fontId="40" fillId="0" borderId="0"/>
    <xf numFmtId="232" fontId="80" fillId="0" borderId="0">
      <protection locked="0"/>
    </xf>
    <xf numFmtId="233" fontId="28" fillId="0" borderId="0" applyFont="0" applyFill="0" applyBorder="0" applyAlignment="0"/>
    <xf numFmtId="218" fontId="40" fillId="0" borderId="0" applyFont="0" applyFill="0" applyBorder="0" applyAlignment="0"/>
    <xf numFmtId="234" fontId="40" fillId="0" borderId="0" applyFont="0" applyFill="0" applyBorder="0" applyAlignment="0" applyProtection="0"/>
    <xf numFmtId="0" fontId="23" fillId="0" borderId="0" applyFont="0" applyFill="0" applyBorder="0" applyAlignment="0" applyProtection="0"/>
    <xf numFmtId="193" fontId="102" fillId="0" borderId="0" applyNumberFormat="0" applyFill="0" applyBorder="0" applyAlignment="0" applyProtection="0">
      <alignment horizontal="left"/>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235" fontId="28" fillId="0" borderId="0" applyNumberFormat="0" applyFill="0" applyBorder="0" applyAlignment="0" applyProtection="0">
      <alignment horizontal="left"/>
    </xf>
    <xf numFmtId="0" fontId="28" fillId="10" borderId="0" applyNumberFormat="0" applyBorder="0" applyProtection="0">
      <alignment horizontal="center"/>
    </xf>
    <xf numFmtId="193" fontId="40" fillId="8" borderId="0" applyNumberFormat="0" applyFont="0" applyBorder="0" applyAlignment="0">
      <protection hidden="1"/>
    </xf>
    <xf numFmtId="0" fontId="103" fillId="0" borderId="0">
      <alignment horizontal="left"/>
    </xf>
    <xf numFmtId="0" fontId="79" fillId="0" borderId="0">
      <alignment horizontal="left"/>
    </xf>
    <xf numFmtId="49" fontId="56" fillId="0" borderId="0"/>
    <xf numFmtId="0" fontId="28" fillId="0" borderId="0" applyBorder="0"/>
    <xf numFmtId="0" fontId="28" fillId="0" borderId="0" applyBorder="0"/>
    <xf numFmtId="193" fontId="28" fillId="25" borderId="0" applyNumberFormat="0" applyFont="0" applyBorder="0" applyAlignment="0" applyProtection="0"/>
    <xf numFmtId="236" fontId="104" fillId="0" borderId="0" applyFill="0" applyBorder="0" applyAlignment="0" applyProtection="0">
      <alignment horizontal="right"/>
    </xf>
    <xf numFmtId="18" fontId="56" fillId="0" borderId="0" applyFill="0" applyProtection="0">
      <alignment horizontal="center"/>
    </xf>
    <xf numFmtId="0" fontId="105" fillId="0" borderId="0">
      <alignment wrapText="1"/>
    </xf>
    <xf numFmtId="0" fontId="106" fillId="0" borderId="0" applyFill="0" applyBorder="0" applyProtection="0">
      <alignment horizontal="centerContinuous" vertical="center"/>
    </xf>
    <xf numFmtId="0" fontId="26" fillId="7" borderId="0" applyFill="0" applyBorder="0" applyProtection="0">
      <alignment horizontal="center" vertical="center"/>
    </xf>
    <xf numFmtId="0" fontId="107" fillId="0" borderId="0">
      <alignment horizontal="center"/>
    </xf>
    <xf numFmtId="0" fontId="89" fillId="0" borderId="0">
      <alignment horizontal="center"/>
    </xf>
    <xf numFmtId="192" fontId="80" fillId="0" borderId="37">
      <protection locked="0"/>
    </xf>
    <xf numFmtId="0" fontId="108" fillId="0" borderId="0" applyNumberFormat="0" applyFill="0" applyBorder="0" applyAlignment="0" applyProtection="0">
      <alignment horizontal="left"/>
    </xf>
    <xf numFmtId="0" fontId="109" fillId="0" borderId="0" applyNumberFormat="0" applyFill="0" applyBorder="0" applyAlignment="0" applyProtection="0">
      <alignment horizontal="left"/>
    </xf>
    <xf numFmtId="0" fontId="110" fillId="0" borderId="0" applyNumberFormat="0" applyFill="0" applyBorder="0" applyAlignment="0" applyProtection="0">
      <alignment horizontal="left"/>
    </xf>
    <xf numFmtId="0" fontId="111" fillId="0" borderId="0" applyNumberFormat="0" applyFill="0" applyBorder="0" applyAlignment="0" applyProtection="0">
      <alignment horizontal="left"/>
    </xf>
    <xf numFmtId="0" fontId="112" fillId="0" borderId="0" applyNumberFormat="0" applyFill="0" applyBorder="0" applyAlignment="0" applyProtection="0">
      <alignment horizontal="left"/>
    </xf>
    <xf numFmtId="0" fontId="111" fillId="0" borderId="0" applyNumberFormat="0" applyFill="0" applyBorder="0" applyAlignment="0" applyProtection="0">
      <alignment horizontal="left"/>
    </xf>
    <xf numFmtId="0" fontId="112" fillId="0" borderId="0" applyNumberFormat="0" applyFill="0" applyBorder="0" applyAlignment="0" applyProtection="0">
      <alignment horizontal="left"/>
    </xf>
    <xf numFmtId="0" fontId="113" fillId="0" borderId="0">
      <alignment horizontal="left"/>
    </xf>
    <xf numFmtId="0" fontId="56" fillId="0" borderId="0" applyNumberFormat="0" applyFill="0" applyBorder="0" applyAlignment="0" applyProtection="0">
      <alignment horizontal="left"/>
    </xf>
    <xf numFmtId="0" fontId="28" fillId="10" borderId="0" applyNumberFormat="0" applyFont="0" applyBorder="0" applyAlignment="0" applyProtection="0"/>
    <xf numFmtId="0" fontId="28" fillId="0" borderId="29" applyNumberFormat="0" applyFont="0" applyFill="0" applyAlignment="0" applyProtection="0"/>
    <xf numFmtId="193" fontId="114" fillId="0" borderId="0" applyNumberFormat="0" applyFill="0" applyBorder="0" applyAlignment="0" applyProtection="0"/>
    <xf numFmtId="0" fontId="100" fillId="0" borderId="0" applyNumberFormat="0" applyFont="0" applyFill="0" applyBorder="0" applyProtection="0">
      <alignment horizontal="center" vertical="center" wrapText="1"/>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204" fontId="14" fillId="0" borderId="0"/>
    <xf numFmtId="0" fontId="117"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118" fillId="30" borderId="38" applyNumberFormat="0" applyAlignment="0" applyProtection="0">
      <alignment vertical="center"/>
    </xf>
    <xf numFmtId="0" fontId="118" fillId="30" borderId="38" applyNumberFormat="0" applyAlignment="0" applyProtection="0">
      <alignment vertical="center"/>
    </xf>
    <xf numFmtId="0" fontId="118" fillId="30" borderId="38" applyNumberFormat="0" applyAlignment="0" applyProtection="0">
      <alignment vertical="center"/>
    </xf>
    <xf numFmtId="237" fontId="14" fillId="0" borderId="0">
      <protection locked="0"/>
    </xf>
    <xf numFmtId="0" fontId="88" fillId="0" borderId="0">
      <protection locked="0"/>
    </xf>
    <xf numFmtId="0" fontId="88" fillId="0" borderId="0">
      <protection locked="0"/>
    </xf>
    <xf numFmtId="203" fontId="14" fillId="0" borderId="0"/>
    <xf numFmtId="0" fontId="119" fillId="12" borderId="0" applyNumberFormat="0" applyBorder="0" applyAlignment="0" applyProtection="0">
      <alignment vertical="center"/>
    </xf>
    <xf numFmtId="0" fontId="119" fillId="12" borderId="0" applyNumberFormat="0" applyBorder="0" applyAlignment="0" applyProtection="0">
      <alignment vertical="center"/>
    </xf>
    <xf numFmtId="0" fontId="119" fillId="12" borderId="0" applyNumberFormat="0" applyBorder="0" applyAlignment="0" applyProtection="0">
      <alignment vertical="center"/>
    </xf>
    <xf numFmtId="238" fontId="14" fillId="0" borderId="0" applyFont="0" applyFill="0" applyBorder="0" applyAlignment="0" applyProtection="0">
      <alignment vertical="center"/>
    </xf>
    <xf numFmtId="3" fontId="37" fillId="0" borderId="31">
      <alignment horizontal="center"/>
    </xf>
    <xf numFmtId="0" fontId="80" fillId="0" borderId="0">
      <protection locked="0"/>
    </xf>
    <xf numFmtId="40" fontId="120" fillId="0" borderId="0" applyFont="0" applyFill="0" applyBorder="0" applyAlignment="0" applyProtection="0"/>
    <xf numFmtId="38" fontId="120" fillId="0" borderId="0" applyFont="0" applyFill="0" applyBorder="0" applyAlignment="0" applyProtection="0"/>
    <xf numFmtId="0" fontId="15" fillId="31" borderId="39" applyNumberFormat="0" applyFont="0" applyAlignment="0" applyProtection="0">
      <alignment vertical="center"/>
    </xf>
    <xf numFmtId="0" fontId="15" fillId="31" borderId="39" applyNumberFormat="0" applyFont="0" applyAlignment="0" applyProtection="0">
      <alignment vertical="center"/>
    </xf>
    <xf numFmtId="0" fontId="15" fillId="31" borderId="39" applyNumberFormat="0" applyFont="0" applyAlignment="0" applyProtection="0">
      <alignment vertical="center"/>
    </xf>
    <xf numFmtId="0" fontId="120" fillId="0" borderId="0" applyFont="0" applyFill="0" applyBorder="0" applyAlignment="0" applyProtection="0"/>
    <xf numFmtId="0" fontId="120" fillId="0" borderId="0" applyFont="0" applyFill="0" applyBorder="0" applyAlignment="0" applyProtection="0"/>
    <xf numFmtId="9" fontId="23" fillId="7" borderId="0" applyFill="0" applyBorder="0" applyProtection="0">
      <alignment horizontal="right"/>
    </xf>
    <xf numFmtId="10" fontId="23" fillId="0" borderId="0" applyFill="0" applyBorder="0" applyProtection="0">
      <alignment horizontal="right"/>
    </xf>
    <xf numFmtId="9" fontId="121" fillId="0" borderId="0" applyFont="0" applyFill="0" applyBorder="0" applyAlignment="0" applyProtection="0">
      <alignment vertical="top" wrapText="1"/>
      <protection locked="0"/>
    </xf>
    <xf numFmtId="9" fontId="15"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0" fontId="122" fillId="32" borderId="0" applyNumberFormat="0" applyBorder="0" applyAlignment="0" applyProtection="0">
      <alignment vertical="center"/>
    </xf>
    <xf numFmtId="0" fontId="122" fillId="32" borderId="0" applyNumberFormat="0" applyBorder="0" applyAlignment="0" applyProtection="0">
      <alignment vertical="center"/>
    </xf>
    <xf numFmtId="0" fontId="122" fillId="32" borderId="0" applyNumberFormat="0" applyBorder="0" applyAlignment="0" applyProtection="0">
      <alignment vertical="center"/>
    </xf>
    <xf numFmtId="0" fontId="14" fillId="0" borderId="0"/>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4" fillId="33" borderId="40" applyNumberFormat="0" applyAlignment="0" applyProtection="0">
      <alignment vertical="center"/>
    </xf>
    <xf numFmtId="0" fontId="124" fillId="33" borderId="40" applyNumberFormat="0" applyAlignment="0" applyProtection="0">
      <alignment vertical="center"/>
    </xf>
    <xf numFmtId="0" fontId="124" fillId="33" borderId="40" applyNumberFormat="0" applyAlignment="0" applyProtection="0">
      <alignment vertical="center"/>
    </xf>
    <xf numFmtId="239" fontId="125" fillId="0" borderId="0">
      <alignment vertical="center"/>
    </xf>
    <xf numFmtId="41" fontId="30" fillId="0" borderId="0" applyFont="0" applyFill="0" applyBorder="0" applyAlignment="0" applyProtection="0"/>
    <xf numFmtId="41" fontId="15" fillId="0" borderId="0" applyFont="0" applyFill="0" applyBorder="0" applyAlignment="0" applyProtection="0">
      <alignment vertical="center"/>
    </xf>
    <xf numFmtId="41" fontId="121" fillId="0" borderId="0" applyFont="0" applyFill="0" applyBorder="0" applyAlignment="0" applyProtection="0">
      <alignment vertical="top" wrapText="1"/>
      <protection locked="0"/>
    </xf>
    <xf numFmtId="41" fontId="15" fillId="0" borderId="0" applyFont="0" applyFill="0" applyBorder="0" applyAlignment="0" applyProtection="0"/>
    <xf numFmtId="191" fontId="14" fillId="0" borderId="0" applyFont="0" applyFill="0" applyBorder="0" applyAlignment="0" applyProtection="0"/>
    <xf numFmtId="41" fontId="15"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alignment vertical="center"/>
    </xf>
    <xf numFmtId="240" fontId="14" fillId="0" borderId="0" applyFont="0" applyFill="0" applyBorder="0" applyAlignment="0" applyProtection="0"/>
    <xf numFmtId="41" fontId="54" fillId="0" borderId="0" applyFont="0" applyFill="0" applyBorder="0" applyAlignment="0" applyProtection="0">
      <alignment vertical="center"/>
    </xf>
    <xf numFmtId="41" fontId="54" fillId="0" borderId="0" applyFont="0" applyFill="0" applyBorder="0" applyAlignment="0" applyProtection="0">
      <alignment vertical="center"/>
    </xf>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40" fillId="0" borderId="0"/>
    <xf numFmtId="0" fontId="14" fillId="0" borderId="0" applyFont="0" applyFill="0" applyBorder="0" applyAlignment="0" applyProtection="0"/>
    <xf numFmtId="0" fontId="36" fillId="0" borderId="0">
      <protection locked="0"/>
    </xf>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7" fillId="0" borderId="0"/>
    <xf numFmtId="0" fontId="128" fillId="0" borderId="42" applyNumberFormat="0" applyFill="0" applyAlignment="0" applyProtection="0">
      <alignment vertical="center"/>
    </xf>
    <xf numFmtId="0" fontId="128" fillId="0" borderId="42" applyNumberFormat="0" applyFill="0" applyAlignment="0" applyProtection="0">
      <alignment vertical="center"/>
    </xf>
    <xf numFmtId="0" fontId="128" fillId="0" borderId="42" applyNumberFormat="0" applyFill="0" applyAlignment="0" applyProtection="0">
      <alignment vertical="center"/>
    </xf>
    <xf numFmtId="0" fontId="46" fillId="0" borderId="0">
      <alignment vertical="center"/>
    </xf>
    <xf numFmtId="0" fontId="129" fillId="16" borderId="38" applyNumberFormat="0" applyAlignment="0" applyProtection="0">
      <alignment vertical="center"/>
    </xf>
    <xf numFmtId="0" fontId="129" fillId="16" borderId="38" applyNumberFormat="0" applyAlignment="0" applyProtection="0">
      <alignment vertical="center"/>
    </xf>
    <xf numFmtId="0" fontId="129" fillId="16" borderId="38" applyNumberFormat="0" applyAlignment="0" applyProtection="0">
      <alignment vertical="center"/>
    </xf>
    <xf numFmtId="4" fontId="80" fillId="0" borderId="0">
      <protection locked="0"/>
    </xf>
    <xf numFmtId="0" fontId="130" fillId="0" borderId="0"/>
    <xf numFmtId="0" fontId="130" fillId="0" borderId="0"/>
    <xf numFmtId="4" fontId="131" fillId="0" borderId="0" applyFont="0" applyFill="0" applyBorder="0" applyAlignment="0" applyProtection="0"/>
    <xf numFmtId="241" fontId="14" fillId="0" borderId="0">
      <protection locked="0"/>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4" fillId="0" borderId="0">
      <alignment vertical="center"/>
    </xf>
    <xf numFmtId="0" fontId="133" fillId="0" borderId="0">
      <alignment horizontal="centerContinuous" vertical="center"/>
    </xf>
    <xf numFmtId="0" fontId="134" fillId="0" borderId="44" applyNumberFormat="0" applyFill="0" applyAlignment="0" applyProtection="0">
      <alignment vertical="center"/>
    </xf>
    <xf numFmtId="0" fontId="134" fillId="0" borderId="44" applyNumberFormat="0" applyFill="0" applyAlignment="0" applyProtection="0">
      <alignment vertical="center"/>
    </xf>
    <xf numFmtId="0" fontId="134" fillId="0" borderId="44"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4" fillId="0" borderId="21">
      <alignment horizontal="distributed" vertical="center" justifyLastLine="1"/>
    </xf>
    <xf numFmtId="0" fontId="14" fillId="0" borderId="12">
      <alignment horizontal="distributed" vertical="top" justifyLastLine="1"/>
    </xf>
    <xf numFmtId="0" fontId="14" fillId="0" borderId="22">
      <alignment horizontal="distributed" justifyLastLine="1"/>
    </xf>
    <xf numFmtId="191" fontId="137" fillId="0" borderId="0">
      <alignment vertical="center"/>
    </xf>
    <xf numFmtId="0" fontId="138" fillId="13" borderId="0" applyNumberFormat="0" applyBorder="0" applyAlignment="0" applyProtection="0">
      <alignment vertical="center"/>
    </xf>
    <xf numFmtId="0" fontId="138" fillId="13" borderId="0" applyNumberFormat="0" applyBorder="0" applyAlignment="0" applyProtection="0">
      <alignment vertical="center"/>
    </xf>
    <xf numFmtId="0" fontId="138" fillId="13" borderId="0" applyNumberFormat="0" applyBorder="0" applyAlignment="0" applyProtection="0">
      <alignment vertical="center"/>
    </xf>
    <xf numFmtId="0" fontId="139" fillId="30" borderId="46" applyNumberFormat="0" applyAlignment="0" applyProtection="0">
      <alignment vertical="center"/>
    </xf>
    <xf numFmtId="0" fontId="139" fillId="30" borderId="46" applyNumberFormat="0" applyAlignment="0" applyProtection="0">
      <alignment vertical="center"/>
    </xf>
    <xf numFmtId="0" fontId="139" fillId="30" borderId="46" applyNumberFormat="0" applyAlignment="0" applyProtection="0">
      <alignment vertical="center"/>
    </xf>
    <xf numFmtId="242" fontId="15" fillId="7" borderId="0" applyFill="0" applyBorder="0" applyProtection="0">
      <alignment horizontal="right"/>
    </xf>
    <xf numFmtId="191" fontId="47" fillId="0" borderId="3" applyFont="0" applyFill="0" applyBorder="0" applyAlignment="0" applyProtection="0">
      <alignment vertical="center"/>
    </xf>
    <xf numFmtId="209" fontId="39"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242" fontId="140" fillId="0" borderId="0" applyFont="0" applyFill="0" applyBorder="0" applyAlignment="0" applyProtection="0"/>
    <xf numFmtId="243" fontId="14" fillId="0" borderId="0">
      <protection locked="0"/>
    </xf>
    <xf numFmtId="0" fontId="130" fillId="0" borderId="0"/>
    <xf numFmtId="10" fontId="141" fillId="0" borderId="0" applyFont="0" applyFill="0" applyBorder="0" applyAlignment="0" applyProtection="0"/>
    <xf numFmtId="0" fontId="47" fillId="0" borderId="22">
      <alignment horizontal="distributed" justifyLastLine="1"/>
    </xf>
    <xf numFmtId="0" fontId="47" fillId="0" borderId="47">
      <alignment horizontal="distributed" vertical="center" justifyLastLine="1"/>
    </xf>
    <xf numFmtId="0" fontId="47" fillId="0" borderId="48">
      <alignment horizontal="distributed" vertical="top" justifyLastLine="1"/>
    </xf>
    <xf numFmtId="0" fontId="142" fillId="0" borderId="0" applyNumberFormat="0" applyFill="0" applyBorder="0" applyAlignment="0" applyProtection="0">
      <alignment vertical="top"/>
      <protection locked="0"/>
    </xf>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3" fillId="0" borderId="0">
      <alignment vertical="center"/>
    </xf>
    <xf numFmtId="0" fontId="143"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15" fillId="0" borderId="0"/>
    <xf numFmtId="0" fontId="15" fillId="0" borderId="0">
      <alignment vertical="center"/>
    </xf>
    <xf numFmtId="0" fontId="144"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4"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5" fillId="0" borderId="0"/>
    <xf numFmtId="0" fontId="80" fillId="0" borderId="49">
      <protection locked="0"/>
    </xf>
    <xf numFmtId="43" fontId="39" fillId="0" borderId="0" applyFont="0" applyFill="0" applyBorder="0" applyAlignment="0" applyProtection="0"/>
    <xf numFmtId="38" fontId="140" fillId="0" borderId="0" applyFont="0" applyFill="0" applyBorder="0" applyAlignment="0" applyProtection="0"/>
    <xf numFmtId="246" fontId="14" fillId="0" borderId="0">
      <protection locked="0"/>
    </xf>
    <xf numFmtId="247" fontId="14" fillId="0" borderId="0">
      <protection locked="0"/>
    </xf>
    <xf numFmtId="0" fontId="28" fillId="0" borderId="0"/>
    <xf numFmtId="0" fontId="28" fillId="0" borderId="0"/>
    <xf numFmtId="0" fontId="28" fillId="0" borderId="0"/>
    <xf numFmtId="0" fontId="28" fillId="0" borderId="0"/>
    <xf numFmtId="44" fontId="47" fillId="0" borderId="0" applyFont="0" applyFill="0" applyBorder="0" applyAlignment="0" applyProtection="0"/>
    <xf numFmtId="24" fontId="37" fillId="0" borderId="0" applyFont="0" applyFill="0" applyBorder="0" applyAlignment="0" applyProtection="0"/>
    <xf numFmtId="185" fontId="15" fillId="0" borderId="0" applyNumberFormat="0" applyFont="0" applyFill="0" applyBorder="0" applyAlignment="0" applyProtection="0"/>
    <xf numFmtId="185" fontId="15" fillId="0" borderId="0" applyNumberFormat="0" applyFont="0" applyFill="0" applyBorder="0" applyAlignment="0" applyProtection="0"/>
    <xf numFmtId="185" fontId="15" fillId="0" borderId="0" applyNumberFormat="0" applyFont="0" applyFill="0" applyBorder="0" applyAlignment="0" applyProtection="0"/>
    <xf numFmtId="185" fontId="15" fillId="0" borderId="0" applyNumberFormat="0" applyFont="0" applyFill="0" applyBorder="0" applyAlignment="0" applyProtection="0"/>
    <xf numFmtId="248" fontId="15" fillId="0" borderId="0" applyNumberFormat="0" applyFont="0" applyFill="0" applyBorder="0" applyAlignment="0" applyProtection="0"/>
    <xf numFmtId="248" fontId="15" fillId="0" borderId="0" applyNumberFormat="0" applyFont="0" applyFill="0" applyBorder="0" applyAlignment="0" applyProtection="0"/>
    <xf numFmtId="0" fontId="14" fillId="0" borderId="0"/>
    <xf numFmtId="0" fontId="14" fillId="0" borderId="0"/>
    <xf numFmtId="0" fontId="146" fillId="0" borderId="0" applyNumberFormat="0" applyFill="0" applyBorder="0" applyAlignment="0" applyProtection="0"/>
    <xf numFmtId="0" fontId="28" fillId="0" borderId="0" applyFont="0" applyFill="0" applyBorder="0" applyAlignment="0" applyProtection="0"/>
    <xf numFmtId="0" fontId="26" fillId="0" borderId="0"/>
    <xf numFmtId="0" fontId="147" fillId="0" borderId="0"/>
    <xf numFmtId="37" fontId="148" fillId="0" borderId="0"/>
    <xf numFmtId="0" fontId="147" fillId="0" borderId="0"/>
    <xf numFmtId="0" fontId="14" fillId="0" borderId="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0" fontId="14" fillId="0" borderId="0"/>
    <xf numFmtId="0" fontId="14" fillId="0" borderId="0"/>
    <xf numFmtId="0" fontId="1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4" fillId="0" borderId="0"/>
    <xf numFmtId="0" fontId="14" fillId="0" borderId="0"/>
    <xf numFmtId="0" fontId="28" fillId="0" borderId="0"/>
    <xf numFmtId="0" fontId="14" fillId="0" borderId="0"/>
    <xf numFmtId="0" fontId="14" fillId="0" borderId="0"/>
    <xf numFmtId="0" fontId="14" fillId="0" borderId="0"/>
    <xf numFmtId="0" fontId="28" fillId="0" borderId="0"/>
    <xf numFmtId="0" fontId="127" fillId="0" borderId="0"/>
    <xf numFmtId="0" fontId="127" fillId="0" borderId="0"/>
    <xf numFmtId="0" fontId="127" fillId="0" borderId="0"/>
    <xf numFmtId="0" fontId="127" fillId="0" borderId="0"/>
    <xf numFmtId="0" fontId="39" fillId="0" borderId="0"/>
    <xf numFmtId="0" fontId="14" fillId="0" borderId="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0" fontId="130" fillId="0" borderId="0" applyFont="0" applyFill="0" applyBorder="0" applyAlignment="0" applyProtection="0"/>
    <xf numFmtId="0" fontId="39" fillId="0" borderId="0"/>
    <xf numFmtId="0" fontId="24" fillId="0" borderId="0" applyFont="0" applyFill="0" applyBorder="0" applyAlignment="0" applyProtection="0"/>
    <xf numFmtId="0" fontId="24" fillId="0" borderId="0" applyFont="0" applyFill="0" applyBorder="0" applyAlignment="0" applyProtection="0"/>
    <xf numFmtId="0" fontId="28" fillId="0" borderId="0"/>
    <xf numFmtId="0" fontId="15" fillId="0" borderId="0" applyFont="0" applyFill="0" applyBorder="0" applyAlignment="0" applyProtection="0"/>
    <xf numFmtId="0" fontId="15" fillId="0" borderId="0" applyFont="0" applyFill="0" applyBorder="0" applyAlignment="0" applyProtection="0"/>
    <xf numFmtId="0" fontId="28" fillId="0" borderId="0"/>
    <xf numFmtId="0" fontId="47"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4" fillId="0" borderId="0"/>
    <xf numFmtId="0" fontId="28" fillId="0" borderId="0"/>
    <xf numFmtId="0" fontId="28" fillId="0" borderId="0"/>
    <xf numFmtId="0" fontId="149" fillId="0" borderId="0" applyFont="0" applyFill="0" applyBorder="0" applyAlignment="0" applyProtection="0"/>
    <xf numFmtId="0" fontId="26" fillId="0" borderId="0"/>
    <xf numFmtId="2" fontId="149" fillId="0" borderId="0" applyFon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192" fontId="152" fillId="0" borderId="0">
      <protection locked="0"/>
    </xf>
    <xf numFmtId="192" fontId="152" fillId="0" borderId="0">
      <protection locked="0"/>
    </xf>
    <xf numFmtId="192" fontId="152" fillId="0" borderId="0">
      <protection locked="0"/>
    </xf>
    <xf numFmtId="192" fontId="152" fillId="0" borderId="0">
      <protection locked="0"/>
    </xf>
    <xf numFmtId="192" fontId="152" fillId="0" borderId="0">
      <protection locked="0"/>
    </xf>
    <xf numFmtId="1" fontId="31" fillId="0" borderId="12">
      <alignment horizontal="center" vertical="center"/>
    </xf>
    <xf numFmtId="0" fontId="15" fillId="0" borderId="0"/>
    <xf numFmtId="0" fontId="15" fillId="0" borderId="0"/>
    <xf numFmtId="49" fontId="153" fillId="0" borderId="11" applyBorder="0">
      <alignment vertical="center"/>
    </xf>
    <xf numFmtId="4" fontId="154" fillId="0" borderId="50">
      <alignment vertical="center"/>
    </xf>
    <xf numFmtId="192" fontId="152" fillId="0" borderId="0">
      <protection locked="0"/>
    </xf>
    <xf numFmtId="9" fontId="32" fillId="0" borderId="0" applyFont="0" applyFill="0" applyBorder="0" applyAlignment="0" applyProtection="0"/>
    <xf numFmtId="192" fontId="152" fillId="0" borderId="0">
      <protection locked="0"/>
    </xf>
    <xf numFmtId="0" fontId="47" fillId="0" borderId="0" applyFont="0" applyFill="0" applyBorder="0" applyAlignment="0" applyProtection="0"/>
    <xf numFmtId="0" fontId="130" fillId="0" borderId="0" applyFont="0" applyFill="0" applyBorder="0" applyAlignment="0" applyProtection="0"/>
    <xf numFmtId="0" fontId="14" fillId="0" borderId="0"/>
    <xf numFmtId="0" fontId="149" fillId="0" borderId="0" applyFont="0" applyFill="0" applyBorder="0" applyAlignment="0" applyProtection="0"/>
    <xf numFmtId="9" fontId="61" fillId="0" borderId="0">
      <protection locked="0"/>
    </xf>
    <xf numFmtId="0" fontId="14" fillId="0" borderId="0" applyFont="0" applyFill="0" applyBorder="0" applyAlignment="0" applyProtection="0"/>
    <xf numFmtId="0" fontId="155" fillId="0" borderId="0"/>
    <xf numFmtId="191" fontId="156" fillId="0" borderId="0" applyFont="0" applyFill="0" applyBorder="0" applyAlignment="0" applyProtection="0"/>
    <xf numFmtId="240" fontId="156" fillId="0" borderId="0" applyFont="0" applyFill="0" applyBorder="0" applyAlignment="0" applyProtection="0"/>
    <xf numFmtId="191" fontId="59" fillId="0" borderId="0" applyFont="0" applyFill="0" applyBorder="0" applyAlignment="0" applyProtection="0"/>
    <xf numFmtId="240" fontId="59" fillId="0" borderId="0" applyFont="0" applyFill="0" applyBorder="0" applyAlignment="0" applyProtection="0"/>
    <xf numFmtId="3" fontId="31" fillId="0" borderId="0"/>
    <xf numFmtId="0" fontId="157" fillId="34"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8" fillId="38" borderId="0" applyNumberFormat="0" applyBorder="0" applyAlignment="0" applyProtection="0"/>
    <xf numFmtId="0" fontId="158" fillId="39"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58" fillId="38" borderId="0" applyNumberFormat="0" applyBorder="0" applyAlignment="0" applyProtection="0"/>
    <xf numFmtId="0" fontId="158" fillId="41" borderId="0" applyNumberFormat="0" applyBorder="0" applyAlignment="0" applyProtection="0"/>
    <xf numFmtId="0" fontId="157" fillId="39" borderId="0" applyNumberFormat="0" applyBorder="0" applyAlignment="0" applyProtection="0"/>
    <xf numFmtId="0" fontId="157" fillId="34" borderId="0" applyNumberFormat="0" applyBorder="0" applyAlignment="0" applyProtection="0"/>
    <xf numFmtId="0" fontId="158" fillId="35" borderId="0" applyNumberFormat="0" applyBorder="0" applyAlignment="0" applyProtection="0"/>
    <xf numFmtId="0" fontId="158" fillId="39" borderId="0" applyNumberFormat="0" applyBorder="0" applyAlignment="0" applyProtection="0"/>
    <xf numFmtId="0" fontId="157" fillId="39" borderId="0" applyNumberFormat="0" applyBorder="0" applyAlignment="0" applyProtection="0"/>
    <xf numFmtId="0" fontId="157" fillId="42" borderId="0" applyNumberFormat="0" applyBorder="0" applyAlignment="0" applyProtection="0"/>
    <xf numFmtId="0" fontId="158" fillId="43" borderId="0" applyNumberFormat="0" applyBorder="0" applyAlignment="0" applyProtection="0"/>
    <xf numFmtId="0" fontId="158" fillId="35" borderId="0" applyNumberFormat="0" applyBorder="0" applyAlignment="0" applyProtection="0"/>
    <xf numFmtId="0" fontId="157" fillId="36" borderId="0" applyNumberFormat="0" applyBorder="0" applyAlignment="0" applyProtection="0"/>
    <xf numFmtId="0" fontId="157" fillId="44" borderId="0" applyNumberFormat="0" applyBorder="0" applyAlignment="0" applyProtection="0"/>
    <xf numFmtId="0" fontId="158" fillId="38" borderId="0" applyNumberFormat="0" applyBorder="0" applyAlignment="0" applyProtection="0"/>
    <xf numFmtId="0" fontId="158" fillId="45" borderId="0" applyNumberFormat="0" applyBorder="0" applyAlignment="0" applyProtection="0"/>
    <xf numFmtId="0" fontId="157" fillId="45" borderId="0" applyNumberFormat="0" applyBorder="0" applyAlignment="0" applyProtection="0"/>
    <xf numFmtId="192" fontId="152" fillId="0" borderId="0">
      <protection locked="0"/>
    </xf>
    <xf numFmtId="192" fontId="152" fillId="0" borderId="0">
      <protection locked="0"/>
    </xf>
    <xf numFmtId="0" fontId="62" fillId="0" borderId="0" applyFont="0" applyFill="0" applyBorder="0" applyAlignment="0" applyProtection="0"/>
    <xf numFmtId="195"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195" fontId="61" fillId="0" borderId="0" applyFont="0" applyFill="0" applyBorder="0" applyAlignment="0" applyProtection="0"/>
    <xf numFmtId="252" fontId="28" fillId="0" borderId="0" applyFont="0" applyFill="0" applyBorder="0" applyAlignment="0" applyProtection="0"/>
    <xf numFmtId="0" fontId="32" fillId="0" borderId="0" applyFont="0" applyFill="0" applyBorder="0" applyAlignment="0" applyProtection="0"/>
    <xf numFmtId="249" fontId="52"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249" fontId="32" fillId="0" borderId="0" applyFont="0" applyFill="0" applyBorder="0" applyAlignment="0" applyProtection="0"/>
    <xf numFmtId="249" fontId="61" fillId="0" borderId="0" applyFont="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7" fontId="32" fillId="0" borderId="0" applyFont="0" applyFill="0" applyBorder="0" applyAlignment="0" applyProtection="0"/>
    <xf numFmtId="257" fontId="61" fillId="0" borderId="0" applyFont="0" applyFill="0" applyBorder="0" applyAlignment="0" applyProtection="0"/>
    <xf numFmtId="257" fontId="32" fillId="0" borderId="0" applyFont="0" applyFill="0" applyBorder="0" applyAlignment="0" applyProtection="0"/>
    <xf numFmtId="257" fontId="61" fillId="0" borderId="0" applyFont="0" applyFill="0" applyBorder="0" applyAlignment="0" applyProtection="0"/>
    <xf numFmtId="249" fontId="32" fillId="0" borderId="0" applyFont="0" applyFill="0" applyBorder="0" applyAlignment="0" applyProtection="0"/>
    <xf numFmtId="249" fontId="61" fillId="0" borderId="0" applyFont="0" applyFill="0" applyBorder="0" applyAlignment="0" applyProtection="0"/>
    <xf numFmtId="257" fontId="32" fillId="0" borderId="0" applyFont="0" applyFill="0" applyBorder="0" applyAlignment="0" applyProtection="0"/>
    <xf numFmtId="257" fontId="61" fillId="0" borderId="0" applyFont="0" applyFill="0" applyBorder="0" applyAlignment="0" applyProtection="0"/>
    <xf numFmtId="257" fontId="32" fillId="0" borderId="0" applyFont="0" applyFill="0" applyBorder="0" applyAlignment="0" applyProtection="0"/>
    <xf numFmtId="257" fontId="61" fillId="0" borderId="0" applyFont="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0" fontId="62" fillId="0" borderId="0" applyFont="0" applyFill="0" applyBorder="0" applyAlignment="0" applyProtection="0"/>
    <xf numFmtId="196" fontId="32" fillId="0" borderId="0" applyFont="0" applyFill="0" applyBorder="0" applyAlignment="0" applyProtection="0"/>
    <xf numFmtId="192" fontId="152" fillId="0" borderId="0">
      <protection locked="0"/>
    </xf>
    <xf numFmtId="0" fontId="32" fillId="0" borderId="0" applyFont="0" applyFill="0" applyBorder="0" applyAlignment="0" applyProtection="0"/>
    <xf numFmtId="196" fontId="61" fillId="0" borderId="0" applyFont="0" applyFill="0" applyBorder="0" applyAlignment="0" applyProtection="0"/>
    <xf numFmtId="258" fontId="28" fillId="0" borderId="0" applyFont="0" applyFill="0" applyBorder="0" applyAlignment="0" applyProtection="0"/>
    <xf numFmtId="0" fontId="32" fillId="0" borderId="0" applyFont="0" applyFill="0" applyBorder="0" applyAlignment="0" applyProtection="0"/>
    <xf numFmtId="0" fontId="52" fillId="0" borderId="0" applyFont="0" applyFill="0" applyBorder="0" applyAlignment="0" applyProtection="0"/>
    <xf numFmtId="259" fontId="28" fillId="0" borderId="0" applyFont="0" applyFill="0" applyBorder="0" applyAlignment="0" applyProtection="0"/>
    <xf numFmtId="25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59" fontId="28" fillId="0" borderId="0" applyFont="0" applyFill="0" applyBorder="0" applyAlignment="0" applyProtection="0"/>
    <xf numFmtId="259"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0" fontId="32" fillId="0" borderId="0" applyFont="0" applyFill="0" applyBorder="0" applyAlignment="0" applyProtection="0"/>
    <xf numFmtId="0" fontId="61"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5" fontId="59" fillId="0" borderId="0" applyFont="0" applyFill="0" applyBorder="0" applyAlignment="0" applyProtection="0"/>
    <xf numFmtId="196" fontId="59" fillId="0" borderId="0" applyFont="0" applyFill="0" applyBorder="0" applyAlignment="0" applyProtection="0"/>
    <xf numFmtId="195" fontId="156" fillId="0" borderId="0" applyFont="0" applyFill="0" applyBorder="0" applyAlignment="0" applyProtection="0"/>
    <xf numFmtId="196" fontId="156" fillId="0" borderId="0" applyFont="0" applyFill="0" applyBorder="0" applyAlignment="0" applyProtection="0"/>
    <xf numFmtId="10" fontId="149" fillId="0" borderId="0" applyFont="0" applyFill="0" applyBorder="0" applyAlignment="0" applyProtection="0"/>
    <xf numFmtId="192" fontId="152" fillId="0" borderId="0">
      <protection locked="0"/>
    </xf>
    <xf numFmtId="192" fontId="152" fillId="0" borderId="0">
      <protection locked="0"/>
    </xf>
    <xf numFmtId="0" fontId="62" fillId="0" borderId="0" applyFont="0" applyFill="0" applyBorder="0" applyAlignment="0" applyProtection="0"/>
    <xf numFmtId="200" fontId="52" fillId="0" borderId="0" applyFont="0" applyFill="0" applyBorder="0" applyAlignment="0" applyProtection="0"/>
    <xf numFmtId="191" fontId="32"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32" fillId="0" borderId="0" applyFont="0" applyFill="0" applyBorder="0" applyAlignment="0" applyProtection="0"/>
    <xf numFmtId="265" fontId="28" fillId="0" borderId="0" applyFont="0" applyFill="0" applyBorder="0" applyAlignment="0" applyProtection="0"/>
    <xf numFmtId="0" fontId="32" fillId="0" borderId="0" applyFont="0" applyFill="0" applyBorder="0" applyAlignment="0" applyProtection="0"/>
    <xf numFmtId="266" fontId="52" fillId="0" borderId="0" applyFont="0" applyFill="0" applyBorder="0" applyAlignment="0" applyProtection="0"/>
    <xf numFmtId="266" fontId="32" fillId="0" borderId="0" applyFont="0" applyFill="0" applyBorder="0" applyAlignment="0" applyProtection="0"/>
    <xf numFmtId="266" fontId="61"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7" fontId="32" fillId="0" borderId="0" applyFont="0" applyFill="0" applyBorder="0" applyAlignment="0" applyProtection="0"/>
    <xf numFmtId="267" fontId="61" fillId="0" borderId="0" applyFont="0" applyFill="0" applyBorder="0" applyAlignment="0" applyProtection="0"/>
    <xf numFmtId="267" fontId="32" fillId="0" borderId="0" applyFont="0" applyFill="0" applyBorder="0" applyAlignment="0" applyProtection="0"/>
    <xf numFmtId="267" fontId="61" fillId="0" borderId="0" applyFont="0" applyFill="0" applyBorder="0" applyAlignment="0" applyProtection="0"/>
    <xf numFmtId="266" fontId="32" fillId="0" borderId="0" applyFont="0" applyFill="0" applyBorder="0" applyAlignment="0" applyProtection="0"/>
    <xf numFmtId="266" fontId="61" fillId="0" borderId="0" applyFont="0" applyFill="0" applyBorder="0" applyAlignment="0" applyProtection="0"/>
    <xf numFmtId="267" fontId="32" fillId="0" borderId="0" applyFont="0" applyFill="0" applyBorder="0" applyAlignment="0" applyProtection="0"/>
    <xf numFmtId="267" fontId="61" fillId="0" borderId="0" applyFont="0" applyFill="0" applyBorder="0" applyAlignment="0" applyProtection="0"/>
    <xf numFmtId="267" fontId="32" fillId="0" borderId="0" applyFont="0" applyFill="0" applyBorder="0" applyAlignment="0" applyProtection="0"/>
    <xf numFmtId="267" fontId="61"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0" fontId="62" fillId="0" borderId="0" applyFont="0" applyFill="0" applyBorder="0" applyAlignment="0" applyProtection="0"/>
    <xf numFmtId="192" fontId="152" fillId="0" borderId="0">
      <protection locked="0"/>
    </xf>
    <xf numFmtId="240" fontId="32" fillId="0" borderId="0" applyFont="0" applyFill="0" applyBorder="0" applyAlignment="0" applyProtection="0"/>
    <xf numFmtId="192" fontId="152" fillId="0" borderId="0">
      <protection locked="0"/>
    </xf>
    <xf numFmtId="0" fontId="32" fillId="0" borderId="0" applyFont="0" applyFill="0" applyBorder="0" applyAlignment="0" applyProtection="0"/>
    <xf numFmtId="240" fontId="61" fillId="0" borderId="0" applyFont="0" applyFill="0" applyBorder="0" applyAlignment="0" applyProtection="0"/>
    <xf numFmtId="268" fontId="28" fillId="0" borderId="0" applyFont="0" applyFill="0" applyBorder="0" applyAlignment="0" applyProtection="0"/>
    <xf numFmtId="0" fontId="32" fillId="0" borderId="0" applyFont="0" applyFill="0" applyBorder="0" applyAlignment="0" applyProtection="0"/>
    <xf numFmtId="269" fontId="52" fillId="0" borderId="0" applyFont="0" applyFill="0" applyBorder="0" applyAlignment="0" applyProtection="0"/>
    <xf numFmtId="269" fontId="32" fillId="0" borderId="0" applyFont="0" applyFill="0" applyBorder="0" applyAlignment="0" applyProtection="0"/>
    <xf numFmtId="269" fontId="61"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2" fontId="32" fillId="0" borderId="0" applyFont="0" applyFill="0" applyBorder="0" applyAlignment="0" applyProtection="0"/>
    <xf numFmtId="272" fontId="61" fillId="0" borderId="0" applyFont="0" applyFill="0" applyBorder="0" applyAlignment="0" applyProtection="0"/>
    <xf numFmtId="272" fontId="32" fillId="0" borderId="0" applyFont="0" applyFill="0" applyBorder="0" applyAlignment="0" applyProtection="0"/>
    <xf numFmtId="272" fontId="61" fillId="0" borderId="0" applyFont="0" applyFill="0" applyBorder="0" applyAlignment="0" applyProtection="0"/>
    <xf numFmtId="269" fontId="32" fillId="0" borderId="0" applyFont="0" applyFill="0" applyBorder="0" applyAlignment="0" applyProtection="0"/>
    <xf numFmtId="269" fontId="61" fillId="0" borderId="0" applyFont="0" applyFill="0" applyBorder="0" applyAlignment="0" applyProtection="0"/>
    <xf numFmtId="272" fontId="32" fillId="0" borderId="0" applyFont="0" applyFill="0" applyBorder="0" applyAlignment="0" applyProtection="0"/>
    <xf numFmtId="272" fontId="61" fillId="0" borderId="0" applyFont="0" applyFill="0" applyBorder="0" applyAlignment="0" applyProtection="0"/>
    <xf numFmtId="272" fontId="32" fillId="0" borderId="0" applyFont="0" applyFill="0" applyBorder="0" applyAlignment="0" applyProtection="0"/>
    <xf numFmtId="272" fontId="61"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4" fontId="149" fillId="0" borderId="0" applyFont="0" applyFill="0" applyBorder="0" applyAlignment="0" applyProtection="0"/>
    <xf numFmtId="3" fontId="149" fillId="0" borderId="0" applyFont="0" applyFill="0" applyBorder="0" applyAlignment="0" applyProtection="0"/>
    <xf numFmtId="0" fontId="34" fillId="46" borderId="0" applyNumberFormat="0" applyBorder="0" applyAlignment="0" applyProtection="0"/>
    <xf numFmtId="0" fontId="59" fillId="0" borderId="0"/>
    <xf numFmtId="0" fontId="159" fillId="0" borderId="0"/>
    <xf numFmtId="192" fontId="152" fillId="0" borderId="0">
      <protection locked="0"/>
    </xf>
    <xf numFmtId="0" fontId="160" fillId="0" borderId="0"/>
    <xf numFmtId="0" fontId="161" fillId="0" borderId="0"/>
    <xf numFmtId="0" fontId="162" fillId="0" borderId="0"/>
    <xf numFmtId="0" fontId="65" fillId="0" borderId="0"/>
    <xf numFmtId="0" fontId="32" fillId="0" borderId="0"/>
    <xf numFmtId="37" fontId="32" fillId="0" borderId="0" applyFill="0" applyBorder="0"/>
    <xf numFmtId="192" fontId="152" fillId="0" borderId="0">
      <protection locked="0"/>
    </xf>
    <xf numFmtId="0" fontId="32" fillId="0" borderId="0"/>
    <xf numFmtId="0" fontId="163" fillId="0" borderId="0"/>
    <xf numFmtId="0" fontId="164" fillId="0" borderId="0"/>
    <xf numFmtId="0" fontId="73" fillId="0" borderId="0"/>
    <xf numFmtId="0" fontId="65" fillId="0" borderId="0"/>
    <xf numFmtId="0" fontId="62" fillId="0" borderId="0"/>
    <xf numFmtId="0" fontId="52" fillId="0" borderId="0"/>
    <xf numFmtId="0" fontId="165" fillId="0" borderId="0"/>
    <xf numFmtId="0" fontId="16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61" fillId="0" borderId="0"/>
    <xf numFmtId="0" fontId="32" fillId="0" borderId="0"/>
    <xf numFmtId="0" fontId="61" fillId="0" borderId="0"/>
    <xf numFmtId="0" fontId="15" fillId="0" borderId="0" applyFill="0" applyBorder="0" applyAlignment="0"/>
    <xf numFmtId="273" fontId="15" fillId="0" borderId="0" applyFill="0" applyBorder="0" applyAlignment="0"/>
    <xf numFmtId="273" fontId="15" fillId="0" borderId="0" applyFill="0" applyBorder="0" applyAlignment="0"/>
    <xf numFmtId="274" fontId="15" fillId="0" borderId="0" applyFill="0" applyBorder="0" applyAlignment="0"/>
    <xf numFmtId="274" fontId="15" fillId="0" borderId="0" applyFill="0" applyBorder="0" applyAlignment="0"/>
    <xf numFmtId="275" fontId="15" fillId="0" borderId="0" applyFill="0" applyBorder="0" applyAlignment="0"/>
    <xf numFmtId="275" fontId="15" fillId="0" borderId="0" applyFill="0" applyBorder="0" applyAlignment="0"/>
    <xf numFmtId="276" fontId="15" fillId="0" borderId="0" applyFill="0" applyBorder="0" applyAlignment="0"/>
    <xf numFmtId="276" fontId="15" fillId="0" borderId="0" applyFill="0" applyBorder="0" applyAlignment="0"/>
    <xf numFmtId="277" fontId="15" fillId="0" borderId="0" applyFill="0" applyBorder="0" applyAlignment="0"/>
    <xf numFmtId="277" fontId="15" fillId="0" borderId="0" applyFill="0" applyBorder="0" applyAlignment="0"/>
    <xf numFmtId="278" fontId="15" fillId="0" borderId="0" applyFill="0" applyBorder="0" applyAlignment="0"/>
    <xf numFmtId="278" fontId="15" fillId="0" borderId="0" applyFill="0" applyBorder="0" applyAlignment="0"/>
    <xf numFmtId="273" fontId="15" fillId="0" borderId="0" applyFill="0" applyBorder="0" applyAlignment="0"/>
    <xf numFmtId="273" fontId="15" fillId="0" borderId="0" applyFill="0" applyBorder="0" applyAlignment="0"/>
    <xf numFmtId="0" fontId="167" fillId="17" borderId="51" applyNumberFormat="0" applyAlignment="0" applyProtection="0"/>
    <xf numFmtId="0" fontId="33" fillId="0" borderId="0" applyNumberFormat="0" applyFill="0" applyBorder="0" applyAlignment="0" applyProtection="0"/>
    <xf numFmtId="0" fontId="149" fillId="0" borderId="49" applyNumberFormat="0" applyFont="0" applyFill="0" applyAlignment="0" applyProtection="0"/>
    <xf numFmtId="0" fontId="82" fillId="0" borderId="22">
      <alignment horizontal="center"/>
    </xf>
    <xf numFmtId="279" fontId="100" fillId="0" borderId="0" applyFont="0" applyFill="0" applyBorder="0" applyAlignment="0"/>
    <xf numFmtId="280" fontId="39" fillId="0" borderId="0" applyFont="0" applyFill="0" applyBorder="0" applyAlignment="0" applyProtection="0"/>
    <xf numFmtId="38" fontId="37"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23"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281" fontId="15" fillId="0" borderId="0"/>
    <xf numFmtId="282" fontId="39" fillId="0" borderId="0" applyFont="0" applyFill="0" applyBorder="0" applyAlignment="0" applyProtection="0"/>
    <xf numFmtId="209" fontId="39" fillId="0" borderId="0" applyFont="0" applyFill="0" applyBorder="0" applyAlignment="0" applyProtection="0"/>
    <xf numFmtId="283" fontId="39" fillId="0" borderId="0" applyFont="0" applyFill="0" applyBorder="0" applyAlignment="0"/>
    <xf numFmtId="284" fontId="14" fillId="0" borderId="0" applyFont="0" applyFill="0" applyBorder="0" applyAlignment="0" applyProtection="0"/>
    <xf numFmtId="273" fontId="15" fillId="0" borderId="0" applyFont="0" applyFill="0" applyBorder="0" applyAlignment="0" applyProtection="0"/>
    <xf numFmtId="273"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23"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285" fontId="39" fillId="0" borderId="0" applyFont="0" applyFill="0" applyBorder="0" applyAlignment="0" applyProtection="0"/>
    <xf numFmtId="286" fontId="39" fillId="0" borderId="0" applyFont="0" applyFill="0" applyBorder="0" applyAlignment="0" applyProtection="0"/>
    <xf numFmtId="208" fontId="15" fillId="0" borderId="0" applyFont="0" applyFill="0" applyBorder="0" applyAlignment="0" applyProtection="0"/>
    <xf numFmtId="0" fontId="15" fillId="0" borderId="0"/>
    <xf numFmtId="0" fontId="28" fillId="0" borderId="0"/>
    <xf numFmtId="0" fontId="37" fillId="0" borderId="0"/>
    <xf numFmtId="287" fontId="15" fillId="0" borderId="0"/>
    <xf numFmtId="199"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14" fontId="168" fillId="0" borderId="0" applyFill="0" applyBorder="0" applyAlignment="0"/>
    <xf numFmtId="210" fontId="80" fillId="0" borderId="0">
      <protection locked="0"/>
    </xf>
    <xf numFmtId="38" fontId="37" fillId="0" borderId="0" applyFont="0" applyFill="0" applyBorder="0" applyAlignment="0" applyProtection="0"/>
    <xf numFmtId="40" fontId="37" fillId="0" borderId="0" applyFont="0" applyFill="0" applyBorder="0" applyAlignment="0" applyProtection="0"/>
    <xf numFmtId="0" fontId="15" fillId="0" borderId="0"/>
    <xf numFmtId="288" fontId="15" fillId="0" borderId="0"/>
    <xf numFmtId="289" fontId="149" fillId="0" borderId="0" applyFont="0" applyFill="0" applyBorder="0" applyAlignment="0" applyProtection="0"/>
    <xf numFmtId="290" fontId="149" fillId="0" borderId="0" applyFont="0" applyFill="0" applyBorder="0" applyAlignment="0" applyProtection="0"/>
    <xf numFmtId="0" fontId="169" fillId="47"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277" fontId="15" fillId="0" borderId="0" applyFill="0" applyBorder="0" applyAlignment="0"/>
    <xf numFmtId="277" fontId="15" fillId="0" borderId="0" applyFill="0" applyBorder="0" applyAlignment="0"/>
    <xf numFmtId="273" fontId="15" fillId="0" borderId="0" applyFill="0" applyBorder="0" applyAlignment="0"/>
    <xf numFmtId="273" fontId="15" fillId="0" borderId="0" applyFill="0" applyBorder="0" applyAlignment="0"/>
    <xf numFmtId="277" fontId="15" fillId="0" borderId="0" applyFill="0" applyBorder="0" applyAlignment="0"/>
    <xf numFmtId="277" fontId="15" fillId="0" borderId="0" applyFill="0" applyBorder="0" applyAlignment="0"/>
    <xf numFmtId="278" fontId="15" fillId="0" borderId="0" applyFill="0" applyBorder="0" applyAlignment="0"/>
    <xf numFmtId="278" fontId="15" fillId="0" borderId="0" applyFill="0" applyBorder="0" applyAlignment="0"/>
    <xf numFmtId="273" fontId="15" fillId="0" borderId="0" applyFill="0" applyBorder="0" applyAlignment="0"/>
    <xf numFmtId="273" fontId="15" fillId="0" borderId="0" applyFill="0" applyBorder="0" applyAlignment="0"/>
    <xf numFmtId="194"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170" fillId="0" borderId="0" applyNumberFormat="0" applyFill="0" applyBorder="0" applyAlignment="0" applyProtection="0"/>
    <xf numFmtId="0" fontId="171" fillId="41" borderId="0" applyNumberFormat="0" applyBorder="0" applyAlignment="0" applyProtection="0"/>
    <xf numFmtId="38" fontId="40" fillId="7" borderId="0" applyNumberFormat="0" applyBorder="0" applyAlignment="0" applyProtection="0"/>
    <xf numFmtId="14" fontId="172" fillId="49" borderId="29">
      <alignment horizontal="center" vertical="center" wrapText="1"/>
    </xf>
    <xf numFmtId="0" fontId="169" fillId="0" borderId="52" applyNumberFormat="0" applyFill="0" applyAlignment="0" applyProtection="0"/>
    <xf numFmtId="0" fontId="169" fillId="0" borderId="0" applyNumberFormat="0" applyFill="0" applyBorder="0" applyAlignment="0" applyProtection="0"/>
    <xf numFmtId="14" fontId="172" fillId="49" borderId="29">
      <alignment horizontal="center" vertical="center" wrapText="1"/>
    </xf>
    <xf numFmtId="38" fontId="15" fillId="0" borderId="0">
      <protection locked="0"/>
    </xf>
    <xf numFmtId="38" fontId="15" fillId="0" borderId="0">
      <protection locked="0"/>
    </xf>
    <xf numFmtId="0" fontId="173" fillId="0" borderId="53" applyNumberFormat="0" applyFill="0" applyBorder="0" applyAlignment="0" applyProtection="0">
      <alignment horizontal="left"/>
    </xf>
    <xf numFmtId="0" fontId="98" fillId="0" borderId="0" applyNumberFormat="0" applyFill="0" applyBorder="0" applyAlignment="0" applyProtection="0"/>
    <xf numFmtId="196" fontId="14" fillId="0" borderId="0" applyFont="0" applyFill="0" applyBorder="0" applyAlignment="0" applyProtection="0"/>
    <xf numFmtId="0" fontId="174" fillId="50" borderId="1" applyNumberFormat="0" applyFont="0" applyBorder="0" applyAlignment="0">
      <alignment horizontal="center"/>
      <protection locked="0"/>
    </xf>
    <xf numFmtId="10" fontId="40" fillId="7" borderId="21" applyNumberFormat="0" applyBorder="0" applyAlignment="0" applyProtection="0"/>
    <xf numFmtId="0" fontId="175" fillId="15" borderId="54" applyNumberFormat="0" applyAlignment="0" applyProtection="0"/>
    <xf numFmtId="291" fontId="14" fillId="0" borderId="0">
      <alignment vertical="center"/>
    </xf>
    <xf numFmtId="251" fontId="14" fillId="0" borderId="0" applyFont="0" applyFill="0" applyBorder="0" applyAlignment="0" applyProtection="0"/>
    <xf numFmtId="277" fontId="15" fillId="0" borderId="0" applyFill="0" applyBorder="0" applyAlignment="0"/>
    <xf numFmtId="277" fontId="15" fillId="0" borderId="0" applyFill="0" applyBorder="0" applyAlignment="0"/>
    <xf numFmtId="273" fontId="15" fillId="0" borderId="0" applyFill="0" applyBorder="0" applyAlignment="0"/>
    <xf numFmtId="273" fontId="15" fillId="0" borderId="0" applyFill="0" applyBorder="0" applyAlignment="0"/>
    <xf numFmtId="277" fontId="15" fillId="0" borderId="0" applyFill="0" applyBorder="0" applyAlignment="0"/>
    <xf numFmtId="277" fontId="15" fillId="0" borderId="0" applyFill="0" applyBorder="0" applyAlignment="0"/>
    <xf numFmtId="278" fontId="15" fillId="0" borderId="0" applyFill="0" applyBorder="0" applyAlignment="0"/>
    <xf numFmtId="278" fontId="15" fillId="0" borderId="0" applyFill="0" applyBorder="0" applyAlignment="0"/>
    <xf numFmtId="273" fontId="15" fillId="0" borderId="0" applyFill="0" applyBorder="0" applyAlignment="0"/>
    <xf numFmtId="273" fontId="15" fillId="0" borderId="0" applyFill="0" applyBorder="0" applyAlignment="0"/>
    <xf numFmtId="0" fontId="23" fillId="51" borderId="55" applyNumberFormat="0" applyFont="0" applyAlignment="0" applyProtection="0"/>
    <xf numFmtId="38" fontId="37" fillId="0" borderId="0" applyFont="0" applyFill="0" applyBorder="0" applyAlignment="0" applyProtection="0"/>
    <xf numFmtId="40" fontId="37" fillId="0" borderId="0" applyFont="0" applyFill="0" applyBorder="0" applyAlignment="0" applyProtection="0"/>
    <xf numFmtId="292" fontId="15" fillId="0" borderId="0" applyFont="0" applyFill="0" applyBorder="0" applyAlignment="0" applyProtection="0"/>
    <xf numFmtId="255" fontId="28" fillId="0" borderId="0" applyFont="0" applyFill="0" applyBorder="0" applyAlignment="0" applyProtection="0"/>
    <xf numFmtId="293" fontId="14" fillId="0" borderId="0"/>
    <xf numFmtId="37" fontId="176" fillId="0" borderId="0"/>
    <xf numFmtId="0" fontId="177" fillId="38" borderId="0" applyNumberFormat="0" applyBorder="0" applyAlignment="0" applyProtection="0"/>
    <xf numFmtId="0" fontId="178" fillId="9" borderId="21" applyNumberFormat="0" applyFont="0" applyBorder="0" applyAlignment="0" applyProtection="0">
      <alignment vertical="center"/>
    </xf>
    <xf numFmtId="223" fontId="15" fillId="0" borderId="0"/>
    <xf numFmtId="223" fontId="15" fillId="0" borderId="0"/>
    <xf numFmtId="223" fontId="15" fillId="0" borderId="0"/>
    <xf numFmtId="294" fontId="28" fillId="0" borderId="0"/>
    <xf numFmtId="0" fontId="28" fillId="0" borderId="0"/>
    <xf numFmtId="0" fontId="15" fillId="0" borderId="0" applyFont="0" applyFill="0" applyBorder="0" applyAlignment="0" applyProtection="0">
      <alignment horizontal="centerContinuous"/>
    </xf>
    <xf numFmtId="0" fontId="23" fillId="38" borderId="39" applyNumberFormat="0" applyFont="0" applyAlignment="0" applyProtection="0"/>
    <xf numFmtId="0" fontId="28" fillId="0" borderId="0"/>
    <xf numFmtId="0" fontId="179" fillId="52" borderId="56" applyNumberFormat="0" applyAlignment="0" applyProtection="0"/>
    <xf numFmtId="40" fontId="176" fillId="7" borderId="0">
      <alignment horizontal="right"/>
    </xf>
    <xf numFmtId="0" fontId="180" fillId="7" borderId="0">
      <alignment horizontal="right"/>
    </xf>
    <xf numFmtId="0" fontId="181" fillId="7" borderId="10"/>
    <xf numFmtId="0" fontId="181" fillId="0" borderId="0" applyBorder="0">
      <alignment horizontal="centerContinuous"/>
    </xf>
    <xf numFmtId="0" fontId="182" fillId="0" borderId="0" applyBorder="0">
      <alignment horizontal="centerContinuous"/>
    </xf>
    <xf numFmtId="0" fontId="179" fillId="52" borderId="56" applyNumberFormat="0" applyAlignment="0" applyProtection="0"/>
    <xf numFmtId="239" fontId="31" fillId="0" borderId="0"/>
    <xf numFmtId="0" fontId="26" fillId="0" borderId="0" applyFont="0" applyFill="0" applyBorder="0" applyAlignment="0" applyProtection="0"/>
    <xf numFmtId="295" fontId="28" fillId="0" borderId="0" applyFont="0" applyFill="0" applyBorder="0" applyAlignment="0" applyProtection="0"/>
    <xf numFmtId="296" fontId="100" fillId="0" borderId="0" applyFont="0" applyFill="0" applyBorder="0" applyAlignment="0">
      <protection locked="0"/>
    </xf>
    <xf numFmtId="276" fontId="15" fillId="0" borderId="0" applyFont="0" applyFill="0" applyBorder="0" applyAlignment="0" applyProtection="0"/>
    <xf numFmtId="297" fontId="15" fillId="0" borderId="0" applyFont="0" applyFill="0" applyBorder="0" applyAlignment="0" applyProtection="0"/>
    <xf numFmtId="297"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23"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28" fillId="0" borderId="0" applyFont="0" applyFill="0" applyBorder="0" applyAlignment="0" applyProtection="0"/>
    <xf numFmtId="9" fontId="37" fillId="0" borderId="33" applyNumberFormat="0" applyBorder="0"/>
    <xf numFmtId="277" fontId="15" fillId="0" borderId="0" applyFill="0" applyBorder="0" applyAlignment="0"/>
    <xf numFmtId="277" fontId="15" fillId="0" borderId="0" applyFill="0" applyBorder="0" applyAlignment="0"/>
    <xf numFmtId="273" fontId="15" fillId="0" borderId="0" applyFill="0" applyBorder="0" applyAlignment="0"/>
    <xf numFmtId="273" fontId="15" fillId="0" borderId="0" applyFill="0" applyBorder="0" applyAlignment="0"/>
    <xf numFmtId="277" fontId="15" fillId="0" borderId="0" applyFill="0" applyBorder="0" applyAlignment="0"/>
    <xf numFmtId="277" fontId="15" fillId="0" borderId="0" applyFill="0" applyBorder="0" applyAlignment="0"/>
    <xf numFmtId="278" fontId="15" fillId="0" borderId="0" applyFill="0" applyBorder="0" applyAlignment="0"/>
    <xf numFmtId="278" fontId="15" fillId="0" borderId="0" applyFill="0" applyBorder="0" applyAlignment="0"/>
    <xf numFmtId="273" fontId="15" fillId="0" borderId="0" applyFill="0" applyBorder="0" applyAlignment="0"/>
    <xf numFmtId="273" fontId="15" fillId="0" borderId="0" applyFill="0" applyBorder="0" applyAlignment="0"/>
    <xf numFmtId="0" fontId="42" fillId="0" borderId="0"/>
    <xf numFmtId="0" fontId="37" fillId="0" borderId="0" applyNumberFormat="0" applyFont="0" applyFill="0" applyBorder="0" applyAlignment="0" applyProtection="0">
      <alignment horizontal="left"/>
    </xf>
    <xf numFmtId="0" fontId="183" fillId="0" borderId="29">
      <alignment horizontal="center"/>
    </xf>
    <xf numFmtId="0" fontId="14" fillId="0" borderId="0"/>
    <xf numFmtId="0" fontId="14" fillId="0" borderId="0"/>
    <xf numFmtId="298" fontId="14" fillId="0" borderId="0" applyFont="0" applyFill="0" applyBorder="0" applyAlignment="0" applyProtection="0"/>
    <xf numFmtId="0" fontId="31" fillId="0" borderId="0" applyNumberFormat="0" applyBorder="0" applyAlignment="0">
      <alignment horizontal="right"/>
    </xf>
    <xf numFmtId="255" fontId="28" fillId="0" borderId="0" applyFont="0" applyFill="0" applyBorder="0" applyAlignment="0" applyProtection="0"/>
    <xf numFmtId="44" fontId="14" fillId="0" borderId="0" applyFont="0" applyFill="0" applyBorder="0" applyAlignment="0" applyProtection="0"/>
    <xf numFmtId="299" fontId="14" fillId="0" borderId="0" applyBorder="0" applyAlignment="0">
      <alignment horizontal="centerContinuous" vertical="center"/>
    </xf>
    <xf numFmtId="4" fontId="184" fillId="53" borderId="0" applyNumberFormat="0" applyProtection="0">
      <alignment horizontal="left" vertical="center" indent="1"/>
    </xf>
    <xf numFmtId="4" fontId="185" fillId="10" borderId="57" applyNumberFormat="0" applyProtection="0">
      <alignment horizontal="left" vertical="center" indent="1"/>
    </xf>
    <xf numFmtId="251" fontId="26" fillId="0" borderId="0" applyFont="0" applyFill="0" applyBorder="0" applyAlignment="0" applyProtection="0"/>
    <xf numFmtId="0" fontId="186" fillId="0" borderId="0" applyNumberFormat="0" applyFill="0" applyBorder="0" applyAlignment="0" applyProtection="0"/>
    <xf numFmtId="0" fontId="37" fillId="0" borderId="0"/>
    <xf numFmtId="0" fontId="155" fillId="0" borderId="0"/>
    <xf numFmtId="0" fontId="155" fillId="0" borderId="0"/>
    <xf numFmtId="0" fontId="155" fillId="0" borderId="0"/>
    <xf numFmtId="0" fontId="155" fillId="0" borderId="0"/>
    <xf numFmtId="0" fontId="14" fillId="0" borderId="0"/>
    <xf numFmtId="0" fontId="14" fillId="0" borderId="0"/>
    <xf numFmtId="49" fontId="168" fillId="0" borderId="0" applyFill="0" applyBorder="0" applyAlignment="0"/>
    <xf numFmtId="0" fontId="168" fillId="0" borderId="0" applyFill="0" applyBorder="0" applyAlignment="0"/>
    <xf numFmtId="300" fontId="15" fillId="0" borderId="0" applyFill="0" applyBorder="0" applyAlignment="0"/>
    <xf numFmtId="300" fontId="15" fillId="0" borderId="0" applyFill="0" applyBorder="0" applyAlignment="0"/>
    <xf numFmtId="0" fontId="32" fillId="0" borderId="0"/>
    <xf numFmtId="0" fontId="187" fillId="0" borderId="0" applyFill="0" applyBorder="0" applyProtection="0">
      <alignment horizontal="left" vertical="top"/>
    </xf>
    <xf numFmtId="38" fontId="15" fillId="0" borderId="37">
      <protection locked="0"/>
    </xf>
    <xf numFmtId="214" fontId="39" fillId="0" borderId="0" applyFont="0" applyFill="0" applyBorder="0" applyAlignment="0" applyProtection="0"/>
    <xf numFmtId="39" fontId="100" fillId="0" borderId="0" applyFont="0" applyFill="0" applyBorder="0" applyAlignment="0" applyProtection="0"/>
    <xf numFmtId="301" fontId="37" fillId="0" borderId="0" applyFont="0" applyFill="0" applyBorder="0" applyAlignment="0" applyProtection="0"/>
    <xf numFmtId="255" fontId="14" fillId="0" borderId="0" applyFont="0" applyFill="0" applyBorder="0" applyAlignment="0" applyProtection="0"/>
    <xf numFmtId="0" fontId="34" fillId="0" borderId="0" applyNumberFormat="0" applyFill="0" applyBorder="0" applyAlignment="0" applyProtection="0"/>
    <xf numFmtId="302" fontId="1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0" fillId="0" borderId="0">
      <alignment horizontal="left" wrapText="1"/>
    </xf>
    <xf numFmtId="303" fontId="14" fillId="0" borderId="0"/>
    <xf numFmtId="0" fontId="14" fillId="0" borderId="0"/>
    <xf numFmtId="304" fontId="30" fillId="0" borderId="0">
      <alignment horizontal="right"/>
    </xf>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0" fontId="14" fillId="0" borderId="0"/>
    <xf numFmtId="208" fontId="23" fillId="0" borderId="21">
      <alignment horizontal="right" vertical="center" shrinkToFit="1"/>
    </xf>
    <xf numFmtId="3" fontId="30" fillId="0" borderId="0">
      <alignment horizontal="left"/>
    </xf>
    <xf numFmtId="0" fontId="188" fillId="0" borderId="0" applyFill="0" applyBorder="0" applyProtection="0">
      <alignment vertical="center"/>
    </xf>
    <xf numFmtId="0" fontId="189" fillId="0" borderId="0" applyNumberFormat="0" applyFill="0" applyBorder="0" applyAlignment="0" applyProtection="0">
      <alignment vertical="top"/>
      <protection locked="0"/>
    </xf>
    <xf numFmtId="0" fontId="15" fillId="31" borderId="39" applyNumberFormat="0" applyFont="0" applyAlignment="0" applyProtection="0">
      <alignment vertical="center"/>
    </xf>
    <xf numFmtId="0" fontId="15" fillId="31" borderId="39" applyNumberFormat="0" applyFont="0" applyAlignment="0" applyProtection="0">
      <alignment vertical="center"/>
    </xf>
    <xf numFmtId="0" fontId="15" fillId="31" borderId="39" applyNumberFormat="0" applyFont="0" applyAlignment="0" applyProtection="0">
      <alignment vertical="center"/>
    </xf>
    <xf numFmtId="0" fontId="54" fillId="31" borderId="39" applyNumberFormat="0" applyFont="0" applyAlignment="0" applyProtection="0">
      <alignment vertical="center"/>
    </xf>
    <xf numFmtId="306" fontId="15" fillId="0" borderId="0">
      <alignment vertical="center"/>
    </xf>
    <xf numFmtId="306" fontId="15" fillId="0" borderId="0">
      <alignment vertical="center"/>
    </xf>
    <xf numFmtId="307" fontId="14"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4"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4"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alignment vertical="center"/>
    </xf>
    <xf numFmtId="0" fontId="190" fillId="0" borderId="0"/>
    <xf numFmtId="37" fontId="31" fillId="0" borderId="8" applyAlignment="0"/>
    <xf numFmtId="195" fontId="15" fillId="0" borderId="0" applyFont="0" applyFill="0" applyBorder="0" applyAlignment="0" applyProtection="0"/>
    <xf numFmtId="0" fontId="25" fillId="0" borderId="0" applyFill="0" applyBorder="0" applyProtection="0">
      <alignment vertical="center"/>
    </xf>
    <xf numFmtId="308" fontId="31" fillId="0" borderId="34" applyFill="0" applyBorder="0" applyAlignment="0" applyProtection="0">
      <alignment vertical="center"/>
    </xf>
    <xf numFmtId="38" fontId="191" fillId="0" borderId="30">
      <alignment vertical="center"/>
    </xf>
    <xf numFmtId="309" fontId="153" fillId="0" borderId="0"/>
    <xf numFmtId="38" fontId="31" fillId="0" borderId="0" applyFont="0" applyFill="0" applyBorder="0" applyProtection="0">
      <alignment vertical="center"/>
    </xf>
    <xf numFmtId="41" fontId="15" fillId="0" borderId="0" applyFont="0" applyFill="0" applyBorder="0" applyAlignment="0" applyProtection="0">
      <alignment vertical="center"/>
    </xf>
    <xf numFmtId="41" fontId="15"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43" fillId="0" borderId="0" applyFont="0" applyFill="0" applyBorder="0" applyAlignment="0" applyProtection="0">
      <alignment vertical="center"/>
    </xf>
    <xf numFmtId="41" fontId="15" fillId="0" borderId="0" applyFont="0" applyFill="0" applyBorder="0" applyAlignment="0" applyProtection="0"/>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43"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alignment vertical="center"/>
    </xf>
    <xf numFmtId="41" fontId="15" fillId="0" borderId="0" applyFont="0" applyFill="0" applyBorder="0" applyAlignment="0" applyProtection="0"/>
    <xf numFmtId="41" fontId="54"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15" fillId="0" borderId="0" applyFont="0" applyFill="0" applyBorder="0" applyAlignment="0" applyProtection="0">
      <alignment vertical="center"/>
    </xf>
    <xf numFmtId="41" fontId="54" fillId="0" borderId="0" applyFont="0" applyFill="0" applyBorder="0" applyAlignment="0" applyProtection="0">
      <alignment vertical="center"/>
    </xf>
    <xf numFmtId="41" fontId="192" fillId="0" borderId="0" applyFont="0" applyFill="0" applyBorder="0" applyAlignment="0" applyProtection="0">
      <alignment vertical="center"/>
    </xf>
    <xf numFmtId="41" fontId="192"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alignment vertical="center"/>
    </xf>
    <xf numFmtId="41" fontId="54" fillId="0" borderId="0" applyFont="0" applyFill="0" applyBorder="0" applyAlignment="0" applyProtection="0">
      <alignment vertical="center"/>
    </xf>
    <xf numFmtId="0" fontId="24" fillId="0" borderId="0" applyFont="0" applyFill="0" applyBorder="0" applyAlignment="0" applyProtection="0"/>
    <xf numFmtId="0" fontId="37" fillId="0" borderId="0"/>
    <xf numFmtId="0" fontId="35" fillId="0" borderId="0"/>
    <xf numFmtId="0" fontId="39" fillId="0" borderId="0"/>
    <xf numFmtId="0" fontId="37" fillId="0" borderId="0"/>
    <xf numFmtId="0" fontId="36" fillId="0" borderId="0">
      <protection locked="0"/>
    </xf>
    <xf numFmtId="0" fontId="35" fillId="0" borderId="0"/>
    <xf numFmtId="0" fontId="28" fillId="0" borderId="0"/>
    <xf numFmtId="0" fontId="40" fillId="0" borderId="0"/>
    <xf numFmtId="0" fontId="36" fillId="0" borderId="0">
      <protection locked="0"/>
    </xf>
    <xf numFmtId="0" fontId="35" fillId="0" borderId="0"/>
    <xf numFmtId="0" fontId="35" fillId="0" borderId="0"/>
    <xf numFmtId="0" fontId="28" fillId="0" borderId="0"/>
    <xf numFmtId="0" fontId="28" fillId="0" borderId="0"/>
    <xf numFmtId="0" fontId="37" fillId="0" borderId="0"/>
    <xf numFmtId="0" fontId="37" fillId="0" borderId="0"/>
    <xf numFmtId="0" fontId="37" fillId="0" borderId="0"/>
    <xf numFmtId="0" fontId="39" fillId="0" borderId="0"/>
    <xf numFmtId="0" fontId="39" fillId="0" borderId="0"/>
    <xf numFmtId="0" fontId="28" fillId="0" borderId="0"/>
    <xf numFmtId="0" fontId="28" fillId="0" borderId="0"/>
    <xf numFmtId="0" fontId="36" fillId="0" borderId="0">
      <protection locked="0"/>
    </xf>
    <xf numFmtId="0" fontId="36" fillId="0" borderId="0">
      <protection locked="0"/>
    </xf>
    <xf numFmtId="0" fontId="37" fillId="0" borderId="0"/>
    <xf numFmtId="0" fontId="37" fillId="0" borderId="0"/>
    <xf numFmtId="0" fontId="37" fillId="0" borderId="0"/>
    <xf numFmtId="0" fontId="35" fillId="0" borderId="0"/>
    <xf numFmtId="0" fontId="35" fillId="0" borderId="0"/>
    <xf numFmtId="0" fontId="39" fillId="0" borderId="0"/>
    <xf numFmtId="0" fontId="39" fillId="0" borderId="0"/>
    <xf numFmtId="0" fontId="28" fillId="0" borderId="0"/>
    <xf numFmtId="0" fontId="28" fillId="0" borderId="0"/>
    <xf numFmtId="0" fontId="39" fillId="0" borderId="0"/>
    <xf numFmtId="0" fontId="39" fillId="0" borderId="0"/>
    <xf numFmtId="0" fontId="28" fillId="0" borderId="0"/>
    <xf numFmtId="0" fontId="28" fillId="0" borderId="0"/>
    <xf numFmtId="0" fontId="35" fillId="0" borderId="0"/>
    <xf numFmtId="0" fontId="35" fillId="0" borderId="0"/>
    <xf numFmtId="0" fontId="36" fillId="0" borderId="0">
      <protection locked="0"/>
    </xf>
    <xf numFmtId="0" fontId="36" fillId="0" borderId="0">
      <protection locked="0"/>
    </xf>
    <xf numFmtId="0" fontId="37" fillId="0" borderId="0"/>
    <xf numFmtId="0" fontId="37" fillId="0" borderId="0"/>
    <xf numFmtId="0" fontId="37" fillId="0" borderId="0"/>
    <xf numFmtId="0" fontId="35" fillId="0" borderId="0"/>
    <xf numFmtId="0" fontId="35" fillId="0" borderId="0"/>
    <xf numFmtId="0" fontId="39" fillId="0" borderId="0"/>
    <xf numFmtId="0" fontId="39" fillId="0" borderId="0"/>
    <xf numFmtId="0" fontId="37" fillId="0" borderId="0"/>
    <xf numFmtId="0" fontId="37" fillId="0" borderId="0"/>
    <xf numFmtId="0" fontId="37" fillId="0" borderId="0"/>
    <xf numFmtId="0" fontId="36" fillId="0" borderId="0">
      <protection locked="0"/>
    </xf>
    <xf numFmtId="0" fontId="36" fillId="0" borderId="0">
      <protection locked="0"/>
    </xf>
    <xf numFmtId="0" fontId="35" fillId="0" borderId="0"/>
    <xf numFmtId="0" fontId="35" fillId="0" borderId="0"/>
    <xf numFmtId="0" fontId="28" fillId="0" borderId="0"/>
    <xf numFmtId="0" fontId="28" fillId="0" borderId="0"/>
    <xf numFmtId="0" fontId="40" fillId="0" borderId="0"/>
    <xf numFmtId="0" fontId="40" fillId="0" borderId="0"/>
    <xf numFmtId="0" fontId="14" fillId="0" borderId="0" applyFont="0" applyFill="0" applyBorder="0" applyAlignment="0" applyProtection="0"/>
    <xf numFmtId="0" fontId="36" fillId="0" borderId="0">
      <protection locked="0"/>
    </xf>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14" fillId="0" borderId="0" applyFont="0" applyFill="0" applyBorder="0" applyAlignment="0" applyProtection="0"/>
    <xf numFmtId="0" fontId="36" fillId="0" borderId="0">
      <protection locked="0"/>
    </xf>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36" fillId="0" borderId="0">
      <protection locked="0"/>
    </xf>
    <xf numFmtId="0" fontId="40" fillId="0" borderId="0"/>
    <xf numFmtId="0" fontId="35" fillId="0" borderId="0"/>
    <xf numFmtId="0" fontId="28" fillId="0" borderId="0"/>
    <xf numFmtId="0" fontId="37" fillId="0" borderId="0"/>
    <xf numFmtId="0" fontId="39" fillId="0" borderId="0"/>
    <xf numFmtId="0" fontId="28" fillId="0" borderId="0"/>
    <xf numFmtId="0" fontId="36" fillId="0" borderId="0">
      <protection locked="0"/>
    </xf>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310" fontId="14" fillId="0" borderId="0"/>
    <xf numFmtId="311" fontId="14" fillId="0" borderId="0"/>
    <xf numFmtId="312" fontId="14" fillId="0" borderId="0"/>
    <xf numFmtId="0" fontId="28" fillId="0" borderId="0"/>
    <xf numFmtId="0" fontId="193" fillId="0" borderId="0" applyNumberFormat="0" applyFill="0" applyBorder="0" applyAlignment="0" applyProtection="0">
      <alignment vertical="top"/>
      <protection locked="0"/>
    </xf>
    <xf numFmtId="313" fontId="14" fillId="0" borderId="0" applyFont="0" applyFill="0" applyBorder="0" applyAlignment="0" applyProtection="0"/>
    <xf numFmtId="314" fontId="15" fillId="0" borderId="0" applyFont="0" applyFill="0" applyBorder="0" applyAlignment="0" applyProtection="0"/>
    <xf numFmtId="314" fontId="15" fillId="0" borderId="0" applyFont="0" applyFill="0" applyBorder="0" applyAlignment="0" applyProtection="0"/>
    <xf numFmtId="0" fontId="14" fillId="0" borderId="0" applyFont="0" applyFill="0" applyBorder="0" applyAlignment="0" applyProtection="0"/>
    <xf numFmtId="0" fontId="194" fillId="0" borderId="0"/>
    <xf numFmtId="315" fontId="14" fillId="0" borderId="0" applyFill="0" applyBorder="0" applyAlignment="0" applyProtection="0"/>
    <xf numFmtId="316" fontId="14" fillId="0" borderId="0">
      <alignment horizontal="center" vertical="center"/>
    </xf>
    <xf numFmtId="0" fontId="195" fillId="0" borderId="0" applyFill="0" applyBorder="0" applyProtection="0">
      <alignment horizontal="centerContinuous" vertical="center"/>
    </xf>
    <xf numFmtId="317" fontId="14" fillId="0" borderId="0"/>
    <xf numFmtId="0" fontId="196" fillId="8" borderId="0" applyBorder="0">
      <alignment horizontal="center" vertical="center"/>
    </xf>
    <xf numFmtId="318" fontId="14" fillId="0" borderId="0"/>
    <xf numFmtId="0" fontId="136" fillId="0" borderId="0" applyNumberFormat="0" applyFill="0" applyBorder="0" applyAlignment="0" applyProtection="0">
      <alignment vertical="center"/>
    </xf>
    <xf numFmtId="306" fontId="15" fillId="0" borderId="0">
      <alignment vertical="center"/>
    </xf>
    <xf numFmtId="306" fontId="15" fillId="0" borderId="0">
      <alignment vertical="center"/>
    </xf>
    <xf numFmtId="306" fontId="15" fillId="0" borderId="0">
      <alignment vertical="center"/>
    </xf>
    <xf numFmtId="319" fontId="14" fillId="0" borderId="21">
      <alignment horizontal="left" vertical="center"/>
    </xf>
    <xf numFmtId="320" fontId="28" fillId="0" borderId="0" applyFill="0" applyBorder="0" applyProtection="0">
      <alignment vertical="center"/>
    </xf>
    <xf numFmtId="321" fontId="47" fillId="0" borderId="0">
      <alignment horizontal="right" vertical="center"/>
    </xf>
    <xf numFmtId="41" fontId="147" fillId="0" borderId="0" applyFont="0" applyFill="0" applyBorder="0" applyAlignment="0" applyProtection="0"/>
    <xf numFmtId="43" fontId="147" fillId="0" borderId="0" applyFont="0" applyFill="0" applyBorder="0" applyAlignment="0" applyProtection="0"/>
    <xf numFmtId="40" fontId="37" fillId="0" borderId="0" applyFont="0" applyFill="0" applyBorder="0" applyAlignment="0" applyProtection="0"/>
    <xf numFmtId="43" fontId="147" fillId="0" borderId="0" applyFont="0" applyFill="0" applyBorder="0" applyAlignment="0" applyProtection="0"/>
    <xf numFmtId="41" fontId="194" fillId="0" borderId="0" applyFont="0" applyFill="0" applyBorder="0" applyAlignment="0" applyProtection="0"/>
    <xf numFmtId="43" fontId="194" fillId="0" borderId="0" applyFont="0" applyFill="0" applyBorder="0" applyAlignment="0" applyProtection="0"/>
    <xf numFmtId="0" fontId="26" fillId="0" borderId="0" applyFont="0" applyFill="0" applyBorder="0" applyAlignment="0" applyProtection="0"/>
    <xf numFmtId="322" fontId="14" fillId="0" borderId="0"/>
    <xf numFmtId="0"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298" fontId="26" fillId="0" borderId="0" applyFont="0" applyFill="0" applyBorder="0" applyAlignment="0" applyProtection="0"/>
    <xf numFmtId="245" fontId="147" fillId="0" borderId="0" applyFont="0" applyFill="0" applyBorder="0" applyAlignment="0" applyProtection="0"/>
    <xf numFmtId="244" fontId="147" fillId="0" borderId="0" applyFont="0" applyFill="0" applyBorder="0" applyAlignment="0" applyProtection="0"/>
    <xf numFmtId="0" fontId="197" fillId="0" borderId="0" applyFill="0" applyBorder="0" applyProtection="0">
      <alignment horizontal="centerContinuous" vertical="center"/>
    </xf>
    <xf numFmtId="0" fontId="198" fillId="0" borderId="0" applyNumberFormat="0" applyFill="0" applyBorder="0" applyAlignment="0" applyProtection="0">
      <alignment vertical="top"/>
      <protection locked="0"/>
    </xf>
    <xf numFmtId="0" fontId="22" fillId="0" borderId="30" applyNumberFormat="0" applyFont="0" applyFill="0" applyAlignment="0" applyProtection="0">
      <alignment vertical="center"/>
    </xf>
    <xf numFmtId="42" fontId="15" fillId="0" borderId="0" applyFont="0" applyFill="0" applyBorder="0" applyAlignment="0" applyProtection="0"/>
    <xf numFmtId="42" fontId="15" fillId="0" borderId="0" applyFont="0" applyFill="0" applyBorder="0" applyAlignment="0" applyProtection="0"/>
    <xf numFmtId="42" fontId="5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323" fontId="161" fillId="0" borderId="0" applyFill="0" applyBorder="0" applyProtection="0">
      <alignment vertical="center"/>
    </xf>
    <xf numFmtId="324" fontId="161" fillId="0" borderId="0" applyFill="0" applyBorder="0" applyProtection="0">
      <alignment vertical="center"/>
      <protection locked="0"/>
    </xf>
    <xf numFmtId="0" fontId="199" fillId="8" borderId="9" applyBorder="0">
      <alignment horizontal="center" vertical="center"/>
    </xf>
    <xf numFmtId="0" fontId="200" fillId="8" borderId="21">
      <alignment horizontal="center"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43" fillId="0" borderId="0">
      <alignment vertical="center"/>
    </xf>
    <xf numFmtId="0" fontId="201" fillId="0" borderId="0">
      <alignment vertical="center"/>
    </xf>
    <xf numFmtId="0" fontId="15" fillId="0" borderId="0"/>
    <xf numFmtId="0" fontId="24" fillId="0" borderId="0">
      <alignment vertical="center"/>
    </xf>
    <xf numFmtId="0" fontId="143" fillId="0" borderId="0">
      <alignment vertical="center"/>
    </xf>
    <xf numFmtId="0" fontId="24" fillId="0" borderId="0">
      <alignment vertical="center"/>
    </xf>
    <xf numFmtId="0" fontId="15" fillId="0" borderId="0">
      <alignment vertical="center"/>
    </xf>
    <xf numFmtId="0" fontId="202" fillId="0" borderId="0"/>
    <xf numFmtId="0" fontId="203" fillId="0" borderId="0"/>
    <xf numFmtId="0" fontId="15"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92"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4" fillId="0" borderId="0">
      <alignment vertical="center"/>
    </xf>
    <xf numFmtId="0" fontId="192" fillId="0" borderId="0">
      <alignment vertical="center"/>
    </xf>
    <xf numFmtId="0" fontId="192" fillId="0" borderId="0">
      <alignment vertical="center"/>
    </xf>
    <xf numFmtId="0" fontId="204" fillId="0" borderId="0">
      <alignment vertical="center"/>
    </xf>
    <xf numFmtId="0" fontId="205" fillId="0" borderId="0">
      <alignment vertical="center"/>
    </xf>
    <xf numFmtId="0" fontId="206" fillId="0" borderId="0"/>
    <xf numFmtId="0" fontId="204"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92"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4" fillId="0" borderId="0">
      <alignment vertical="center"/>
    </xf>
    <xf numFmtId="0" fontId="204"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92"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0" borderId="0">
      <alignment vertical="center"/>
    </xf>
    <xf numFmtId="40" fontId="207" fillId="6" borderId="58" applyBorder="0">
      <alignment vertical="center"/>
    </xf>
    <xf numFmtId="0" fontId="14" fillId="0" borderId="0" applyFont="0" applyFill="0" applyBorder="0" applyAlignment="0" applyProtection="0"/>
    <xf numFmtId="244" fontId="194" fillId="0" borderId="0" applyFont="0" applyFill="0" applyBorder="0" applyAlignment="0" applyProtection="0"/>
    <xf numFmtId="245" fontId="194"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0" fontId="28" fillId="0" borderId="0" applyFont="0" applyFill="0" applyBorder="0" applyAlignment="0" applyProtection="0"/>
    <xf numFmtId="325" fontId="28" fillId="0" borderId="0" applyFont="0" applyFill="0" applyBorder="0" applyAlignment="0" applyProtection="0"/>
    <xf numFmtId="0" fontId="28" fillId="0" borderId="0"/>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0" fontId="12" fillId="0" borderId="0">
      <alignment vertical="center"/>
    </xf>
    <xf numFmtId="0" fontId="28" fillId="0" borderId="0"/>
    <xf numFmtId="0" fontId="12" fillId="0" borderId="0">
      <alignment vertical="center"/>
    </xf>
    <xf numFmtId="0" fontId="12" fillId="0" borderId="0">
      <alignment vertical="center"/>
    </xf>
    <xf numFmtId="41" fontId="12" fillId="0" borderId="0" applyFont="0" applyFill="0" applyBorder="0" applyAlignment="0" applyProtection="0">
      <alignment vertical="center"/>
    </xf>
    <xf numFmtId="9" fontId="15" fillId="0" borderId="0" applyFont="0" applyFill="0" applyBorder="0" applyAlignment="0" applyProtection="0">
      <alignment vertical="center"/>
    </xf>
    <xf numFmtId="199" fontId="208" fillId="0" borderId="0" applyFont="0" applyFill="0" applyBorder="0" applyAlignment="0" applyProtection="0"/>
    <xf numFmtId="0" fontId="61" fillId="0" borderId="0" applyFont="0" applyFill="0" applyBorder="0" applyAlignment="0" applyProtection="0"/>
    <xf numFmtId="0" fontId="15" fillId="0" borderId="0" applyFont="0" applyFill="0" applyBorder="0" applyAlignment="0" applyProtection="0"/>
    <xf numFmtId="198" fontId="208" fillId="0" borderId="0" applyFont="0" applyFill="0" applyBorder="0" applyAlignment="0" applyProtection="0"/>
    <xf numFmtId="0" fontId="61" fillId="0" borderId="0" applyFont="0" applyFill="0" applyBorder="0" applyAlignment="0" applyProtection="0"/>
    <xf numFmtId="0" fontId="208" fillId="0" borderId="0" applyFont="0" applyFill="0" applyBorder="0" applyAlignment="0" applyProtection="0"/>
    <xf numFmtId="326" fontId="14" fillId="0" borderId="0" applyFont="0" applyFill="0" applyBorder="0" applyAlignment="0" applyProtection="0"/>
    <xf numFmtId="0" fontId="52" fillId="0" borderId="0" applyFont="0" applyFill="0" applyBorder="0" applyAlignment="0" applyProtection="0"/>
    <xf numFmtId="0" fontId="208" fillId="0" borderId="0" applyFont="0" applyFill="0" applyBorder="0" applyAlignment="0" applyProtection="0"/>
    <xf numFmtId="327" fontId="14" fillId="0" borderId="0" applyFont="0" applyFill="0" applyBorder="0" applyAlignment="0" applyProtection="0"/>
    <xf numFmtId="0" fontId="52" fillId="0" borderId="0" applyFont="0" applyFill="0" applyBorder="0" applyAlignment="0" applyProtection="0"/>
    <xf numFmtId="0" fontId="20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7" fillId="0" borderId="0" applyNumberFormat="0" applyFont="0" applyBorder="0" applyAlignment="0"/>
    <xf numFmtId="0" fontId="28" fillId="0" borderId="0"/>
    <xf numFmtId="0" fontId="55" fillId="54" borderId="0" applyNumberFormat="0" applyBorder="0" applyAlignment="0" applyProtection="0">
      <alignment vertical="center"/>
    </xf>
    <xf numFmtId="0" fontId="55" fillId="16" borderId="0" applyNumberFormat="0" applyBorder="0" applyAlignment="0" applyProtection="0">
      <alignment vertical="center"/>
    </xf>
    <xf numFmtId="0" fontId="55" fillId="31" borderId="0" applyNumberFormat="0" applyBorder="0" applyAlignment="0" applyProtection="0">
      <alignment vertical="center"/>
    </xf>
    <xf numFmtId="0" fontId="55" fillId="54" borderId="0" applyNumberFormat="0" applyBorder="0" applyAlignment="0" applyProtection="0">
      <alignment vertical="center"/>
    </xf>
    <xf numFmtId="0" fontId="55" fillId="15" borderId="0" applyNumberFormat="0" applyBorder="0" applyAlignment="0" applyProtection="0">
      <alignment vertical="center"/>
    </xf>
    <xf numFmtId="0" fontId="55" fillId="16" borderId="0" applyNumberFormat="0" applyBorder="0" applyAlignment="0" applyProtection="0">
      <alignment vertical="center"/>
    </xf>
    <xf numFmtId="0" fontId="55" fillId="30" borderId="0" applyNumberFormat="0" applyBorder="0" applyAlignment="0" applyProtection="0">
      <alignment vertical="center"/>
    </xf>
    <xf numFmtId="0" fontId="55" fillId="18" borderId="0" applyNumberFormat="0" applyBorder="0" applyAlignment="0" applyProtection="0">
      <alignment vertical="center"/>
    </xf>
    <xf numFmtId="0" fontId="55" fillId="32" borderId="0" applyNumberFormat="0" applyBorder="0" applyAlignment="0" applyProtection="0">
      <alignment vertical="center"/>
    </xf>
    <xf numFmtId="0" fontId="55" fillId="30" borderId="0" applyNumberFormat="0" applyBorder="0" applyAlignment="0" applyProtection="0">
      <alignment vertical="center"/>
    </xf>
    <xf numFmtId="0" fontId="55" fillId="17" borderId="0" applyNumberFormat="0" applyBorder="0" applyAlignment="0" applyProtection="0">
      <alignment vertical="center"/>
    </xf>
    <xf numFmtId="0" fontId="55" fillId="16" borderId="0" applyNumberFormat="0" applyBorder="0" applyAlignment="0" applyProtection="0">
      <alignment vertical="center"/>
    </xf>
    <xf numFmtId="0" fontId="54" fillId="23" borderId="0" applyNumberFormat="0" applyBorder="0" applyAlignment="0" applyProtection="0">
      <alignment vertical="center"/>
    </xf>
    <xf numFmtId="0" fontId="54" fillId="18" borderId="0" applyNumberFormat="0" applyBorder="0" applyAlignment="0" applyProtection="0">
      <alignment vertical="center"/>
    </xf>
    <xf numFmtId="0" fontId="54" fillId="32" borderId="0" applyNumberFormat="0" applyBorder="0" applyAlignment="0" applyProtection="0">
      <alignment vertical="center"/>
    </xf>
    <xf numFmtId="0" fontId="54" fillId="30" borderId="0" applyNumberFormat="0" applyBorder="0" applyAlignment="0" applyProtection="0">
      <alignment vertical="center"/>
    </xf>
    <xf numFmtId="0" fontId="54" fillId="23" borderId="0" applyNumberFormat="0" applyBorder="0" applyAlignment="0" applyProtection="0">
      <alignment vertical="center"/>
    </xf>
    <xf numFmtId="0" fontId="54" fillId="16" borderId="0" applyNumberFormat="0" applyBorder="0" applyAlignment="0" applyProtection="0">
      <alignment vertical="center"/>
    </xf>
    <xf numFmtId="0" fontId="54" fillId="23" borderId="0" applyNumberFormat="0" applyBorder="0" applyAlignment="0" applyProtection="0">
      <alignment vertical="center"/>
    </xf>
    <xf numFmtId="38" fontId="15" fillId="0" borderId="0">
      <protection locked="0"/>
    </xf>
    <xf numFmtId="0" fontId="54" fillId="29" borderId="0" applyNumberFormat="0" applyBorder="0" applyAlignment="0" applyProtection="0">
      <alignment vertical="center"/>
    </xf>
    <xf numFmtId="0" fontId="54" fillId="28" borderId="0" applyNumberFormat="0" applyBorder="0" applyAlignment="0" applyProtection="0">
      <alignment vertical="center"/>
    </xf>
    <xf numFmtId="0" fontId="54" fillId="55" borderId="0" applyNumberFormat="0" applyBorder="0" applyAlignment="0" applyProtection="0">
      <alignment vertical="center"/>
    </xf>
    <xf numFmtId="0" fontId="54" fillId="23" borderId="0" applyNumberFormat="0" applyBorder="0" applyAlignment="0" applyProtection="0">
      <alignment vertical="center"/>
    </xf>
    <xf numFmtId="0" fontId="54" fillId="24" borderId="0" applyNumberFormat="0" applyBorder="0" applyAlignment="0" applyProtection="0">
      <alignment vertical="center"/>
    </xf>
    <xf numFmtId="0" fontId="209" fillId="0" borderId="0" applyNumberFormat="0" applyFill="0" applyBorder="0" applyAlignment="0" applyProtection="0">
      <alignment vertical="center"/>
    </xf>
    <xf numFmtId="0" fontId="118" fillId="54" borderId="59" applyNumberForma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2" fontId="214" fillId="0" borderId="0" applyFon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202" fontId="28" fillId="0" borderId="21">
      <alignment horizontal="right" vertical="center" shrinkToFit="1"/>
    </xf>
    <xf numFmtId="38" fontId="15" fillId="0" borderId="0">
      <protection locked="0"/>
    </xf>
    <xf numFmtId="0" fontId="214" fillId="0" borderId="0" applyFont="0" applyFill="0" applyBorder="0" applyAlignment="0" applyProtection="0"/>
    <xf numFmtId="38" fontId="15" fillId="0" borderId="0">
      <protection locked="0"/>
    </xf>
    <xf numFmtId="0" fontId="214" fillId="0" borderId="0" applyFont="0" applyFill="0" applyBorder="0" applyAlignment="0" applyProtection="0"/>
    <xf numFmtId="0" fontId="28" fillId="31" borderId="39" applyNumberFormat="0" applyFont="0" applyAlignment="0" applyProtection="0">
      <alignment vertical="center"/>
    </xf>
    <xf numFmtId="38" fontId="15" fillId="0" borderId="0">
      <protection locked="0"/>
    </xf>
    <xf numFmtId="0" fontId="128" fillId="33" borderId="40" applyNumberFormat="0" applyAlignment="0" applyProtection="0">
      <alignment vertical="center"/>
    </xf>
    <xf numFmtId="41" fontId="204" fillId="0" borderId="0" applyFont="0" applyFill="0" applyBorder="0" applyAlignment="0" applyProtection="0">
      <alignment vertical="center"/>
    </xf>
    <xf numFmtId="10" fontId="214" fillId="0" borderId="0" applyFont="0" applyFill="0" applyBorder="0" applyAlignment="0" applyProtection="0"/>
    <xf numFmtId="0" fontId="210" fillId="0" borderId="0" applyNumberFormat="0" applyFill="0" applyBorder="0" applyAlignment="0" applyProtection="0">
      <alignment vertical="center"/>
    </xf>
    <xf numFmtId="4" fontId="214" fillId="0" borderId="0" applyFont="0" applyFill="0" applyBorder="0" applyAlignment="0" applyProtection="0"/>
    <xf numFmtId="0" fontId="40" fillId="0" borderId="0"/>
    <xf numFmtId="10" fontId="214" fillId="0" borderId="0" applyFont="0" applyFill="0" applyBorder="0" applyAlignment="0" applyProtection="0"/>
    <xf numFmtId="0" fontId="124" fillId="0" borderId="60" applyNumberFormat="0" applyFill="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4" fontId="214" fillId="0" borderId="0" applyFont="0" applyFill="0" applyBorder="0" applyAlignment="0" applyProtection="0"/>
    <xf numFmtId="3" fontId="214" fillId="0" borderId="0" applyFont="0" applyFill="0" applyBorder="0" applyAlignment="0" applyProtection="0"/>
    <xf numFmtId="0" fontId="210" fillId="0" borderId="0" applyNumberFormat="0" applyFill="0" applyBorder="0" applyAlignment="0" applyProtection="0">
      <alignment vertical="center"/>
    </xf>
    <xf numFmtId="0" fontId="211" fillId="0" borderId="61" applyNumberFormat="0" applyFill="0" applyAlignment="0" applyProtection="0">
      <alignment vertical="center"/>
    </xf>
    <xf numFmtId="38" fontId="15" fillId="0" borderId="0">
      <protection locked="0"/>
    </xf>
    <xf numFmtId="0" fontId="212" fillId="0" borderId="44" applyNumberFormat="0" applyFill="0" applyAlignment="0" applyProtection="0">
      <alignment vertical="center"/>
    </xf>
    <xf numFmtId="0" fontId="213" fillId="0" borderId="62" applyNumberFormat="0" applyFill="0" applyAlignment="0" applyProtection="0">
      <alignment vertical="center"/>
    </xf>
    <xf numFmtId="0" fontId="213" fillId="0" borderId="0" applyNumberFormat="0" applyFill="0" applyBorder="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39" fillId="54" borderId="46" applyNumberFormat="0" applyAlignment="0" applyProtection="0">
      <alignment vertical="center"/>
    </xf>
    <xf numFmtId="328" fontId="14" fillId="7" borderId="0" applyFill="0" applyBorder="0" applyProtection="0">
      <alignment horizontal="right"/>
    </xf>
    <xf numFmtId="10" fontId="21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4" fillId="0" borderId="49" applyNumberFormat="0" applyFont="0" applyFill="0" applyAlignment="0" applyProtection="0"/>
    <xf numFmtId="289" fontId="214" fillId="0" borderId="0" applyFont="0" applyFill="0" applyBorder="0" applyAlignment="0" applyProtection="0"/>
    <xf numFmtId="290" fontId="214" fillId="0" borderId="0" applyFont="0" applyFill="0" applyBorder="0" applyAlignment="0" applyProtection="0"/>
    <xf numFmtId="38" fontId="15" fillId="0" borderId="0">
      <protection locked="0"/>
    </xf>
    <xf numFmtId="38" fontId="15" fillId="0" borderId="0">
      <protection locked="0"/>
    </xf>
    <xf numFmtId="0" fontId="14" fillId="0" borderId="0" applyFont="0" applyFill="0" applyBorder="0" applyAlignment="0" applyProtection="0"/>
    <xf numFmtId="38" fontId="15" fillId="0" borderId="0">
      <protection locked="0"/>
    </xf>
    <xf numFmtId="0" fontId="80" fillId="0" borderId="0">
      <protection locked="0"/>
    </xf>
    <xf numFmtId="0" fontId="217" fillId="0" borderId="0">
      <protection locked="0"/>
    </xf>
    <xf numFmtId="0" fontId="80" fillId="0" borderId="0">
      <protection locked="0"/>
    </xf>
    <xf numFmtId="0" fontId="217" fillId="0" borderId="0">
      <protection locked="0"/>
    </xf>
    <xf numFmtId="38" fontId="15" fillId="0" borderId="0">
      <protection locked="0"/>
    </xf>
    <xf numFmtId="0" fontId="54" fillId="31" borderId="63" applyNumberFormat="0" applyFont="0" applyAlignment="0" applyProtection="0">
      <alignment vertical="center"/>
    </xf>
    <xf numFmtId="0" fontId="36" fillId="0" borderId="0">
      <protection locked="0"/>
    </xf>
    <xf numFmtId="0" fontId="35" fillId="0" borderId="0"/>
    <xf numFmtId="0" fontId="28" fillId="0" borderId="0"/>
    <xf numFmtId="0" fontId="37" fillId="0" borderId="0"/>
    <xf numFmtId="0" fontId="39" fillId="0" borderId="0"/>
    <xf numFmtId="0" fontId="28" fillId="0" borderId="0"/>
    <xf numFmtId="0" fontId="36" fillId="0" borderId="0">
      <protection locked="0"/>
    </xf>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5" fillId="0" borderId="0"/>
    <xf numFmtId="0" fontId="39" fillId="0" borderId="0"/>
    <xf numFmtId="0" fontId="37" fillId="0" borderId="0"/>
    <xf numFmtId="0" fontId="36" fillId="0" borderId="0">
      <protection locked="0"/>
    </xf>
    <xf numFmtId="0" fontId="35" fillId="0" borderId="0"/>
    <xf numFmtId="0" fontId="28" fillId="0" borderId="0"/>
    <xf numFmtId="0" fontId="40" fillId="0" borderId="0"/>
    <xf numFmtId="10" fontId="40" fillId="6" borderId="21" applyNumberFormat="0" applyBorder="0" applyAlignment="0" applyProtection="0"/>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38" fontId="15" fillId="0" borderId="0">
      <protection locked="0"/>
    </xf>
    <xf numFmtId="40" fontId="218" fillId="0" borderId="0" applyBorder="0">
      <alignment horizontal="right"/>
    </xf>
    <xf numFmtId="0" fontId="36" fillId="0" borderId="0">
      <protection locked="0"/>
    </xf>
    <xf numFmtId="0" fontId="15" fillId="0" borderId="0">
      <alignment vertical="center"/>
    </xf>
    <xf numFmtId="0" fontId="12" fillId="0" borderId="0">
      <alignment vertical="center"/>
    </xf>
    <xf numFmtId="3" fontId="47" fillId="0" borderId="21"/>
    <xf numFmtId="3" fontId="47" fillId="0" borderId="21"/>
    <xf numFmtId="3" fontId="47" fillId="0" borderId="21"/>
    <xf numFmtId="0" fontId="14" fillId="0" borderId="21">
      <alignment horizontal="distributed" vertical="center" justifyLastLine="1"/>
    </xf>
    <xf numFmtId="0" fontId="12" fillId="0" borderId="0">
      <alignment vertical="center"/>
    </xf>
    <xf numFmtId="208" fontId="23" fillId="0" borderId="21">
      <alignment horizontal="right" vertical="center" shrinkToFit="1"/>
    </xf>
    <xf numFmtId="10" fontId="40" fillId="7" borderId="21" applyNumberFormat="0" applyBorder="0" applyAlignment="0" applyProtection="0"/>
    <xf numFmtId="0" fontId="12" fillId="0" borderId="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5" fillId="0" borderId="0">
      <protection locked="0"/>
    </xf>
    <xf numFmtId="38" fontId="15" fillId="0" borderId="0">
      <protection locked="0"/>
    </xf>
    <xf numFmtId="0" fontId="210"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12" fillId="0" borderId="0">
      <alignment vertical="center"/>
    </xf>
    <xf numFmtId="38" fontId="15" fillId="0" borderId="0">
      <protection locked="0"/>
    </xf>
    <xf numFmtId="38" fontId="15" fillId="0" borderId="0">
      <protection locked="0"/>
    </xf>
    <xf numFmtId="38" fontId="15" fillId="0" borderId="0">
      <protection locked="0"/>
    </xf>
    <xf numFmtId="319" fontId="14" fillId="0" borderId="21">
      <alignment horizontal="left" vertical="center"/>
    </xf>
    <xf numFmtId="0" fontId="28" fillId="31" borderId="63" applyNumberFormat="0" applyFont="0" applyAlignment="0" applyProtection="0">
      <alignment vertical="center"/>
    </xf>
    <xf numFmtId="0" fontId="200" fillId="8" borderId="21">
      <alignment horizontal="center" vertical="center"/>
    </xf>
    <xf numFmtId="10" fontId="214"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0" fontId="178" fillId="9" borderId="21" applyNumberFormat="0" applyFont="0" applyBorder="0" applyAlignment="0" applyProtection="0">
      <alignment vertical="center"/>
    </xf>
    <xf numFmtId="4" fontId="214" fillId="0" borderId="0" applyFont="0" applyFill="0" applyBorder="0" applyAlignment="0" applyProtection="0"/>
    <xf numFmtId="38" fontId="15" fillId="0" borderId="0">
      <protection locked="0"/>
    </xf>
    <xf numFmtId="0" fontId="23" fillId="38" borderId="63" applyNumberFormat="0" applyFont="0" applyAlignment="0" applyProtection="0"/>
    <xf numFmtId="38" fontId="15" fillId="0" borderId="0">
      <protection locked="0"/>
    </xf>
    <xf numFmtId="4" fontId="214" fillId="0" borderId="0" applyFont="0" applyFill="0" applyBorder="0" applyAlignment="0" applyProtection="0"/>
    <xf numFmtId="0" fontId="124" fillId="0" borderId="60" applyNumberFormat="0" applyFill="0" applyAlignment="0" applyProtection="0">
      <alignment vertical="center"/>
    </xf>
    <xf numFmtId="0" fontId="15" fillId="31" borderId="63" applyNumberFormat="0" applyFont="0" applyAlignment="0" applyProtection="0">
      <alignment vertical="center"/>
    </xf>
    <xf numFmtId="0" fontId="29" fillId="0" borderId="2">
      <alignment horizontal="left" vertical="center"/>
    </xf>
    <xf numFmtId="0" fontId="129" fillId="16" borderId="59" applyNumberFormat="0" applyAlignment="0" applyProtection="0">
      <alignment vertical="center"/>
    </xf>
    <xf numFmtId="10" fontId="40" fillId="6" borderId="71" applyNumberFormat="0" applyBorder="0" applyAlignment="0" applyProtection="0"/>
    <xf numFmtId="0" fontId="139" fillId="30" borderId="46" applyNumberFormat="0" applyAlignment="0" applyProtection="0">
      <alignment vertical="center"/>
    </xf>
    <xf numFmtId="0" fontId="15" fillId="31" borderId="63" applyNumberFormat="0" applyFont="0" applyAlignment="0" applyProtection="0">
      <alignment vertical="center"/>
    </xf>
    <xf numFmtId="0" fontId="54" fillId="31" borderId="63" applyNumberFormat="0" applyFont="0" applyAlignment="0" applyProtection="0">
      <alignment vertical="center"/>
    </xf>
    <xf numFmtId="319" fontId="14" fillId="0" borderId="71">
      <alignment horizontal="left" vertical="center"/>
    </xf>
    <xf numFmtId="0" fontId="139" fillId="30" borderId="67" applyNumberFormat="0" applyAlignment="0" applyProtection="0">
      <alignment vertical="center"/>
    </xf>
    <xf numFmtId="0" fontId="28" fillId="31" borderId="63" applyNumberFormat="0" applyFont="0" applyAlignment="0" applyProtection="0">
      <alignment vertical="center"/>
    </xf>
    <xf numFmtId="0" fontId="15" fillId="31" borderId="65" applyNumberFormat="0" applyFont="0" applyAlignment="0" applyProtection="0">
      <alignment vertical="center"/>
    </xf>
    <xf numFmtId="3" fontId="47" fillId="0" borderId="71"/>
    <xf numFmtId="0" fontId="15" fillId="31" borderId="63" applyNumberFormat="0" applyFont="0" applyAlignment="0" applyProtection="0">
      <alignment vertical="center"/>
    </xf>
    <xf numFmtId="3" fontId="47" fillId="0" borderId="77"/>
    <xf numFmtId="3" fontId="47" fillId="0" borderId="71"/>
    <xf numFmtId="0" fontId="118" fillId="30" borderId="59" applyNumberFormat="0" applyAlignment="0" applyProtection="0">
      <alignment vertical="center"/>
    </xf>
    <xf numFmtId="0" fontId="118" fillId="30" borderId="64" applyNumberFormat="0" applyAlignment="0" applyProtection="0">
      <alignment vertical="center"/>
    </xf>
    <xf numFmtId="0" fontId="118" fillId="54" borderId="59"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39" fillId="54" borderId="46" applyNumberFormat="0" applyAlignment="0" applyProtection="0">
      <alignment vertical="center"/>
    </xf>
    <xf numFmtId="0" fontId="118" fillId="30" borderId="59" applyNumberFormat="0" applyAlignment="0" applyProtection="0">
      <alignment vertical="center"/>
    </xf>
    <xf numFmtId="0" fontId="15" fillId="31" borderId="63"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39" fillId="30" borderId="46" applyNumberFormat="0" applyAlignment="0" applyProtection="0">
      <alignment vertical="center"/>
    </xf>
    <xf numFmtId="0" fontId="14" fillId="0" borderId="22">
      <alignment horizontal="distributed" justifyLastLine="1"/>
    </xf>
    <xf numFmtId="0" fontId="139" fillId="30" borderId="67" applyNumberFormat="0" applyAlignment="0" applyProtection="0">
      <alignment vertical="center"/>
    </xf>
    <xf numFmtId="0" fontId="139" fillId="30" borderId="67" applyNumberFormat="0" applyAlignment="0" applyProtection="0">
      <alignment vertical="center"/>
    </xf>
    <xf numFmtId="0" fontId="139" fillId="30" borderId="67" applyNumberFormat="0" applyAlignment="0" applyProtection="0">
      <alignment vertical="center"/>
    </xf>
    <xf numFmtId="191" fontId="47" fillId="0" borderId="3" applyFont="0" applyFill="0" applyBorder="0" applyAlignment="0" applyProtection="0">
      <alignment vertical="center"/>
    </xf>
    <xf numFmtId="0" fontId="47" fillId="0" borderId="22">
      <alignment horizontal="distributed" justifyLastLine="1"/>
    </xf>
    <xf numFmtId="0" fontId="128" fillId="0" borderId="66" applyNumberFormat="0" applyFill="0" applyAlignment="0" applyProtection="0">
      <alignment vertical="center"/>
    </xf>
    <xf numFmtId="3" fontId="47" fillId="0" borderId="71"/>
    <xf numFmtId="10" fontId="40" fillId="6" borderId="71" applyNumberFormat="0" applyBorder="0" applyAlignment="0" applyProtection="0"/>
    <xf numFmtId="0" fontId="15" fillId="31" borderId="63" applyNumberFormat="0" applyFont="0" applyAlignment="0" applyProtection="0">
      <alignment vertical="center"/>
    </xf>
    <xf numFmtId="0" fontId="139" fillId="54" borderId="46" applyNumberFormat="0" applyAlignment="0" applyProtection="0">
      <alignment vertical="center"/>
    </xf>
    <xf numFmtId="0" fontId="29" fillId="0" borderId="2">
      <alignment horizontal="left" vertical="center"/>
    </xf>
    <xf numFmtId="0" fontId="28" fillId="31" borderId="65" applyNumberFormat="0" applyFont="0" applyAlignment="0" applyProtection="0">
      <alignment vertical="center"/>
    </xf>
    <xf numFmtId="0" fontId="118" fillId="30" borderId="59" applyNumberFormat="0" applyAlignment="0" applyProtection="0">
      <alignment vertical="center"/>
    </xf>
    <xf numFmtId="0" fontId="118" fillId="30" borderId="64" applyNumberFormat="0" applyAlignment="0" applyProtection="0">
      <alignment vertical="center"/>
    </xf>
    <xf numFmtId="0" fontId="118" fillId="54" borderId="64" applyNumberFormat="0" applyAlignment="0" applyProtection="0">
      <alignment vertical="center"/>
    </xf>
    <xf numFmtId="208" fontId="23" fillId="0" borderId="77">
      <alignment horizontal="right" vertical="center" shrinkToFit="1"/>
    </xf>
    <xf numFmtId="0" fontId="15" fillId="31" borderId="65" applyNumberFormat="0" applyFon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0" fontId="129" fillId="16" borderId="59" applyNumberForma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39" fillId="30" borderId="46" applyNumberFormat="0" applyAlignment="0" applyProtection="0">
      <alignment vertical="center"/>
    </xf>
    <xf numFmtId="0" fontId="129" fillId="16" borderId="59" applyNumberFormat="0" applyAlignment="0" applyProtection="0">
      <alignment vertical="center"/>
    </xf>
    <xf numFmtId="0" fontId="28" fillId="31" borderId="63" applyNumberFormat="0" applyFont="0" applyAlignment="0" applyProtection="0">
      <alignment vertical="center"/>
    </xf>
    <xf numFmtId="0" fontId="28" fillId="31" borderId="63" applyNumberFormat="0" applyFont="0" applyAlignment="0" applyProtection="0">
      <alignment vertical="center"/>
    </xf>
    <xf numFmtId="0" fontId="118" fillId="30" borderId="59" applyNumberFormat="0" applyAlignment="0" applyProtection="0">
      <alignment vertical="center"/>
    </xf>
    <xf numFmtId="0" fontId="15" fillId="31" borderId="65" applyNumberFormat="0" applyFont="0" applyAlignment="0" applyProtection="0">
      <alignment vertical="center"/>
    </xf>
    <xf numFmtId="0" fontId="124" fillId="0" borderId="60" applyNumberFormat="0" applyFill="0" applyAlignment="0" applyProtection="0">
      <alignment vertical="center"/>
    </xf>
    <xf numFmtId="0" fontId="128" fillId="0" borderId="42" applyNumberFormat="0" applyFill="0" applyAlignment="0" applyProtection="0">
      <alignment vertical="center"/>
    </xf>
    <xf numFmtId="0" fontId="139" fillId="30" borderId="46" applyNumberFormat="0" applyAlignment="0" applyProtection="0">
      <alignment vertical="center"/>
    </xf>
    <xf numFmtId="0" fontId="200" fillId="8" borderId="71">
      <alignment horizontal="center" vertical="center"/>
    </xf>
    <xf numFmtId="0" fontId="199" fillId="8" borderId="72" applyBorder="0">
      <alignment horizontal="center" vertical="center"/>
    </xf>
    <xf numFmtId="0" fontId="139" fillId="30" borderId="46" applyNumberFormat="0" applyAlignment="0" applyProtection="0">
      <alignment vertical="center"/>
    </xf>
    <xf numFmtId="0" fontId="139" fillId="30" borderId="46" applyNumberFormat="0" applyAlignment="0" applyProtection="0">
      <alignment vertical="center"/>
    </xf>
    <xf numFmtId="0" fontId="139" fillId="30" borderId="46" applyNumberFormat="0" applyAlignment="0" applyProtection="0">
      <alignment vertical="center"/>
    </xf>
    <xf numFmtId="191" fontId="47" fillId="0" borderId="3" applyFont="0" applyFill="0" applyBorder="0" applyAlignment="0" applyProtection="0">
      <alignment vertical="center"/>
    </xf>
    <xf numFmtId="0" fontId="139" fillId="30" borderId="67" applyNumberFormat="0" applyAlignment="0" applyProtection="0">
      <alignment vertical="center"/>
    </xf>
    <xf numFmtId="0" fontId="14" fillId="0" borderId="77">
      <alignment horizontal="distributed" vertical="center" justifyLastLine="1"/>
    </xf>
    <xf numFmtId="0" fontId="14" fillId="0" borderId="22">
      <alignment horizontal="distributed" justifyLastLine="1"/>
    </xf>
    <xf numFmtId="3" fontId="47" fillId="0" borderId="71"/>
    <xf numFmtId="37" fontId="31" fillId="0" borderId="73" applyAlignment="0"/>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54" fillId="31" borderId="63" applyNumberFormat="0" applyFont="0" applyAlignment="0" applyProtection="0">
      <alignment vertical="center"/>
    </xf>
    <xf numFmtId="0" fontId="139" fillId="54" borderId="46" applyNumberFormat="0" applyAlignment="0" applyProtection="0">
      <alignment vertical="center"/>
    </xf>
    <xf numFmtId="0" fontId="15" fillId="31" borderId="63" applyNumberFormat="0" applyFont="0" applyAlignment="0" applyProtection="0">
      <alignment vertical="center"/>
    </xf>
    <xf numFmtId="0" fontId="129" fillId="16" borderId="59" applyNumberFormat="0" applyAlignment="0" applyProtection="0">
      <alignment vertical="center"/>
    </xf>
    <xf numFmtId="208" fontId="23" fillId="0" borderId="71">
      <alignment horizontal="right" vertical="center" shrinkToFit="1"/>
    </xf>
    <xf numFmtId="0" fontId="118" fillId="30" borderId="59" applyNumberFormat="0" applyAlignment="0" applyProtection="0">
      <alignment vertical="center"/>
    </xf>
    <xf numFmtId="0" fontId="118" fillId="54" borderId="59"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28" fillId="0" borderId="42" applyNumberFormat="0" applyFill="0" applyAlignment="0" applyProtection="0">
      <alignment vertical="center"/>
    </xf>
    <xf numFmtId="0" fontId="128" fillId="0" borderId="42" applyNumberFormat="0" applyFill="0" applyAlignment="0" applyProtection="0">
      <alignment vertical="center"/>
    </xf>
    <xf numFmtId="0" fontId="128" fillId="0" borderId="42" applyNumberFormat="0" applyFill="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4" fillId="0" borderId="71">
      <alignment horizontal="distributed" vertical="center" justifyLastLine="1"/>
    </xf>
    <xf numFmtId="0" fontId="178" fillId="9" borderId="71" applyNumberFormat="0" applyFont="0" applyBorder="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54"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29" fillId="16" borderId="64" applyNumberFormat="0" applyAlignment="0" applyProtection="0">
      <alignment vertical="center"/>
    </xf>
    <xf numFmtId="0" fontId="124" fillId="0" borderId="78" applyNumberFormat="0" applyFill="0" applyAlignment="0" applyProtection="0">
      <alignment vertical="center"/>
    </xf>
    <xf numFmtId="4" fontId="185" fillId="10" borderId="75" applyNumberFormat="0" applyProtection="0">
      <alignment horizontal="left" vertical="center" indent="1"/>
    </xf>
    <xf numFmtId="0" fontId="199" fillId="8" borderId="72" applyBorder="0">
      <alignment horizontal="center" vertical="center"/>
    </xf>
    <xf numFmtId="0" fontId="179" fillId="52" borderId="74" applyNumberFormat="0" applyAlignment="0" applyProtection="0"/>
    <xf numFmtId="0" fontId="23" fillId="38" borderId="63" applyNumberFormat="0" applyFont="0" applyAlignment="0" applyProtection="0"/>
    <xf numFmtId="37" fontId="31" fillId="0" borderId="73" applyAlignment="0"/>
    <xf numFmtId="0" fontId="54"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4" fontId="185" fillId="10" borderId="70" applyNumberFormat="0" applyProtection="0">
      <alignment horizontal="left" vertical="center" indent="1"/>
    </xf>
    <xf numFmtId="0" fontId="167" fillId="17" borderId="68" applyNumberFormat="0" applyAlignment="0" applyProtection="0"/>
    <xf numFmtId="0" fontId="167" fillId="17" borderId="51" applyNumberFormat="0" applyAlignment="0" applyProtection="0"/>
    <xf numFmtId="0" fontId="167" fillId="17" borderId="51" applyNumberFormat="0" applyAlignment="0" applyProtection="0"/>
    <xf numFmtId="0" fontId="167" fillId="17" borderId="68" applyNumberFormat="0" applyAlignment="0" applyProtection="0"/>
    <xf numFmtId="10" fontId="40" fillId="7" borderId="71" applyNumberFormat="0" applyBorder="0" applyAlignment="0" applyProtection="0"/>
    <xf numFmtId="0" fontId="178" fillId="9" borderId="71" applyNumberFormat="0" applyFont="0" applyBorder="0" applyAlignment="0" applyProtection="0">
      <alignment vertical="center"/>
    </xf>
    <xf numFmtId="4" fontId="185" fillId="10" borderId="75" applyNumberFormat="0" applyProtection="0">
      <alignment horizontal="left" vertical="center" indent="1"/>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47" fillId="0" borderId="22">
      <alignment horizontal="distributed" justifyLastLine="1"/>
    </xf>
    <xf numFmtId="0" fontId="139" fillId="30" borderId="67" applyNumberFormat="0" applyAlignment="0" applyProtection="0">
      <alignment vertical="center"/>
    </xf>
    <xf numFmtId="0" fontId="118" fillId="54" borderId="59" applyNumberForma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202" fontId="28" fillId="0" borderId="77">
      <alignment horizontal="right" vertical="center" shrinkToFit="1"/>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5" fillId="31" borderId="63" applyNumberFormat="0" applyFont="0" applyAlignment="0" applyProtection="0">
      <alignment vertical="center"/>
    </xf>
    <xf numFmtId="0" fontId="54"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3" fontId="47" fillId="0" borderId="77"/>
    <xf numFmtId="3" fontId="47" fillId="0" borderId="77"/>
    <xf numFmtId="0" fontId="23" fillId="38" borderId="65" applyNumberFormat="0" applyFont="0" applyAlignment="0" applyProtection="0"/>
    <xf numFmtId="0" fontId="179" fillId="52" borderId="69" applyNumberFormat="0" applyAlignment="0" applyProtection="0"/>
    <xf numFmtId="0" fontId="139" fillId="30" borderId="46" applyNumberFormat="0" applyAlignment="0" applyProtection="0">
      <alignment vertical="center"/>
    </xf>
    <xf numFmtId="0" fontId="139" fillId="30" borderId="46" applyNumberFormat="0" applyAlignment="0" applyProtection="0">
      <alignment vertical="center"/>
    </xf>
    <xf numFmtId="0" fontId="54" fillId="31" borderId="65" applyNumberFormat="0" applyFont="0" applyAlignment="0" applyProtection="0">
      <alignment vertical="center"/>
    </xf>
    <xf numFmtId="0" fontId="15" fillId="31" borderId="63" applyNumberFormat="0" applyFont="0" applyAlignment="0" applyProtection="0">
      <alignment vertical="center"/>
    </xf>
    <xf numFmtId="0" fontId="139" fillId="54" borderId="67" applyNumberFormat="0" applyAlignment="0" applyProtection="0">
      <alignment vertical="center"/>
    </xf>
    <xf numFmtId="0" fontId="118" fillId="30" borderId="59" applyNumberFormat="0" applyAlignment="0" applyProtection="0">
      <alignment vertical="center"/>
    </xf>
    <xf numFmtId="0" fontId="118" fillId="30"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8" fillId="0" borderId="66" applyNumberFormat="0" applyFill="0" applyAlignment="0" applyProtection="0">
      <alignment vertical="center"/>
    </xf>
    <xf numFmtId="0" fontId="23" fillId="38" borderId="65" applyNumberFormat="0" applyFont="0" applyAlignment="0" applyProtection="0"/>
    <xf numFmtId="4" fontId="185" fillId="10" borderId="70" applyNumberFormat="0" applyProtection="0">
      <alignment horizontal="left" vertical="center" indent="1"/>
    </xf>
    <xf numFmtId="0" fontId="118" fillId="30" borderId="64" applyNumberFormat="0" applyAlignment="0" applyProtection="0">
      <alignment vertical="center"/>
    </xf>
    <xf numFmtId="0" fontId="124" fillId="0" borderId="60" applyNumberFormat="0" applyFill="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5" fillId="31" borderId="63"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0" fontId="15" fillId="31" borderId="63" applyNumberFormat="0" applyFont="0" applyAlignment="0" applyProtection="0">
      <alignment vertical="center"/>
    </xf>
    <xf numFmtId="0" fontId="118" fillId="30" borderId="59" applyNumberForma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10" fontId="40" fillId="7" borderId="77" applyNumberFormat="0" applyBorder="0" applyAlignment="0" applyProtection="0"/>
    <xf numFmtId="37" fontId="31" fillId="0" borderId="8" applyAlignment="0"/>
    <xf numFmtId="0" fontId="128" fillId="0" borderId="66" applyNumberFormat="0" applyFill="0" applyAlignment="0" applyProtection="0">
      <alignment vertical="center"/>
    </xf>
    <xf numFmtId="0" fontId="118" fillId="30" borderId="59" applyNumberFormat="0" applyAlignment="0" applyProtection="0">
      <alignment vertical="center"/>
    </xf>
    <xf numFmtId="0" fontId="15" fillId="31" borderId="63" applyNumberFormat="0" applyFon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8" fillId="0" borderId="42"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47" fillId="0" borderId="22">
      <alignment horizontal="distributed" justifyLastLine="1"/>
    </xf>
    <xf numFmtId="191" fontId="47" fillId="0" borderId="3" applyFont="0" applyFill="0" applyBorder="0" applyAlignment="0" applyProtection="0">
      <alignment vertical="center"/>
    </xf>
    <xf numFmtId="0" fontId="14" fillId="0" borderId="22">
      <alignment horizontal="distributed" justifyLastLine="1"/>
    </xf>
    <xf numFmtId="0" fontId="14" fillId="0" borderId="71">
      <alignment horizontal="distributed" vertical="center" justifyLastLine="1"/>
    </xf>
    <xf numFmtId="0" fontId="199" fillId="8" borderId="9" applyBorder="0">
      <alignment horizontal="center" vertical="center"/>
    </xf>
    <xf numFmtId="0" fontId="167" fillId="17" borderId="51" applyNumberFormat="0" applyAlignment="0" applyProtection="0"/>
    <xf numFmtId="0" fontId="179" fillId="52" borderId="74" applyNumberFormat="0" applyAlignment="0" applyProtection="0"/>
    <xf numFmtId="3" fontId="47" fillId="0" borderId="71"/>
    <xf numFmtId="0" fontId="15" fillId="31" borderId="65" applyNumberFormat="0" applyFont="0" applyAlignment="0" applyProtection="0">
      <alignment vertical="center"/>
    </xf>
    <xf numFmtId="10" fontId="40" fillId="6" borderId="77" applyNumberFormat="0" applyBorder="0" applyAlignment="0" applyProtection="0"/>
    <xf numFmtId="0" fontId="179" fillId="52" borderId="69" applyNumberFormat="0" applyAlignment="0" applyProtection="0"/>
    <xf numFmtId="202" fontId="28" fillId="0" borderId="71">
      <alignment horizontal="right" vertical="center" shrinkToFit="1"/>
    </xf>
    <xf numFmtId="191" fontId="47" fillId="0" borderId="76" applyFont="0" applyFill="0" applyBorder="0" applyAlignment="0" applyProtection="0">
      <alignment vertical="center"/>
    </xf>
    <xf numFmtId="10" fontId="40" fillId="7" borderId="71" applyNumberFormat="0" applyBorder="0" applyAlignment="0" applyProtection="0"/>
    <xf numFmtId="0" fontId="54" fillId="31" borderId="63" applyNumberFormat="0" applyFon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202" fontId="28" fillId="0" borderId="21">
      <alignment horizontal="right" vertical="center" shrinkToFit="1"/>
    </xf>
    <xf numFmtId="0" fontId="23" fillId="38" borderId="63" applyNumberFormat="0" applyFont="0" applyAlignment="0" applyProtection="0"/>
    <xf numFmtId="0" fontId="28" fillId="31" borderId="65" applyNumberFormat="0" applyFont="0" applyAlignment="0" applyProtection="0">
      <alignment vertical="center"/>
    </xf>
    <xf numFmtId="0" fontId="128" fillId="0" borderId="42" applyNumberFormat="0" applyFill="0" applyAlignment="0" applyProtection="0">
      <alignment vertical="center"/>
    </xf>
    <xf numFmtId="0" fontId="139" fillId="54" borderId="67" applyNumberFormat="0" applyAlignment="0" applyProtection="0">
      <alignment vertical="center"/>
    </xf>
    <xf numFmtId="0" fontId="15" fillId="31" borderId="63" applyNumberFormat="0" applyFont="0" applyAlignment="0" applyProtection="0">
      <alignment vertical="center"/>
    </xf>
    <xf numFmtId="0" fontId="129" fillId="16" borderId="59" applyNumberFormat="0" applyAlignment="0" applyProtection="0">
      <alignment vertical="center"/>
    </xf>
    <xf numFmtId="10" fontId="40" fillId="6" borderId="21" applyNumberFormat="0" applyBorder="0" applyAlignment="0" applyProtection="0"/>
    <xf numFmtId="0" fontId="15" fillId="31" borderId="65" applyNumberFormat="0" applyFont="0" applyAlignment="0" applyProtection="0">
      <alignment vertical="center"/>
    </xf>
    <xf numFmtId="3" fontId="47" fillId="0" borderId="21"/>
    <xf numFmtId="3" fontId="47" fillId="0" borderId="21"/>
    <xf numFmtId="3" fontId="47" fillId="0" borderId="21"/>
    <xf numFmtId="0" fontId="14" fillId="0" borderId="21">
      <alignment horizontal="distributed" vertical="center" justifyLastLine="1"/>
    </xf>
    <xf numFmtId="208" fontId="23" fillId="0" borderId="21">
      <alignment horizontal="right" vertical="center" shrinkToFit="1"/>
    </xf>
    <xf numFmtId="10" fontId="40" fillId="7" borderId="21" applyNumberFormat="0" applyBorder="0" applyAlignment="0" applyProtection="0"/>
    <xf numFmtId="319" fontId="14" fillId="0" borderId="71">
      <alignment horizontal="left" vertical="center"/>
    </xf>
    <xf numFmtId="0" fontId="200" fillId="8" borderId="71">
      <alignment horizontal="center" vertical="center"/>
    </xf>
    <xf numFmtId="3" fontId="47" fillId="0" borderId="71"/>
    <xf numFmtId="4" fontId="185" fillId="10" borderId="75" applyNumberFormat="0" applyProtection="0">
      <alignment horizontal="left" vertical="center" indent="1"/>
    </xf>
    <xf numFmtId="0" fontId="15" fillId="31" borderId="65" applyNumberFormat="0" applyFont="0" applyAlignment="0" applyProtection="0">
      <alignment vertical="center"/>
    </xf>
    <xf numFmtId="208" fontId="23" fillId="0" borderId="71">
      <alignment horizontal="right" vertical="center" shrinkToFit="1"/>
    </xf>
    <xf numFmtId="319" fontId="14" fillId="0" borderId="21">
      <alignment horizontal="left" vertical="center"/>
    </xf>
    <xf numFmtId="0" fontId="200" fillId="8" borderId="21">
      <alignment horizontal="center" vertical="center"/>
    </xf>
    <xf numFmtId="0" fontId="178" fillId="9" borderId="21" applyNumberFormat="0" applyFont="0" applyBorder="0" applyAlignment="0" applyProtection="0">
      <alignment vertical="center"/>
    </xf>
    <xf numFmtId="0" fontId="179" fillId="52" borderId="74" applyNumberFormat="0" applyAlignment="0" applyProtection="0"/>
    <xf numFmtId="202" fontId="28" fillId="0" borderId="71">
      <alignment horizontal="right" vertical="center" shrinkToFit="1"/>
    </xf>
    <xf numFmtId="0" fontId="15" fillId="31" borderId="63" applyNumberFormat="0" applyFont="0" applyAlignment="0" applyProtection="0">
      <alignment vertical="center"/>
    </xf>
    <xf numFmtId="0" fontId="28" fillId="31" borderId="63" applyNumberFormat="0" applyFont="0" applyAlignment="0" applyProtection="0">
      <alignment vertical="center"/>
    </xf>
    <xf numFmtId="0" fontId="23" fillId="38" borderId="63" applyNumberFormat="0" applyFont="0" applyAlignment="0" applyProtection="0"/>
    <xf numFmtId="0" fontId="28" fillId="31" borderId="63" applyNumberFormat="0" applyFont="0" applyAlignment="0" applyProtection="0">
      <alignment vertical="center"/>
    </xf>
    <xf numFmtId="0" fontId="23" fillId="38" borderId="63" applyNumberFormat="0" applyFont="0" applyAlignment="0" applyProtection="0"/>
    <xf numFmtId="0" fontId="29" fillId="0" borderId="2">
      <alignment horizontal="left" vertical="center"/>
    </xf>
    <xf numFmtId="319" fontId="14" fillId="0" borderId="77">
      <alignment horizontal="left" vertical="center"/>
    </xf>
    <xf numFmtId="0" fontId="28" fillId="31" borderId="63" applyNumberFormat="0" applyFont="0" applyAlignment="0" applyProtection="0">
      <alignment vertical="center"/>
    </xf>
    <xf numFmtId="0" fontId="200" fillId="8" borderId="77">
      <alignment horizontal="center" vertical="center"/>
    </xf>
    <xf numFmtId="0" fontId="178" fillId="9" borderId="77" applyNumberFormat="0" applyFont="0" applyBorder="0" applyAlignment="0" applyProtection="0">
      <alignment vertical="center"/>
    </xf>
    <xf numFmtId="0" fontId="23" fillId="38" borderId="63" applyNumberFormat="0" applyFont="0" applyAlignment="0" applyProtection="0"/>
    <xf numFmtId="0" fontId="28" fillId="31" borderId="65" applyNumberFormat="0" applyFont="0" applyAlignment="0" applyProtection="0">
      <alignment vertical="center"/>
    </xf>
    <xf numFmtId="0" fontId="23" fillId="38" borderId="65" applyNumberFormat="0" applyFont="0" applyAlignment="0" applyProtection="0"/>
    <xf numFmtId="41" fontId="12" fillId="0" borderId="0" applyFont="0" applyFill="0" applyBorder="0" applyAlignment="0" applyProtection="0">
      <alignment vertical="center"/>
    </xf>
    <xf numFmtId="202" fontId="28" fillId="0" borderId="77">
      <alignment horizontal="right" vertical="center" shrinkToFit="1"/>
    </xf>
    <xf numFmtId="0" fontId="29" fillId="0" borderId="2">
      <alignment horizontal="left" vertical="center"/>
    </xf>
    <xf numFmtId="10" fontId="40" fillId="6" borderId="77" applyNumberFormat="0" applyBorder="0" applyAlignment="0" applyProtection="0"/>
    <xf numFmtId="3" fontId="47" fillId="0" borderId="77"/>
    <xf numFmtId="0" fontId="183" fillId="0" borderId="29">
      <alignment horizontal="center"/>
    </xf>
    <xf numFmtId="3" fontId="47" fillId="0" borderId="77"/>
    <xf numFmtId="3" fontId="47" fillId="0" borderId="77"/>
    <xf numFmtId="0" fontId="28" fillId="0" borderId="29" applyNumberFormat="0" applyFont="0" applyFill="0" applyAlignment="0" applyProtection="0"/>
    <xf numFmtId="0" fontId="14" fillId="0" borderId="77">
      <alignment horizontal="distributed" vertical="center" justifyLastLine="1"/>
    </xf>
    <xf numFmtId="191" fontId="47" fillId="0" borderId="3" applyFont="0" applyFill="0" applyBorder="0" applyAlignment="0" applyProtection="0">
      <alignment vertical="center"/>
    </xf>
    <xf numFmtId="10" fontId="40" fillId="7" borderId="91" applyNumberFormat="0" applyBorder="0" applyAlignment="0" applyProtection="0"/>
    <xf numFmtId="208" fontId="23" fillId="0" borderId="91">
      <alignment horizontal="right" vertical="center" shrinkToFit="1"/>
    </xf>
    <xf numFmtId="0" fontId="14" fillId="0" borderId="91">
      <alignment horizontal="distributed" vertical="center" justifyLastLine="1"/>
    </xf>
    <xf numFmtId="3" fontId="47" fillId="0" borderId="91"/>
    <xf numFmtId="3" fontId="47" fillId="0" borderId="91"/>
    <xf numFmtId="3" fontId="47" fillId="0" borderId="91"/>
    <xf numFmtId="10" fontId="40" fillId="6" borderId="91" applyNumberFormat="0" applyBorder="0" applyAlignment="0" applyProtection="0"/>
    <xf numFmtId="0" fontId="213" fillId="0" borderId="62" applyNumberFormat="0" applyFill="0" applyAlignment="0" applyProtection="0">
      <alignment vertical="center"/>
    </xf>
    <xf numFmtId="202" fontId="28" fillId="0" borderId="91">
      <alignment horizontal="right" vertical="center" shrinkToFit="1"/>
    </xf>
    <xf numFmtId="0" fontId="199" fillId="8" borderId="9" applyBorder="0">
      <alignment horizontal="center" vertical="center"/>
    </xf>
    <xf numFmtId="37" fontId="31" fillId="0" borderId="8" applyAlignment="0"/>
    <xf numFmtId="0" fontId="169" fillId="0" borderId="52" applyNumberFormat="0" applyFill="0" applyAlignment="0" applyProtection="0"/>
    <xf numFmtId="14" fontId="172" fillId="49" borderId="29">
      <alignment horizontal="center" vertical="center" wrapText="1"/>
    </xf>
    <xf numFmtId="10" fontId="40" fillId="7" borderId="77" applyNumberFormat="0" applyBorder="0" applyAlignment="0" applyProtection="0"/>
    <xf numFmtId="0" fontId="178" fillId="9" borderId="77" applyNumberFormat="0" applyFont="0" applyBorder="0" applyAlignment="0" applyProtection="0">
      <alignment vertical="center"/>
    </xf>
    <xf numFmtId="208" fontId="23" fillId="0" borderId="77">
      <alignment horizontal="right" vertical="center" shrinkToFit="1"/>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319" fontId="14" fillId="0" borderId="77">
      <alignment horizontal="left" vertical="center"/>
    </xf>
    <xf numFmtId="0" fontId="200" fillId="8" borderId="77">
      <alignment horizontal="center" vertical="center"/>
    </xf>
    <xf numFmtId="202" fontId="28" fillId="0" borderId="77">
      <alignment horizontal="right" vertical="center" shrinkToFit="1"/>
    </xf>
    <xf numFmtId="230" fontId="56" fillId="0" borderId="29" applyBorder="0"/>
    <xf numFmtId="10" fontId="40" fillId="6" borderId="77" applyNumberFormat="0" applyBorder="0" applyAlignment="0" applyProtection="0"/>
    <xf numFmtId="3" fontId="47" fillId="0" borderId="77"/>
    <xf numFmtId="3" fontId="47" fillId="0" borderId="77"/>
    <xf numFmtId="3" fontId="47" fillId="0" borderId="77"/>
    <xf numFmtId="0" fontId="14" fillId="0" borderId="77">
      <alignment horizontal="distributed" vertical="center" justifyLastLine="1"/>
    </xf>
    <xf numFmtId="208" fontId="23" fillId="0" borderId="77">
      <alignment horizontal="right" vertical="center" shrinkToFit="1"/>
    </xf>
    <xf numFmtId="10" fontId="40" fillId="7" borderId="77" applyNumberFormat="0" applyBorder="0" applyAlignment="0" applyProtection="0"/>
    <xf numFmtId="0" fontId="45" fillId="0" borderId="29"/>
    <xf numFmtId="319" fontId="14" fillId="0" borderId="77">
      <alignment horizontal="left" vertical="center"/>
    </xf>
    <xf numFmtId="0" fontId="200" fillId="8" borderId="77">
      <alignment horizontal="center" vertical="center"/>
    </xf>
    <xf numFmtId="0" fontId="178" fillId="9" borderId="77" applyNumberFormat="0" applyFont="0" applyBorder="0" applyAlignment="0" applyProtection="0">
      <alignment vertical="center"/>
    </xf>
    <xf numFmtId="0" fontId="124" fillId="0" borderId="78" applyNumberFormat="0" applyFill="0" applyAlignment="0" applyProtection="0">
      <alignment vertical="center"/>
    </xf>
    <xf numFmtId="0" fontId="15" fillId="31" borderId="65" applyNumberFormat="0" applyFont="0" applyAlignment="0" applyProtection="0">
      <alignment vertical="center"/>
    </xf>
    <xf numFmtId="0" fontId="29" fillId="0" borderId="2">
      <alignment horizontal="left" vertical="center"/>
    </xf>
    <xf numFmtId="0" fontId="129" fillId="16" borderId="64" applyNumberFormat="0" applyAlignment="0" applyProtection="0">
      <alignment vertical="center"/>
    </xf>
    <xf numFmtId="10" fontId="40" fillId="6" borderId="77" applyNumberFormat="0" applyBorder="0" applyAlignment="0" applyProtection="0"/>
    <xf numFmtId="0" fontId="139" fillId="30" borderId="67" applyNumberForma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319" fontId="14" fillId="0" borderId="77">
      <alignment horizontal="left" vertical="center"/>
    </xf>
    <xf numFmtId="0" fontId="139" fillId="30" borderId="86" applyNumberFormat="0" applyAlignment="0" applyProtection="0">
      <alignment vertical="center"/>
    </xf>
    <xf numFmtId="0" fontId="28" fillId="31" borderId="65" applyNumberFormat="0" applyFont="0" applyAlignment="0" applyProtection="0">
      <alignment vertical="center"/>
    </xf>
    <xf numFmtId="0" fontId="15" fillId="31" borderId="84" applyNumberFormat="0" applyFont="0" applyAlignment="0" applyProtection="0">
      <alignment vertical="center"/>
    </xf>
    <xf numFmtId="3" fontId="47" fillId="0" borderId="77"/>
    <xf numFmtId="0" fontId="15" fillId="31" borderId="65" applyNumberFormat="0" applyFont="0" applyAlignment="0" applyProtection="0">
      <alignment vertical="center"/>
    </xf>
    <xf numFmtId="3" fontId="47" fillId="0" borderId="79"/>
    <xf numFmtId="3" fontId="47" fillId="0" borderId="77"/>
    <xf numFmtId="0" fontId="118" fillId="30" borderId="64" applyNumberFormat="0" applyAlignment="0" applyProtection="0">
      <alignment vertical="center"/>
    </xf>
    <xf numFmtId="0" fontId="118" fillId="30" borderId="83" applyNumberFormat="0" applyAlignment="0" applyProtection="0">
      <alignment vertical="center"/>
    </xf>
    <xf numFmtId="0" fontId="118" fillId="54"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39" fillId="54" borderId="67" applyNumberFormat="0" applyAlignment="0" applyProtection="0">
      <alignment vertical="center"/>
    </xf>
    <xf numFmtId="0" fontId="118" fillId="30"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84" applyNumberFormat="0" applyFont="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39" fillId="30" borderId="67" applyNumberFormat="0" applyAlignment="0" applyProtection="0">
      <alignment vertical="center"/>
    </xf>
    <xf numFmtId="0" fontId="14" fillId="0" borderId="22">
      <alignment horizontal="distributed" justifyLastLine="1"/>
    </xf>
    <xf numFmtId="0" fontId="139" fillId="30" borderId="67" applyNumberFormat="0" applyAlignment="0" applyProtection="0">
      <alignment vertical="center"/>
    </xf>
    <xf numFmtId="0" fontId="139" fillId="30" borderId="67" applyNumberFormat="0" applyAlignment="0" applyProtection="0">
      <alignment vertical="center"/>
    </xf>
    <xf numFmtId="0" fontId="139" fillId="30" borderId="67" applyNumberFormat="0" applyAlignment="0" applyProtection="0">
      <alignment vertical="center"/>
    </xf>
    <xf numFmtId="191" fontId="47" fillId="0" borderId="3" applyFont="0" applyFill="0" applyBorder="0" applyAlignment="0" applyProtection="0">
      <alignment vertical="center"/>
    </xf>
    <xf numFmtId="0" fontId="47" fillId="0" borderId="22">
      <alignment horizontal="distributed" justifyLastLine="1"/>
    </xf>
    <xf numFmtId="0" fontId="128" fillId="0" borderId="85" applyNumberFormat="0" applyFill="0" applyAlignment="0" applyProtection="0">
      <alignment vertical="center"/>
    </xf>
    <xf numFmtId="3" fontId="47" fillId="0" borderId="77"/>
    <xf numFmtId="10" fontId="40" fillId="6" borderId="77" applyNumberFormat="0" applyBorder="0" applyAlignment="0" applyProtection="0"/>
    <xf numFmtId="0" fontId="15" fillId="31" borderId="65" applyNumberFormat="0" applyFont="0" applyAlignment="0" applyProtection="0">
      <alignment vertical="center"/>
    </xf>
    <xf numFmtId="0" fontId="139" fillId="54" borderId="67" applyNumberFormat="0" applyAlignment="0" applyProtection="0">
      <alignment vertical="center"/>
    </xf>
    <xf numFmtId="0" fontId="29" fillId="0" borderId="2">
      <alignment horizontal="left" vertical="center"/>
    </xf>
    <xf numFmtId="0" fontId="28" fillId="31" borderId="84" applyNumberFormat="0" applyFont="0" applyAlignment="0" applyProtection="0">
      <alignment vertical="center"/>
    </xf>
    <xf numFmtId="0" fontId="118" fillId="30" borderId="64" applyNumberFormat="0" applyAlignment="0" applyProtection="0">
      <alignment vertical="center"/>
    </xf>
    <xf numFmtId="0" fontId="118" fillId="30" borderId="83" applyNumberFormat="0" applyAlignment="0" applyProtection="0">
      <alignment vertical="center"/>
    </xf>
    <xf numFmtId="0" fontId="118" fillId="54" borderId="83" applyNumberFormat="0" applyAlignment="0" applyProtection="0">
      <alignment vertical="center"/>
    </xf>
    <xf numFmtId="208" fontId="23" fillId="0" borderId="79">
      <alignment horizontal="right" vertical="center" shrinkToFit="1"/>
    </xf>
    <xf numFmtId="0" fontId="15" fillId="31" borderId="84" applyNumberFormat="0" applyFon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29" fillId="16"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39" fillId="30" borderId="67" applyNumberFormat="0" applyAlignment="0" applyProtection="0">
      <alignment vertical="center"/>
    </xf>
    <xf numFmtId="0" fontId="129" fillId="16" borderId="64" applyNumberFormat="0" applyAlignment="0" applyProtection="0">
      <alignment vertical="center"/>
    </xf>
    <xf numFmtId="0" fontId="28" fillId="31" borderId="65" applyNumberFormat="0" applyFont="0" applyAlignment="0" applyProtection="0">
      <alignment vertical="center"/>
    </xf>
    <xf numFmtId="0" fontId="28" fillId="31" borderId="65" applyNumberFormat="0" applyFont="0" applyAlignment="0" applyProtection="0">
      <alignment vertical="center"/>
    </xf>
    <xf numFmtId="0" fontId="118" fillId="30" borderId="64" applyNumberFormat="0" applyAlignment="0" applyProtection="0">
      <alignment vertical="center"/>
    </xf>
    <xf numFmtId="0" fontId="15" fillId="31" borderId="84" applyNumberFormat="0" applyFont="0" applyAlignment="0" applyProtection="0">
      <alignment vertical="center"/>
    </xf>
    <xf numFmtId="0" fontId="124" fillId="0" borderId="78" applyNumberFormat="0" applyFill="0" applyAlignment="0" applyProtection="0">
      <alignment vertical="center"/>
    </xf>
    <xf numFmtId="0" fontId="128" fillId="0" borderId="66" applyNumberFormat="0" applyFill="0" applyAlignment="0" applyProtection="0">
      <alignment vertical="center"/>
    </xf>
    <xf numFmtId="0" fontId="139" fillId="30" borderId="67" applyNumberFormat="0" applyAlignment="0" applyProtection="0">
      <alignment vertical="center"/>
    </xf>
    <xf numFmtId="0" fontId="200" fillId="8" borderId="77">
      <alignment horizontal="center" vertical="center"/>
    </xf>
    <xf numFmtId="0" fontId="199" fillId="8" borderId="72" applyBorder="0">
      <alignment horizontal="center" vertical="center"/>
    </xf>
    <xf numFmtId="0" fontId="139" fillId="30" borderId="67" applyNumberFormat="0" applyAlignment="0" applyProtection="0">
      <alignment vertical="center"/>
    </xf>
    <xf numFmtId="0" fontId="139" fillId="30" borderId="67" applyNumberFormat="0" applyAlignment="0" applyProtection="0">
      <alignment vertical="center"/>
    </xf>
    <xf numFmtId="0" fontId="139" fillId="30" borderId="67" applyNumberFormat="0" applyAlignment="0" applyProtection="0">
      <alignment vertical="center"/>
    </xf>
    <xf numFmtId="191" fontId="47" fillId="0" borderId="80" applyFont="0" applyFill="0" applyBorder="0" applyAlignment="0" applyProtection="0">
      <alignment vertical="center"/>
    </xf>
    <xf numFmtId="0" fontId="139" fillId="30" borderId="86" applyNumberFormat="0" applyAlignment="0" applyProtection="0">
      <alignment vertical="center"/>
    </xf>
    <xf numFmtId="0" fontId="14" fillId="0" borderId="79">
      <alignment horizontal="distributed" vertical="center" justifyLastLine="1"/>
    </xf>
    <xf numFmtId="0" fontId="14" fillId="0" borderId="82">
      <alignment horizontal="distributed" justifyLastLine="1"/>
    </xf>
    <xf numFmtId="3" fontId="47" fillId="0" borderId="77"/>
    <xf numFmtId="37" fontId="31" fillId="0" borderId="73" applyAlignment="0"/>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0" fontId="139" fillId="54" borderId="67" applyNumberFormat="0" applyAlignment="0" applyProtection="0">
      <alignment vertical="center"/>
    </xf>
    <xf numFmtId="0" fontId="15" fillId="31" borderId="65" applyNumberFormat="0" applyFont="0" applyAlignment="0" applyProtection="0">
      <alignment vertical="center"/>
    </xf>
    <xf numFmtId="0" fontId="129" fillId="16" borderId="64" applyNumberFormat="0" applyAlignment="0" applyProtection="0">
      <alignment vertical="center"/>
    </xf>
    <xf numFmtId="208" fontId="23" fillId="0" borderId="77">
      <alignment horizontal="right" vertical="center" shrinkToFit="1"/>
    </xf>
    <xf numFmtId="0" fontId="118" fillId="30" borderId="64" applyNumberFormat="0" applyAlignment="0" applyProtection="0">
      <alignment vertical="center"/>
    </xf>
    <xf numFmtId="0" fontId="118" fillId="54" borderId="64" applyNumberForma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4" fillId="0" borderId="77">
      <alignment horizontal="distributed" vertical="center" justifyLastLine="1"/>
    </xf>
    <xf numFmtId="0" fontId="178" fillId="9" borderId="77" applyNumberFormat="0" applyFont="0" applyBorder="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54"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29" fillId="16" borderId="83" applyNumberFormat="0" applyAlignment="0" applyProtection="0">
      <alignment vertical="center"/>
    </xf>
    <xf numFmtId="0" fontId="124" fillId="0" borderId="90" applyNumberFormat="0" applyFill="0" applyAlignment="0" applyProtection="0">
      <alignment vertical="center"/>
    </xf>
    <xf numFmtId="4" fontId="185" fillId="10" borderId="70" applyNumberFormat="0" applyProtection="0">
      <alignment horizontal="left" vertical="center" indent="1"/>
    </xf>
    <xf numFmtId="0" fontId="199" fillId="8" borderId="9" applyBorder="0">
      <alignment horizontal="center" vertical="center"/>
    </xf>
    <xf numFmtId="0" fontId="179" fillId="52" borderId="69" applyNumberFormat="0" applyAlignment="0" applyProtection="0"/>
    <xf numFmtId="0" fontId="23" fillId="38" borderId="65" applyNumberFormat="0" applyFont="0" applyAlignment="0" applyProtection="0"/>
    <xf numFmtId="37" fontId="31" fillId="0" borderId="8" applyAlignment="0"/>
    <xf numFmtId="0" fontId="54"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4" fontId="185" fillId="10" borderId="89" applyNumberFormat="0" applyProtection="0">
      <alignment horizontal="left" vertical="center" indent="1"/>
    </xf>
    <xf numFmtId="0" fontId="167" fillId="17" borderId="87"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10" fontId="40" fillId="7" borderId="77" applyNumberFormat="0" applyBorder="0" applyAlignment="0" applyProtection="0"/>
    <xf numFmtId="0" fontId="178" fillId="9" borderId="77" applyNumberFormat="0" applyFont="0" applyBorder="0" applyAlignment="0" applyProtection="0">
      <alignment vertical="center"/>
    </xf>
    <xf numFmtId="4" fontId="185" fillId="10" borderId="70" applyNumberFormat="0" applyProtection="0">
      <alignment horizontal="left" vertical="center" indent="1"/>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47" fillId="0" borderId="82">
      <alignment horizontal="distributed" justifyLastLine="1"/>
    </xf>
    <xf numFmtId="0" fontId="139" fillId="30" borderId="86" applyNumberFormat="0" applyAlignment="0" applyProtection="0">
      <alignment vertical="center"/>
    </xf>
    <xf numFmtId="0" fontId="118" fillId="54"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202" fontId="28" fillId="0" borderId="79">
      <alignment horizontal="right" vertical="center" shrinkToFit="1"/>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3" fontId="47" fillId="0" borderId="79"/>
    <xf numFmtId="3" fontId="47" fillId="0" borderId="79"/>
    <xf numFmtId="0" fontId="23" fillId="38" borderId="65" applyNumberFormat="0" applyFont="0" applyAlignment="0" applyProtection="0"/>
    <xf numFmtId="0" fontId="179" fillId="52" borderId="69" applyNumberFormat="0" applyAlignment="0" applyProtection="0"/>
    <xf numFmtId="0" fontId="139" fillId="30" borderId="67" applyNumberFormat="0" applyAlignment="0" applyProtection="0">
      <alignment vertical="center"/>
    </xf>
    <xf numFmtId="0" fontId="139" fillId="30" borderId="67" applyNumberFormat="0" applyAlignment="0" applyProtection="0">
      <alignment vertical="center"/>
    </xf>
    <xf numFmtId="0" fontId="54" fillId="31" borderId="84" applyNumberFormat="0" applyFont="0" applyAlignment="0" applyProtection="0">
      <alignment vertical="center"/>
    </xf>
    <xf numFmtId="0" fontId="15" fillId="31" borderId="65" applyNumberFormat="0" applyFont="0" applyAlignment="0" applyProtection="0">
      <alignment vertical="center"/>
    </xf>
    <xf numFmtId="0" fontId="139" fillId="54" borderId="86" applyNumberFormat="0" applyAlignment="0" applyProtection="0">
      <alignment vertical="center"/>
    </xf>
    <xf numFmtId="0" fontId="118" fillId="30" borderId="64" applyNumberFormat="0" applyAlignment="0" applyProtection="0">
      <alignment vertical="center"/>
    </xf>
    <xf numFmtId="0" fontId="118" fillId="30"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8" fillId="0" borderId="85" applyNumberFormat="0" applyFill="0" applyAlignment="0" applyProtection="0">
      <alignment vertical="center"/>
    </xf>
    <xf numFmtId="0" fontId="23" fillId="38" borderId="84" applyNumberFormat="0" applyFont="0" applyAlignment="0" applyProtection="0"/>
    <xf numFmtId="4" fontId="185" fillId="10" borderId="70" applyNumberFormat="0" applyProtection="0">
      <alignment horizontal="left" vertical="center" indent="1"/>
    </xf>
    <xf numFmtId="0" fontId="118" fillId="30" borderId="83" applyNumberFormat="0" applyAlignment="0" applyProtection="0">
      <alignment vertical="center"/>
    </xf>
    <xf numFmtId="0" fontId="124" fillId="0" borderId="78"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0" fontId="15" fillId="31" borderId="65" applyNumberFormat="0" applyFont="0" applyAlignment="0" applyProtection="0">
      <alignment vertical="center"/>
    </xf>
    <xf numFmtId="0" fontId="118" fillId="30"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10" fontId="40" fillId="7" borderId="79" applyNumberFormat="0" applyBorder="0" applyAlignment="0" applyProtection="0"/>
    <xf numFmtId="37" fontId="31" fillId="0" borderId="73" applyAlignment="0"/>
    <xf numFmtId="0" fontId="128" fillId="0" borderId="85" applyNumberFormat="0" applyFill="0" applyAlignment="0" applyProtection="0">
      <alignment vertical="center"/>
    </xf>
    <xf numFmtId="0" fontId="118" fillId="30" borderId="64" applyNumberFormat="0" applyAlignment="0" applyProtection="0">
      <alignment vertical="center"/>
    </xf>
    <xf numFmtId="0" fontId="15" fillId="31" borderId="65" applyNumberFormat="0" applyFon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8" fillId="0" borderId="66" applyNumberFormat="0" applyFill="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47" fillId="0" borderId="22">
      <alignment horizontal="distributed" justifyLastLine="1"/>
    </xf>
    <xf numFmtId="191" fontId="47" fillId="0" borderId="3" applyFont="0" applyFill="0" applyBorder="0" applyAlignment="0" applyProtection="0">
      <alignment vertical="center"/>
    </xf>
    <xf numFmtId="0" fontId="14" fillId="0" borderId="22">
      <alignment horizontal="distributed" justifyLastLine="1"/>
    </xf>
    <xf numFmtId="0" fontId="14" fillId="0" borderId="77">
      <alignment horizontal="distributed" vertical="center" justifyLastLine="1"/>
    </xf>
    <xf numFmtId="0" fontId="199" fillId="8" borderId="72" applyBorder="0">
      <alignment horizontal="center" vertical="center"/>
    </xf>
    <xf numFmtId="0" fontId="167" fillId="17" borderId="68" applyNumberFormat="0" applyAlignment="0" applyProtection="0"/>
    <xf numFmtId="0" fontId="179" fillId="52" borderId="69" applyNumberFormat="0" applyAlignment="0" applyProtection="0"/>
    <xf numFmtId="3" fontId="47" fillId="0" borderId="77"/>
    <xf numFmtId="0" fontId="15" fillId="31" borderId="84" applyNumberFormat="0" applyFont="0" applyAlignment="0" applyProtection="0">
      <alignment vertical="center"/>
    </xf>
    <xf numFmtId="10" fontId="40" fillId="6" borderId="79" applyNumberFormat="0" applyBorder="0" applyAlignment="0" applyProtection="0"/>
    <xf numFmtId="0" fontId="179" fillId="52" borderId="88" applyNumberFormat="0" applyAlignment="0" applyProtection="0"/>
    <xf numFmtId="202" fontId="28" fillId="0" borderId="77">
      <alignment horizontal="right" vertical="center" shrinkToFit="1"/>
    </xf>
    <xf numFmtId="191" fontId="47" fillId="0" borderId="3" applyFont="0" applyFill="0" applyBorder="0" applyAlignment="0" applyProtection="0">
      <alignment vertical="center"/>
    </xf>
    <xf numFmtId="10" fontId="40" fillId="7" borderId="77" applyNumberFormat="0" applyBorder="0" applyAlignment="0" applyProtection="0"/>
    <xf numFmtId="0" fontId="54" fillId="31" borderId="65" applyNumberFormat="0" applyFon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202" fontId="28" fillId="0" borderId="77">
      <alignment horizontal="right" vertical="center" shrinkToFit="1"/>
    </xf>
    <xf numFmtId="0" fontId="23" fillId="38" borderId="65" applyNumberFormat="0" applyFont="0" applyAlignment="0" applyProtection="0"/>
    <xf numFmtId="0" fontId="28" fillId="31" borderId="65" applyNumberFormat="0" applyFont="0" applyAlignment="0" applyProtection="0">
      <alignment vertical="center"/>
    </xf>
    <xf numFmtId="0" fontId="128" fillId="0" borderId="66" applyNumberFormat="0" applyFill="0" applyAlignment="0" applyProtection="0">
      <alignment vertical="center"/>
    </xf>
    <xf numFmtId="0" fontId="139" fillId="54" borderId="67" applyNumberFormat="0" applyAlignment="0" applyProtection="0">
      <alignment vertical="center"/>
    </xf>
    <xf numFmtId="0" fontId="15" fillId="31" borderId="65" applyNumberFormat="0" applyFont="0" applyAlignment="0" applyProtection="0">
      <alignment vertical="center"/>
    </xf>
    <xf numFmtId="0" fontId="129" fillId="16" borderId="64" applyNumberFormat="0" applyAlignment="0" applyProtection="0">
      <alignment vertical="center"/>
    </xf>
    <xf numFmtId="10" fontId="40" fillId="6" borderId="77" applyNumberFormat="0" applyBorder="0" applyAlignment="0" applyProtection="0"/>
    <xf numFmtId="0" fontId="15" fillId="31" borderId="84" applyNumberFormat="0" applyFont="0" applyAlignment="0" applyProtection="0">
      <alignment vertical="center"/>
    </xf>
    <xf numFmtId="3" fontId="47" fillId="0" borderId="77"/>
    <xf numFmtId="3" fontId="47" fillId="0" borderId="77"/>
    <xf numFmtId="3" fontId="47" fillId="0" borderId="77"/>
    <xf numFmtId="0" fontId="14" fillId="0" borderId="77">
      <alignment horizontal="distributed" vertical="center" justifyLastLine="1"/>
    </xf>
    <xf numFmtId="208" fontId="23" fillId="0" borderId="77">
      <alignment horizontal="right" vertical="center" shrinkToFit="1"/>
    </xf>
    <xf numFmtId="10" fontId="40" fillId="7" borderId="77" applyNumberFormat="0" applyBorder="0" applyAlignment="0" applyProtection="0"/>
    <xf numFmtId="319" fontId="14" fillId="0" borderId="77">
      <alignment horizontal="left" vertical="center"/>
    </xf>
    <xf numFmtId="0" fontId="200" fillId="8" borderId="77">
      <alignment horizontal="center" vertical="center"/>
    </xf>
    <xf numFmtId="3" fontId="47" fillId="0" borderId="77"/>
    <xf numFmtId="4" fontId="185" fillId="10" borderId="70" applyNumberFormat="0" applyProtection="0">
      <alignment horizontal="left" vertical="center" indent="1"/>
    </xf>
    <xf numFmtId="0" fontId="15" fillId="31" borderId="84" applyNumberFormat="0" applyFont="0" applyAlignment="0" applyProtection="0">
      <alignment vertical="center"/>
    </xf>
    <xf numFmtId="208" fontId="23" fillId="0" borderId="77">
      <alignment horizontal="right" vertical="center" shrinkToFit="1"/>
    </xf>
    <xf numFmtId="319" fontId="14" fillId="0" borderId="77">
      <alignment horizontal="left" vertical="center"/>
    </xf>
    <xf numFmtId="0" fontId="200" fillId="8" borderId="77">
      <alignment horizontal="center" vertical="center"/>
    </xf>
    <xf numFmtId="0" fontId="178" fillId="9" borderId="77" applyNumberFormat="0" applyFont="0" applyBorder="0" applyAlignment="0" applyProtection="0">
      <alignment vertical="center"/>
    </xf>
    <xf numFmtId="0" fontId="179" fillId="52" borderId="69" applyNumberFormat="0" applyAlignment="0" applyProtection="0"/>
    <xf numFmtId="202" fontId="28" fillId="0" borderId="77">
      <alignment horizontal="right" vertical="center" shrinkToFit="1"/>
    </xf>
    <xf numFmtId="0" fontId="15" fillId="31" borderId="65" applyNumberFormat="0" applyFont="0" applyAlignment="0" applyProtection="0">
      <alignment vertical="center"/>
    </xf>
    <xf numFmtId="0" fontId="28" fillId="31" borderId="65" applyNumberFormat="0" applyFont="0" applyAlignment="0" applyProtection="0">
      <alignment vertical="center"/>
    </xf>
    <xf numFmtId="0" fontId="23" fillId="38" borderId="65" applyNumberFormat="0" applyFont="0" applyAlignment="0" applyProtection="0"/>
    <xf numFmtId="0" fontId="28" fillId="31" borderId="65" applyNumberFormat="0" applyFont="0" applyAlignment="0" applyProtection="0">
      <alignment vertical="center"/>
    </xf>
    <xf numFmtId="0" fontId="23" fillId="38" borderId="65" applyNumberFormat="0" applyFont="0" applyAlignment="0" applyProtection="0"/>
    <xf numFmtId="0" fontId="29" fillId="0" borderId="81">
      <alignment horizontal="left" vertical="center"/>
    </xf>
    <xf numFmtId="319" fontId="14" fillId="0" borderId="79">
      <alignment horizontal="left" vertical="center"/>
    </xf>
    <xf numFmtId="0" fontId="28" fillId="31" borderId="65" applyNumberFormat="0" applyFont="0" applyAlignment="0" applyProtection="0">
      <alignment vertical="center"/>
    </xf>
    <xf numFmtId="0" fontId="200" fillId="8" borderId="79">
      <alignment horizontal="center" vertical="center"/>
    </xf>
    <xf numFmtId="0" fontId="178" fillId="9" borderId="79" applyNumberFormat="0" applyFont="0" applyBorder="0" applyAlignment="0" applyProtection="0">
      <alignment vertical="center"/>
    </xf>
    <xf numFmtId="0" fontId="23" fillId="38" borderId="65" applyNumberFormat="0" applyFont="0" applyAlignment="0" applyProtection="0"/>
    <xf numFmtId="0" fontId="28" fillId="31" borderId="84" applyNumberFormat="0" applyFont="0" applyAlignment="0" applyProtection="0">
      <alignment vertical="center"/>
    </xf>
    <xf numFmtId="0" fontId="23" fillId="38" borderId="84" applyNumberFormat="0" applyFont="0" applyAlignment="0" applyProtection="0"/>
    <xf numFmtId="319" fontId="14" fillId="0" borderId="91">
      <alignment horizontal="left" vertical="center"/>
    </xf>
    <xf numFmtId="0" fontId="200" fillId="8" borderId="91">
      <alignment horizontal="center" vertical="center"/>
    </xf>
    <xf numFmtId="0" fontId="178" fillId="9" borderId="91" applyNumberFormat="0" applyFont="0" applyBorder="0" applyAlignment="0" applyProtection="0">
      <alignment vertical="center"/>
    </xf>
    <xf numFmtId="0" fontId="124" fillId="0" borderId="90" applyNumberFormat="0" applyFill="0" applyAlignment="0" applyProtection="0">
      <alignment vertical="center"/>
    </xf>
    <xf numFmtId="0" fontId="15" fillId="31" borderId="84" applyNumberFormat="0" applyFont="0" applyAlignment="0" applyProtection="0">
      <alignment vertical="center"/>
    </xf>
    <xf numFmtId="0" fontId="29" fillId="0" borderId="93">
      <alignment horizontal="left" vertical="center"/>
    </xf>
    <xf numFmtId="0" fontId="129" fillId="16" borderId="83" applyNumberFormat="0" applyAlignment="0" applyProtection="0">
      <alignment vertical="center"/>
    </xf>
    <xf numFmtId="0" fontId="15" fillId="31" borderId="84" applyNumberFormat="0" applyFont="0" applyAlignment="0" applyProtection="0">
      <alignment vertical="center"/>
    </xf>
    <xf numFmtId="0" fontId="54" fillId="31" borderId="84" applyNumberFormat="0" applyFont="0" applyAlignment="0" applyProtection="0">
      <alignment vertical="center"/>
    </xf>
    <xf numFmtId="319" fontId="14" fillId="0" borderId="91">
      <alignment horizontal="left" vertical="center"/>
    </xf>
    <xf numFmtId="0" fontId="139" fillId="30" borderId="98" applyNumberFormat="0" applyAlignment="0" applyProtection="0">
      <alignment vertical="center"/>
    </xf>
    <xf numFmtId="0" fontId="28" fillId="31" borderId="84" applyNumberFormat="0" applyFont="0" applyAlignment="0" applyProtection="0">
      <alignment vertical="center"/>
    </xf>
    <xf numFmtId="0" fontId="15" fillId="31" borderId="96" applyNumberFormat="0" applyFont="0" applyAlignment="0" applyProtection="0">
      <alignment vertical="center"/>
    </xf>
    <xf numFmtId="0" fontId="15" fillId="31" borderId="84" applyNumberFormat="0" applyFont="0" applyAlignment="0" applyProtection="0">
      <alignment vertical="center"/>
    </xf>
    <xf numFmtId="3" fontId="47" fillId="0" borderId="91"/>
    <xf numFmtId="0" fontId="118" fillId="30" borderId="83" applyNumberFormat="0" applyAlignment="0" applyProtection="0">
      <alignment vertical="center"/>
    </xf>
    <xf numFmtId="0" fontId="118" fillId="30" borderId="95" applyNumberFormat="0" applyAlignment="0" applyProtection="0">
      <alignment vertical="center"/>
    </xf>
    <xf numFmtId="0" fontId="118" fillId="54" borderId="83"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18" fillId="30" borderId="83" applyNumberFormat="0" applyAlignment="0" applyProtection="0">
      <alignment vertical="center"/>
    </xf>
    <xf numFmtId="0" fontId="15" fillId="31" borderId="84"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4" fillId="0" borderId="94">
      <alignment horizontal="distributed" justifyLastLine="1"/>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191" fontId="47" fillId="0" borderId="92" applyFont="0" applyFill="0" applyBorder="0" applyAlignment="0" applyProtection="0">
      <alignment vertical="center"/>
    </xf>
    <xf numFmtId="0" fontId="47" fillId="0" borderId="94">
      <alignment horizontal="distributed" justifyLastLine="1"/>
    </xf>
    <xf numFmtId="0" fontId="128" fillId="0" borderId="97" applyNumberFormat="0" applyFill="0" applyAlignment="0" applyProtection="0">
      <alignment vertical="center"/>
    </xf>
    <xf numFmtId="3" fontId="47" fillId="0" borderId="91"/>
    <xf numFmtId="10" fontId="40" fillId="6" borderId="91" applyNumberFormat="0" applyBorder="0" applyAlignment="0" applyProtection="0"/>
    <xf numFmtId="0" fontId="15" fillId="31" borderId="84" applyNumberFormat="0" applyFont="0" applyAlignment="0" applyProtection="0">
      <alignment vertical="center"/>
    </xf>
    <xf numFmtId="0" fontId="29" fillId="0" borderId="93">
      <alignment horizontal="left" vertical="center"/>
    </xf>
    <xf numFmtId="0" fontId="28" fillId="31" borderId="96" applyNumberFormat="0" applyFont="0" applyAlignment="0" applyProtection="0">
      <alignment vertical="center"/>
    </xf>
    <xf numFmtId="0" fontId="118" fillId="30" borderId="83" applyNumberFormat="0" applyAlignment="0" applyProtection="0">
      <alignment vertical="center"/>
    </xf>
    <xf numFmtId="0" fontId="118" fillId="30" borderId="95" applyNumberFormat="0" applyAlignment="0" applyProtection="0">
      <alignment vertical="center"/>
    </xf>
    <xf numFmtId="0" fontId="118" fillId="54" borderId="95" applyNumberFormat="0" applyAlignment="0" applyProtection="0">
      <alignment vertical="center"/>
    </xf>
    <xf numFmtId="208" fontId="23" fillId="0" borderId="91">
      <alignment horizontal="right" vertical="center" shrinkToFit="1"/>
    </xf>
    <xf numFmtId="0" fontId="15" fillId="31" borderId="96" applyNumberFormat="0" applyFon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0" fontId="129" fillId="16" borderId="83" applyNumberForma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28" fillId="31" borderId="84" applyNumberFormat="0" applyFont="0" applyAlignment="0" applyProtection="0">
      <alignment vertical="center"/>
    </xf>
    <xf numFmtId="0" fontId="28" fillId="31" borderId="84" applyNumberFormat="0" applyFont="0" applyAlignment="0" applyProtection="0">
      <alignment vertical="center"/>
    </xf>
    <xf numFmtId="0" fontId="118" fillId="30" borderId="83" applyNumberFormat="0" applyAlignment="0" applyProtection="0">
      <alignment vertical="center"/>
    </xf>
    <xf numFmtId="0" fontId="15" fillId="31" borderId="96" applyNumberFormat="0" applyFont="0" applyAlignment="0" applyProtection="0">
      <alignment vertical="center"/>
    </xf>
    <xf numFmtId="0" fontId="124" fillId="0" borderId="90" applyNumberFormat="0" applyFill="0" applyAlignment="0" applyProtection="0">
      <alignment vertical="center"/>
    </xf>
    <xf numFmtId="0" fontId="200" fillId="8" borderId="91">
      <alignment horizontal="center" vertical="center"/>
    </xf>
    <xf numFmtId="0" fontId="199" fillId="8" borderId="102" applyBorder="0">
      <alignment horizontal="center" vertical="center"/>
    </xf>
    <xf numFmtId="191" fontId="47" fillId="0" borderId="92" applyFont="0" applyFill="0" applyBorder="0" applyAlignment="0" applyProtection="0">
      <alignment vertical="center"/>
    </xf>
    <xf numFmtId="0" fontId="139" fillId="30" borderId="98" applyNumberFormat="0" applyAlignment="0" applyProtection="0">
      <alignment vertical="center"/>
    </xf>
    <xf numFmtId="0" fontId="14" fillId="0" borderId="91">
      <alignment horizontal="distributed" vertical="center" justifyLastLine="1"/>
    </xf>
    <xf numFmtId="0" fontId="14" fillId="0" borderId="94">
      <alignment horizontal="distributed" justifyLastLine="1"/>
    </xf>
    <xf numFmtId="37" fontId="31" fillId="0" borderId="103" applyAlignment="0"/>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54" fillId="31" borderId="84" applyNumberFormat="0" applyFont="0" applyAlignment="0" applyProtection="0">
      <alignment vertical="center"/>
    </xf>
    <xf numFmtId="0" fontId="15" fillId="31" borderId="84" applyNumberFormat="0" applyFont="0" applyAlignment="0" applyProtection="0">
      <alignment vertical="center"/>
    </xf>
    <xf numFmtId="0" fontId="129" fillId="16" borderId="83" applyNumberFormat="0" applyAlignment="0" applyProtection="0">
      <alignment vertical="center"/>
    </xf>
    <xf numFmtId="208" fontId="23" fillId="0" borderId="91">
      <alignment horizontal="right" vertical="center" shrinkToFit="1"/>
    </xf>
    <xf numFmtId="0" fontId="118" fillId="30" borderId="83" applyNumberFormat="0" applyAlignment="0" applyProtection="0">
      <alignment vertical="center"/>
    </xf>
    <xf numFmtId="0" fontId="118" fillId="54" borderId="83"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78" fillId="9" borderId="91" applyNumberFormat="0" applyFont="0" applyBorder="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54"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29" fillId="16" borderId="95" applyNumberFormat="0" applyAlignment="0" applyProtection="0">
      <alignment vertical="center"/>
    </xf>
    <xf numFmtId="0" fontId="124" fillId="0" borderId="104" applyNumberFormat="0" applyFill="0" applyAlignment="0" applyProtection="0">
      <alignment vertical="center"/>
    </xf>
    <xf numFmtId="4" fontId="185" fillId="10" borderId="89" applyNumberFormat="0" applyProtection="0">
      <alignment horizontal="left" vertical="center" indent="1"/>
    </xf>
    <xf numFmtId="0" fontId="199" fillId="8" borderId="102" applyBorder="0">
      <alignment horizontal="center" vertical="center"/>
    </xf>
    <xf numFmtId="0" fontId="179" fillId="52" borderId="88" applyNumberFormat="0" applyAlignment="0" applyProtection="0"/>
    <xf numFmtId="0" fontId="23" fillId="38" borderId="84" applyNumberFormat="0" applyFont="0" applyAlignment="0" applyProtection="0"/>
    <xf numFmtId="37" fontId="31" fillId="0" borderId="103" applyAlignment="0"/>
    <xf numFmtId="0" fontId="54"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4" fontId="185" fillId="10" borderId="101" applyNumberFormat="0" applyProtection="0">
      <alignment horizontal="left" vertical="center" indent="1"/>
    </xf>
    <xf numFmtId="0" fontId="167" fillId="17" borderId="99" applyNumberFormat="0" applyAlignment="0" applyProtection="0"/>
    <xf numFmtId="0" fontId="167" fillId="17" borderId="87" applyNumberFormat="0" applyAlignment="0" applyProtection="0"/>
    <xf numFmtId="0" fontId="167" fillId="17" borderId="87" applyNumberFormat="0" applyAlignment="0" applyProtection="0"/>
    <xf numFmtId="0" fontId="167" fillId="17" borderId="99" applyNumberFormat="0" applyAlignment="0" applyProtection="0"/>
    <xf numFmtId="4" fontId="185" fillId="10" borderId="89" applyNumberFormat="0" applyProtection="0">
      <alignment horizontal="left" vertical="center" indent="1"/>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47" fillId="0" borderId="94">
      <alignment horizontal="distributed" justifyLastLine="1"/>
    </xf>
    <xf numFmtId="0" fontId="139" fillId="30" borderId="98" applyNumberFormat="0" applyAlignment="0" applyProtection="0">
      <alignment vertical="center"/>
    </xf>
    <xf numFmtId="0" fontId="118" fillId="54" borderId="83" applyNumberForma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202" fontId="28" fillId="0" borderId="91">
      <alignment horizontal="right" vertical="center" shrinkToFit="1"/>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5" fillId="31" borderId="84" applyNumberFormat="0" applyFont="0" applyAlignment="0" applyProtection="0">
      <alignment vertical="center"/>
    </xf>
    <xf numFmtId="0" fontId="54"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3" fontId="47" fillId="0" borderId="91"/>
    <xf numFmtId="3" fontId="47" fillId="0" borderId="91"/>
    <xf numFmtId="0" fontId="23" fillId="38" borderId="96" applyNumberFormat="0" applyFont="0" applyAlignment="0" applyProtection="0"/>
    <xf numFmtId="0" fontId="179" fillId="52" borderId="100" applyNumberFormat="0" applyAlignment="0" applyProtection="0"/>
    <xf numFmtId="0" fontId="54" fillId="31" borderId="96" applyNumberFormat="0" applyFont="0" applyAlignment="0" applyProtection="0">
      <alignment vertical="center"/>
    </xf>
    <xf numFmtId="0" fontId="15" fillId="31" borderId="84" applyNumberFormat="0" applyFont="0" applyAlignment="0" applyProtection="0">
      <alignment vertical="center"/>
    </xf>
    <xf numFmtId="0" fontId="139" fillId="54" borderId="98" applyNumberFormat="0" applyAlignment="0" applyProtection="0">
      <alignment vertical="center"/>
    </xf>
    <xf numFmtId="0" fontId="118" fillId="30" borderId="83" applyNumberFormat="0" applyAlignment="0" applyProtection="0">
      <alignment vertical="center"/>
    </xf>
    <xf numFmtId="0" fontId="118" fillId="30"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8" fillId="0" borderId="97" applyNumberFormat="0" applyFill="0" applyAlignment="0" applyProtection="0">
      <alignment vertical="center"/>
    </xf>
    <xf numFmtId="0" fontId="23" fillId="38" borderId="96" applyNumberFormat="0" applyFont="0" applyAlignment="0" applyProtection="0"/>
    <xf numFmtId="4" fontId="185" fillId="10" borderId="101" applyNumberFormat="0" applyProtection="0">
      <alignment horizontal="left" vertical="center" indent="1"/>
    </xf>
    <xf numFmtId="0" fontId="118" fillId="30" borderId="95" applyNumberFormat="0" applyAlignment="0" applyProtection="0">
      <alignment vertical="center"/>
    </xf>
    <xf numFmtId="0" fontId="124" fillId="0" borderId="90" applyNumberFormat="0" applyFill="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5" fillId="31" borderId="84"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54" fillId="31" borderId="96" applyNumberFormat="0" applyFont="0" applyAlignment="0" applyProtection="0">
      <alignment vertical="center"/>
    </xf>
    <xf numFmtId="0" fontId="15" fillId="31" borderId="84" applyNumberFormat="0" applyFont="0" applyAlignment="0" applyProtection="0">
      <alignment vertical="center"/>
    </xf>
    <xf numFmtId="0" fontId="118" fillId="30" borderId="83" applyNumberForma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10" fontId="40" fillId="7" borderId="91" applyNumberFormat="0" applyBorder="0" applyAlignment="0" applyProtection="0"/>
    <xf numFmtId="37" fontId="31" fillId="0" borderId="8" applyAlignment="0"/>
    <xf numFmtId="0" fontId="128" fillId="0" borderId="97" applyNumberFormat="0" applyFill="0" applyAlignment="0" applyProtection="0">
      <alignment vertical="center"/>
    </xf>
    <xf numFmtId="0" fontId="118" fillId="30" borderId="83" applyNumberFormat="0" applyAlignment="0" applyProtection="0">
      <alignment vertical="center"/>
    </xf>
    <xf numFmtId="0" fontId="15" fillId="31" borderId="84" applyNumberFormat="0" applyFon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47" fillId="0" borderId="94">
      <alignment horizontal="distributed" justifyLastLine="1"/>
    </xf>
    <xf numFmtId="191" fontId="47" fillId="0" borderId="92" applyFont="0" applyFill="0" applyBorder="0" applyAlignment="0" applyProtection="0">
      <alignment vertical="center"/>
    </xf>
    <xf numFmtId="0" fontId="14" fillId="0" borderId="94">
      <alignment horizontal="distributed" justifyLastLine="1"/>
    </xf>
    <xf numFmtId="0" fontId="14" fillId="0" borderId="91">
      <alignment horizontal="distributed" vertical="center" justifyLastLine="1"/>
    </xf>
    <xf numFmtId="0" fontId="199" fillId="8" borderId="9" applyBorder="0">
      <alignment horizontal="center" vertical="center"/>
    </xf>
    <xf numFmtId="0" fontId="167" fillId="17" borderId="87" applyNumberFormat="0" applyAlignment="0" applyProtection="0"/>
    <xf numFmtId="0" fontId="179" fillId="52" borderId="88" applyNumberFormat="0" applyAlignment="0" applyProtection="0"/>
    <xf numFmtId="3" fontId="47" fillId="0" borderId="91"/>
    <xf numFmtId="0" fontId="15" fillId="31" borderId="96" applyNumberFormat="0" applyFont="0" applyAlignment="0" applyProtection="0">
      <alignment vertical="center"/>
    </xf>
    <xf numFmtId="10" fontId="40" fillId="6" borderId="91" applyNumberFormat="0" applyBorder="0" applyAlignment="0" applyProtection="0"/>
    <xf numFmtId="0" fontId="179" fillId="52" borderId="100" applyNumberFormat="0" applyAlignment="0" applyProtection="0"/>
    <xf numFmtId="202" fontId="28" fillId="0" borderId="91">
      <alignment horizontal="right" vertical="center" shrinkToFit="1"/>
    </xf>
    <xf numFmtId="10" fontId="40" fillId="7" borderId="91" applyNumberFormat="0" applyBorder="0" applyAlignment="0" applyProtection="0"/>
    <xf numFmtId="0" fontId="54" fillId="31" borderId="84" applyNumberFormat="0" applyFon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0" fontId="23" fillId="38" borderId="84" applyNumberFormat="0" applyFont="0" applyAlignment="0" applyProtection="0"/>
    <xf numFmtId="0" fontId="28" fillId="31" borderId="96" applyNumberFormat="0" applyFont="0" applyAlignment="0" applyProtection="0">
      <alignment vertical="center"/>
    </xf>
    <xf numFmtId="0" fontId="139" fillId="54" borderId="98" applyNumberFormat="0" applyAlignment="0" applyProtection="0">
      <alignment vertical="center"/>
    </xf>
    <xf numFmtId="0" fontId="15" fillId="31" borderId="84" applyNumberFormat="0" applyFont="0" applyAlignment="0" applyProtection="0">
      <alignment vertical="center"/>
    </xf>
    <xf numFmtId="0" fontId="129" fillId="16" borderId="83" applyNumberFormat="0" applyAlignment="0" applyProtection="0">
      <alignment vertical="center"/>
    </xf>
    <xf numFmtId="0" fontId="15" fillId="31" borderId="96" applyNumberFormat="0" applyFont="0" applyAlignment="0" applyProtection="0">
      <alignment vertical="center"/>
    </xf>
    <xf numFmtId="3" fontId="47" fillId="0" borderId="91"/>
    <xf numFmtId="4" fontId="185" fillId="10" borderId="89" applyNumberFormat="0" applyProtection="0">
      <alignment horizontal="left" vertical="center" indent="1"/>
    </xf>
    <xf numFmtId="0" fontId="15" fillId="31" borderId="96" applyNumberFormat="0" applyFont="0" applyAlignment="0" applyProtection="0">
      <alignment vertical="center"/>
    </xf>
    <xf numFmtId="0" fontId="179" fillId="52" borderId="88" applyNumberFormat="0" applyAlignment="0" applyProtection="0"/>
    <xf numFmtId="0" fontId="15" fillId="31" borderId="84" applyNumberFormat="0" applyFont="0" applyAlignment="0" applyProtection="0">
      <alignment vertical="center"/>
    </xf>
    <xf numFmtId="0" fontId="28" fillId="31" borderId="84" applyNumberFormat="0" applyFont="0" applyAlignment="0" applyProtection="0">
      <alignment vertical="center"/>
    </xf>
    <xf numFmtId="0" fontId="23" fillId="38" borderId="84" applyNumberFormat="0" applyFont="0" applyAlignment="0" applyProtection="0"/>
    <xf numFmtId="0" fontId="28" fillId="31" borderId="84" applyNumberFormat="0" applyFont="0" applyAlignment="0" applyProtection="0">
      <alignment vertical="center"/>
    </xf>
    <xf numFmtId="0" fontId="23" fillId="38" borderId="84" applyNumberFormat="0" applyFont="0" applyAlignment="0" applyProtection="0"/>
    <xf numFmtId="0" fontId="29" fillId="0" borderId="93">
      <alignment horizontal="left" vertical="center"/>
    </xf>
    <xf numFmtId="319" fontId="14" fillId="0" borderId="91">
      <alignment horizontal="left" vertical="center"/>
    </xf>
    <xf numFmtId="0" fontId="28" fillId="31" borderId="84" applyNumberFormat="0" applyFont="0" applyAlignment="0" applyProtection="0">
      <alignment vertical="center"/>
    </xf>
    <xf numFmtId="0" fontId="200" fillId="8" borderId="91">
      <alignment horizontal="center" vertical="center"/>
    </xf>
    <xf numFmtId="0" fontId="178" fillId="9" borderId="91" applyNumberFormat="0" applyFont="0" applyBorder="0" applyAlignment="0" applyProtection="0">
      <alignment vertical="center"/>
    </xf>
    <xf numFmtId="0" fontId="23" fillId="38" borderId="84" applyNumberFormat="0" applyFont="0" applyAlignment="0" applyProtection="0"/>
    <xf numFmtId="0" fontId="28" fillId="31" borderId="96" applyNumberFormat="0" applyFont="0" applyAlignment="0" applyProtection="0">
      <alignment vertical="center"/>
    </xf>
    <xf numFmtId="0" fontId="23" fillId="38" borderId="96" applyNumberFormat="0" applyFont="0" applyAlignment="0" applyProtection="0"/>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169" fillId="0" borderId="52" applyNumberFormat="0" applyFill="0" applyAlignment="0" applyProtection="0"/>
    <xf numFmtId="0" fontId="169" fillId="0" borderId="52" applyNumberFormat="0" applyFill="0" applyAlignment="0" applyProtection="0"/>
    <xf numFmtId="0" fontId="169" fillId="0" borderId="52" applyNumberFormat="0" applyFill="0" applyAlignment="0" applyProtection="0"/>
    <xf numFmtId="0" fontId="169" fillId="0" borderId="52" applyNumberFormat="0" applyFill="0" applyAlignment="0" applyProtection="0"/>
    <xf numFmtId="0" fontId="169" fillId="0" borderId="52" applyNumberFormat="0" applyFill="0" applyAlignment="0" applyProtection="0"/>
    <xf numFmtId="0" fontId="169" fillId="0" borderId="52" applyNumberFormat="0" applyFill="0" applyAlignment="0" applyProtection="0"/>
    <xf numFmtId="14" fontId="172" fillId="49" borderId="29">
      <alignment horizontal="center" vertical="center" wrapText="1"/>
    </xf>
    <xf numFmtId="14" fontId="172" fillId="49" borderId="29">
      <alignment horizontal="center" vertical="center" wrapText="1"/>
    </xf>
    <xf numFmtId="14" fontId="172" fillId="49" borderId="29">
      <alignment horizontal="center" vertical="center" wrapText="1"/>
    </xf>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0" fontId="45" fillId="0" borderId="29"/>
    <xf numFmtId="0" fontId="45" fillId="0" borderId="29"/>
    <xf numFmtId="0" fontId="45" fillId="0" borderId="29"/>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230" fontId="56" fillId="0" borderId="29" applyBorder="0"/>
    <xf numFmtId="230" fontId="56" fillId="0" borderId="29" applyBorder="0"/>
    <xf numFmtId="230" fontId="56" fillId="0" borderId="29" applyBorder="0"/>
    <xf numFmtId="0" fontId="183" fillId="0" borderId="29">
      <alignment horizontal="center"/>
    </xf>
    <xf numFmtId="0" fontId="183" fillId="0" borderId="29">
      <alignment horizontal="center"/>
    </xf>
    <xf numFmtId="0" fontId="183" fillId="0" borderId="29">
      <alignment horizontal="center"/>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15" fillId="31" borderId="159" applyNumberFormat="0" applyFon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4" fillId="0" borderId="157">
      <alignment horizontal="distributed" justifyLastLine="1"/>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29" fillId="0" borderId="106">
      <alignment horizontal="lef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4" fillId="0" borderId="157">
      <alignment horizontal="distributed" justifyLastLine="1"/>
    </xf>
    <xf numFmtId="3" fontId="47" fillId="0" borderId="107"/>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 fontId="47" fillId="0" borderId="107"/>
    <xf numFmtId="3" fontId="47" fillId="0" borderId="107"/>
    <xf numFmtId="4" fontId="185" fillId="10" borderId="164" applyNumberFormat="0" applyProtection="0">
      <alignment horizontal="left" vertical="center" indent="1"/>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4" fillId="0" borderId="108">
      <alignment horizontal="distributed" justifyLastLine="1"/>
    </xf>
    <xf numFmtId="0" fontId="139" fillId="30" borderId="110" applyNumberFormat="0" applyAlignment="0" applyProtection="0">
      <alignment vertical="center"/>
    </xf>
    <xf numFmtId="0" fontId="139" fillId="30" borderId="110" applyNumberFormat="0" applyAlignment="0" applyProtection="0">
      <alignment vertical="center"/>
    </xf>
    <xf numFmtId="0" fontId="139" fillId="30" borderId="110" applyNumberFormat="0" applyAlignment="0" applyProtection="0">
      <alignment vertical="center"/>
    </xf>
    <xf numFmtId="0" fontId="199" fillId="8" borderId="165" applyBorder="0">
      <alignment horizontal="center" vertical="center"/>
    </xf>
    <xf numFmtId="0" fontId="139" fillId="30" borderId="161" applyNumberFormat="0" applyAlignment="0" applyProtection="0">
      <alignment vertical="center"/>
    </xf>
    <xf numFmtId="0" fontId="15" fillId="31" borderId="159" applyNumberFormat="0" applyFont="0" applyAlignment="0" applyProtection="0">
      <alignment vertical="center"/>
    </xf>
    <xf numFmtId="3" fontId="47" fillId="0" borderId="154"/>
    <xf numFmtId="0" fontId="28" fillId="31" borderId="159" applyNumberFormat="0" applyFont="0" applyAlignment="0" applyProtection="0">
      <alignment vertical="center"/>
    </xf>
    <xf numFmtId="0" fontId="139" fillId="30" borderId="161" applyNumberForma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39" fillId="30" borderId="161" applyNumberFormat="0" applyAlignment="0" applyProtection="0">
      <alignment vertical="center"/>
    </xf>
    <xf numFmtId="10" fontId="40" fillId="6" borderId="154" applyNumberFormat="0" applyBorder="0" applyAlignment="0" applyProtection="0"/>
    <xf numFmtId="0" fontId="129" fillId="16" borderId="158" applyNumberFormat="0" applyAlignment="0" applyProtection="0">
      <alignment vertical="center"/>
    </xf>
    <xf numFmtId="0" fontId="15" fillId="31" borderId="159" applyNumberFormat="0" applyFont="0" applyAlignment="0" applyProtection="0">
      <alignment vertical="center"/>
    </xf>
    <xf numFmtId="0" fontId="124" fillId="0" borderId="167" applyNumberFormat="0" applyFill="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4" fillId="0" borderId="167" applyNumberFormat="0" applyFill="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54" fillId="31" borderId="159" applyNumberFormat="0" applyFont="0" applyAlignment="0" applyProtection="0">
      <alignment vertical="center"/>
    </xf>
    <xf numFmtId="0" fontId="179" fillId="52" borderId="163" applyNumberFormat="0" applyAlignment="0" applyProtection="0"/>
    <xf numFmtId="0" fontId="23" fillId="38" borderId="159" applyNumberFormat="0" applyFont="0" applyAlignment="0" applyProtection="0"/>
    <xf numFmtId="0" fontId="167" fillId="17" borderId="162" applyNumberFormat="0" applyAlignment="0" applyProtection="0"/>
    <xf numFmtId="0" fontId="167" fillId="17" borderId="111" applyNumberFormat="0" applyAlignment="0" applyProtection="0"/>
    <xf numFmtId="0" fontId="179" fillId="52" borderId="112" applyNumberFormat="0" applyAlignment="0" applyProtection="0"/>
    <xf numFmtId="4" fontId="185" fillId="10" borderId="113" applyNumberFormat="0" applyProtection="0">
      <alignment horizontal="left" vertical="center" indent="1"/>
    </xf>
    <xf numFmtId="37" fontId="31" fillId="0" borderId="8" applyAlignment="0"/>
    <xf numFmtId="0" fontId="139" fillId="30" borderId="161" applyNumberForma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7">
      <alignment horizontal="distributed" justifyLastLine="1"/>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28" fillId="0" borderId="160" applyNumberFormat="0" applyFill="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4" fillId="0" borderId="157">
      <alignment horizontal="distributed" justifyLastLine="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7" fontId="31" fillId="0" borderId="166" applyAlignment="0"/>
    <xf numFmtId="0" fontId="118" fillId="54" borderId="114" applyNumberFormat="0" applyAlignment="0" applyProtection="0">
      <alignment vertical="center"/>
    </xf>
    <xf numFmtId="0" fontId="118" fillId="30" borderId="114" applyNumberFormat="0" applyAlignment="0" applyProtection="0">
      <alignment vertical="center"/>
    </xf>
    <xf numFmtId="0" fontId="118" fillId="30" borderId="114" applyNumberFormat="0" applyAlignment="0" applyProtection="0">
      <alignment vertical="center"/>
    </xf>
    <xf numFmtId="0" fontId="118" fillId="30" borderId="114" applyNumberFormat="0" applyAlignment="0" applyProtection="0">
      <alignment vertical="center"/>
    </xf>
    <xf numFmtId="0" fontId="124" fillId="0" borderId="115" applyNumberFormat="0" applyFill="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39" fillId="54" borderId="110" applyNumberFormat="0" applyAlignment="0" applyProtection="0">
      <alignment vertical="center"/>
    </xf>
    <xf numFmtId="0" fontId="54" fillId="31" borderId="116" applyNumberFormat="0" applyFont="0" applyAlignment="0" applyProtection="0">
      <alignment vertical="center"/>
    </xf>
    <xf numFmtId="0" fontId="15" fillId="31" borderId="159"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3" fontId="47" fillId="0" borderId="107"/>
    <xf numFmtId="3" fontId="47" fillId="0" borderId="107"/>
    <xf numFmtId="3" fontId="47" fillId="0" borderId="107"/>
    <xf numFmtId="0" fontId="28" fillId="31" borderId="116" applyNumberFormat="0" applyFont="0" applyAlignment="0" applyProtection="0">
      <alignment vertical="center"/>
    </xf>
    <xf numFmtId="0" fontId="23" fillId="38" borderId="116" applyNumberFormat="0" applyFont="0" applyAlignment="0" applyProtection="0"/>
    <xf numFmtId="0" fontId="124" fillId="0" borderId="115" applyNumberFormat="0" applyFill="0" applyAlignment="0" applyProtection="0">
      <alignment vertical="center"/>
    </xf>
    <xf numFmtId="0" fontId="15" fillId="31" borderId="118" applyNumberFormat="0" applyFont="0" applyAlignment="0" applyProtection="0">
      <alignment vertical="center"/>
    </xf>
    <xf numFmtId="0" fontId="29" fillId="0" borderId="106">
      <alignment horizontal="left" vertical="center"/>
    </xf>
    <xf numFmtId="0" fontId="129" fillId="16" borderId="117" applyNumberFormat="0" applyAlignment="0" applyProtection="0">
      <alignment vertical="center"/>
    </xf>
    <xf numFmtId="10" fontId="40" fillId="6" borderId="124" applyNumberFormat="0" applyBorder="0" applyAlignment="0" applyProtection="0"/>
    <xf numFmtId="0" fontId="139" fillId="30" borderId="110" applyNumberFormat="0" applyAlignment="0" applyProtection="0">
      <alignment vertical="center"/>
    </xf>
    <xf numFmtId="0" fontId="15" fillId="31" borderId="118" applyNumberFormat="0" applyFont="0" applyAlignment="0" applyProtection="0">
      <alignment vertical="center"/>
    </xf>
    <xf numFmtId="0" fontId="54" fillId="31" borderId="118" applyNumberFormat="0" applyFont="0" applyAlignment="0" applyProtection="0">
      <alignment vertical="center"/>
    </xf>
    <xf numFmtId="319" fontId="14" fillId="0" borderId="124">
      <alignment horizontal="left" vertical="center"/>
    </xf>
    <xf numFmtId="0" fontId="139" fillId="30" borderId="137" applyNumberFormat="0" applyAlignment="0" applyProtection="0">
      <alignment vertical="center"/>
    </xf>
    <xf numFmtId="0" fontId="28" fillId="31" borderId="118" applyNumberFormat="0" applyFont="0" applyAlignment="0" applyProtection="0">
      <alignment vertical="center"/>
    </xf>
    <xf numFmtId="0" fontId="15" fillId="31" borderId="135" applyNumberFormat="0" applyFont="0" applyAlignment="0" applyProtection="0">
      <alignment vertical="center"/>
    </xf>
    <xf numFmtId="3" fontId="47" fillId="0" borderId="124"/>
    <xf numFmtId="0" fontId="15" fillId="31" borderId="118" applyNumberFormat="0" applyFont="0" applyAlignment="0" applyProtection="0">
      <alignment vertical="center"/>
    </xf>
    <xf numFmtId="3" fontId="47" fillId="0" borderId="130"/>
    <xf numFmtId="3" fontId="47" fillId="0" borderId="124"/>
    <xf numFmtId="0" fontId="118" fillId="30" borderId="117" applyNumberFormat="0" applyAlignment="0" applyProtection="0">
      <alignment vertical="center"/>
    </xf>
    <xf numFmtId="0" fontId="118" fillId="30" borderId="134" applyNumberFormat="0" applyAlignment="0" applyProtection="0">
      <alignment vertical="center"/>
    </xf>
    <xf numFmtId="0" fontId="118" fillId="54" borderId="114" applyNumberFormat="0" applyAlignment="0" applyProtection="0">
      <alignment vertical="center"/>
    </xf>
    <xf numFmtId="0" fontId="118" fillId="30" borderId="117" applyNumberFormat="0" applyAlignment="0" applyProtection="0">
      <alignment vertical="center"/>
    </xf>
    <xf numFmtId="0" fontId="118" fillId="30" borderId="117" applyNumberFormat="0" applyAlignment="0" applyProtection="0">
      <alignment vertical="center"/>
    </xf>
    <xf numFmtId="0" fontId="118" fillId="30" borderId="117" applyNumberForma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39" fillId="54" borderId="110" applyNumberFormat="0" applyAlignment="0" applyProtection="0">
      <alignment vertical="center"/>
    </xf>
    <xf numFmtId="0" fontId="118" fillId="30" borderId="117" applyNumberForma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35" applyNumberFormat="0" applyFont="0" applyAlignment="0" applyProtection="0">
      <alignment vertical="center"/>
    </xf>
    <xf numFmtId="0" fontId="128" fillId="0" borderId="119" applyNumberFormat="0" applyFill="0" applyAlignment="0" applyProtection="0">
      <alignment vertical="center"/>
    </xf>
    <xf numFmtId="0" fontId="128" fillId="0" borderId="119" applyNumberFormat="0" applyFill="0" applyAlignment="0" applyProtection="0">
      <alignment vertical="center"/>
    </xf>
    <xf numFmtId="0" fontId="128" fillId="0" borderId="119" applyNumberFormat="0" applyFill="0" applyAlignment="0" applyProtection="0">
      <alignment vertical="center"/>
    </xf>
    <xf numFmtId="0" fontId="129" fillId="16" borderId="117" applyNumberFormat="0" applyAlignment="0" applyProtection="0">
      <alignment vertical="center"/>
    </xf>
    <xf numFmtId="0" fontId="129" fillId="16" borderId="117" applyNumberFormat="0" applyAlignment="0" applyProtection="0">
      <alignment vertical="center"/>
    </xf>
    <xf numFmtId="0" fontId="129" fillId="16" borderId="117" applyNumberFormat="0" applyAlignment="0" applyProtection="0">
      <alignment vertical="center"/>
    </xf>
    <xf numFmtId="0" fontId="139" fillId="30" borderId="110" applyNumberFormat="0" applyAlignment="0" applyProtection="0">
      <alignment vertical="center"/>
    </xf>
    <xf numFmtId="0" fontId="14" fillId="0" borderId="108">
      <alignment horizontal="distributed" justifyLastLine="1"/>
    </xf>
    <xf numFmtId="0" fontId="139" fillId="30" borderId="120" applyNumberFormat="0" applyAlignment="0" applyProtection="0">
      <alignment vertical="center"/>
    </xf>
    <xf numFmtId="0" fontId="139" fillId="30" borderId="120" applyNumberFormat="0" applyAlignment="0" applyProtection="0">
      <alignment vertical="center"/>
    </xf>
    <xf numFmtId="0" fontId="139" fillId="30" borderId="120" applyNumberFormat="0" applyAlignment="0" applyProtection="0">
      <alignment vertical="center"/>
    </xf>
    <xf numFmtId="191" fontId="47" fillId="0" borderId="105" applyFont="0" applyFill="0" applyBorder="0" applyAlignment="0" applyProtection="0">
      <alignment vertical="center"/>
    </xf>
    <xf numFmtId="0" fontId="47" fillId="0" borderId="108">
      <alignment horizontal="distributed" justifyLastLine="1"/>
    </xf>
    <xf numFmtId="0" fontId="128" fillId="0" borderId="136" applyNumberFormat="0" applyFill="0" applyAlignment="0" applyProtection="0">
      <alignment vertical="center"/>
    </xf>
    <xf numFmtId="3" fontId="47" fillId="0" borderId="124"/>
    <xf numFmtId="10" fontId="40" fillId="6" borderId="124" applyNumberFormat="0" applyBorder="0" applyAlignment="0" applyProtection="0"/>
    <xf numFmtId="0" fontId="15" fillId="31" borderId="118" applyNumberFormat="0" applyFont="0" applyAlignment="0" applyProtection="0">
      <alignment vertical="center"/>
    </xf>
    <xf numFmtId="0" fontId="139" fillId="54" borderId="110" applyNumberFormat="0" applyAlignment="0" applyProtection="0">
      <alignment vertical="center"/>
    </xf>
    <xf numFmtId="0" fontId="29" fillId="0" borderId="125">
      <alignment horizontal="left" vertical="center"/>
    </xf>
    <xf numFmtId="0" fontId="28" fillId="31" borderId="135" applyNumberFormat="0" applyFont="0" applyAlignment="0" applyProtection="0">
      <alignment vertical="center"/>
    </xf>
    <xf numFmtId="0" fontId="118" fillId="30" borderId="114" applyNumberFormat="0" applyAlignment="0" applyProtection="0">
      <alignment vertical="center"/>
    </xf>
    <xf numFmtId="0" fontId="118" fillId="30" borderId="134" applyNumberFormat="0" applyAlignment="0" applyProtection="0">
      <alignment vertical="center"/>
    </xf>
    <xf numFmtId="0" fontId="118" fillId="54" borderId="134" applyNumberFormat="0" applyAlignment="0" applyProtection="0">
      <alignment vertical="center"/>
    </xf>
    <xf numFmtId="208" fontId="23" fillId="0" borderId="130">
      <alignment horizontal="right" vertical="center" shrinkToFit="1"/>
    </xf>
    <xf numFmtId="0" fontId="15" fillId="31" borderId="135" applyNumberFormat="0" applyFont="0" applyAlignment="0" applyProtection="0">
      <alignment vertical="center"/>
    </xf>
    <xf numFmtId="0" fontId="118" fillId="30" borderId="114" applyNumberFormat="0" applyAlignment="0" applyProtection="0">
      <alignment vertical="center"/>
    </xf>
    <xf numFmtId="0" fontId="118" fillId="30" borderId="117" applyNumberFormat="0" applyAlignment="0" applyProtection="0">
      <alignment vertical="center"/>
    </xf>
    <xf numFmtId="0" fontId="129" fillId="16" borderId="114" applyNumberFormat="0" applyAlignment="0" applyProtection="0">
      <alignment vertical="center"/>
    </xf>
    <xf numFmtId="0" fontId="15" fillId="31" borderId="118" applyNumberFormat="0" applyFont="0" applyAlignment="0" applyProtection="0">
      <alignment vertical="center"/>
    </xf>
    <xf numFmtId="0" fontId="15" fillId="31" borderId="116" applyNumberFormat="0" applyFont="0" applyAlignment="0" applyProtection="0">
      <alignment vertical="center"/>
    </xf>
    <xf numFmtId="0" fontId="129" fillId="16" borderId="117" applyNumberFormat="0" applyAlignment="0" applyProtection="0">
      <alignment vertical="center"/>
    </xf>
    <xf numFmtId="0" fontId="129" fillId="16" borderId="114" applyNumberFormat="0" applyAlignment="0" applyProtection="0">
      <alignment vertical="center"/>
    </xf>
    <xf numFmtId="0" fontId="139" fillId="30" borderId="110" applyNumberFormat="0" applyAlignment="0" applyProtection="0">
      <alignment vertical="center"/>
    </xf>
    <xf numFmtId="0" fontId="129" fillId="16" borderId="114" applyNumberFormat="0" applyAlignment="0" applyProtection="0">
      <alignment vertical="center"/>
    </xf>
    <xf numFmtId="0" fontId="28" fillId="31" borderId="116" applyNumberFormat="0" applyFont="0" applyAlignment="0" applyProtection="0">
      <alignment vertical="center"/>
    </xf>
    <xf numFmtId="0" fontId="28" fillId="31" borderId="116" applyNumberFormat="0" applyFont="0" applyAlignment="0" applyProtection="0">
      <alignment vertical="center"/>
    </xf>
    <xf numFmtId="0" fontId="118" fillId="30" borderId="114" applyNumberFormat="0" applyAlignment="0" applyProtection="0">
      <alignment vertical="center"/>
    </xf>
    <xf numFmtId="0" fontId="15" fillId="31" borderId="135" applyNumberFormat="0" applyFont="0" applyAlignment="0" applyProtection="0">
      <alignment vertical="center"/>
    </xf>
    <xf numFmtId="0" fontId="124" fillId="0" borderId="115" applyNumberFormat="0" applyFill="0" applyAlignment="0" applyProtection="0">
      <alignment vertical="center"/>
    </xf>
    <xf numFmtId="0" fontId="128" fillId="0" borderId="109" applyNumberFormat="0" applyFill="0" applyAlignment="0" applyProtection="0">
      <alignment vertical="center"/>
    </xf>
    <xf numFmtId="0" fontId="139" fillId="30" borderId="110" applyNumberFormat="0" applyAlignment="0" applyProtection="0">
      <alignment vertical="center"/>
    </xf>
    <xf numFmtId="0" fontId="200" fillId="8" borderId="124">
      <alignment horizontal="center" vertical="center"/>
    </xf>
    <xf numFmtId="0" fontId="199" fillId="8" borderId="126" applyBorder="0">
      <alignment horizontal="center" vertical="center"/>
    </xf>
    <xf numFmtId="0" fontId="139" fillId="30" borderId="110" applyNumberFormat="0" applyAlignment="0" applyProtection="0">
      <alignment vertical="center"/>
    </xf>
    <xf numFmtId="0" fontId="139" fillId="30" borderId="110" applyNumberFormat="0" applyAlignment="0" applyProtection="0">
      <alignment vertical="center"/>
    </xf>
    <xf numFmtId="0" fontId="139" fillId="30" borderId="110" applyNumberFormat="0" applyAlignment="0" applyProtection="0">
      <alignment vertical="center"/>
    </xf>
    <xf numFmtId="191" fontId="47" fillId="0" borderId="131" applyFont="0" applyFill="0" applyBorder="0" applyAlignment="0" applyProtection="0">
      <alignment vertical="center"/>
    </xf>
    <xf numFmtId="0" fontId="139" fillId="30" borderId="137" applyNumberFormat="0" applyAlignment="0" applyProtection="0">
      <alignment vertical="center"/>
    </xf>
    <xf numFmtId="0" fontId="14" fillId="0" borderId="130">
      <alignment horizontal="distributed" vertical="center" justifyLastLine="1"/>
    </xf>
    <xf numFmtId="0" fontId="14" fillId="0" borderId="133">
      <alignment horizontal="distributed" justifyLastLine="1"/>
    </xf>
    <xf numFmtId="3" fontId="47" fillId="0" borderId="124"/>
    <xf numFmtId="37" fontId="31" fillId="0" borderId="127" applyAlignment="0"/>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54" fillId="31" borderId="116" applyNumberFormat="0" applyFont="0" applyAlignment="0" applyProtection="0">
      <alignment vertical="center"/>
    </xf>
    <xf numFmtId="0" fontId="139" fillId="54" borderId="110" applyNumberFormat="0" applyAlignment="0" applyProtection="0">
      <alignment vertical="center"/>
    </xf>
    <xf numFmtId="0" fontId="15" fillId="31" borderId="116" applyNumberFormat="0" applyFont="0" applyAlignment="0" applyProtection="0">
      <alignment vertical="center"/>
    </xf>
    <xf numFmtId="0" fontId="129" fillId="16" borderId="114" applyNumberFormat="0" applyAlignment="0" applyProtection="0">
      <alignment vertical="center"/>
    </xf>
    <xf numFmtId="208" fontId="23" fillId="0" borderId="124">
      <alignment horizontal="right" vertical="center" shrinkToFit="1"/>
    </xf>
    <xf numFmtId="0" fontId="118" fillId="30" borderId="114" applyNumberFormat="0" applyAlignment="0" applyProtection="0">
      <alignment vertical="center"/>
    </xf>
    <xf numFmtId="0" fontId="118" fillId="54" borderId="11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9" fillId="16" borderId="117" applyNumberFormat="0" applyAlignment="0" applyProtection="0">
      <alignment vertical="center"/>
    </xf>
    <xf numFmtId="0" fontId="129" fillId="16" borderId="117" applyNumberFormat="0" applyAlignment="0" applyProtection="0">
      <alignment vertical="center"/>
    </xf>
    <xf numFmtId="0" fontId="14" fillId="0" borderId="124">
      <alignment horizontal="distributed" vertical="center" justifyLastLine="1"/>
    </xf>
    <xf numFmtId="0" fontId="178" fillId="9" borderId="124" applyNumberFormat="0" applyFont="0" applyBorder="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54"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29" fillId="16" borderId="134" applyNumberFormat="0" applyAlignment="0" applyProtection="0">
      <alignment vertical="center"/>
    </xf>
    <xf numFmtId="0" fontId="124" fillId="0" borderId="141" applyNumberFormat="0" applyFill="0" applyAlignment="0" applyProtection="0">
      <alignment vertical="center"/>
    </xf>
    <xf numFmtId="4" fontId="185" fillId="10" borderId="123" applyNumberFormat="0" applyProtection="0">
      <alignment horizontal="left" vertical="center" indent="1"/>
    </xf>
    <xf numFmtId="0" fontId="199" fillId="8" borderId="9" applyBorder="0">
      <alignment horizontal="center" vertical="center"/>
    </xf>
    <xf numFmtId="0" fontId="179" fillId="52" borderId="122" applyNumberFormat="0" applyAlignment="0" applyProtection="0"/>
    <xf numFmtId="0" fontId="23" fillId="38" borderId="116" applyNumberFormat="0" applyFont="0" applyAlignment="0" applyProtection="0"/>
    <xf numFmtId="37" fontId="31" fillId="0" borderId="8" applyAlignment="0"/>
    <xf numFmtId="0" fontId="54"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4" fontId="185" fillId="10" borderId="140" applyNumberFormat="0" applyProtection="0">
      <alignment horizontal="left" vertical="center" indent="1"/>
    </xf>
    <xf numFmtId="0" fontId="167" fillId="17" borderId="138" applyNumberFormat="0" applyAlignment="0" applyProtection="0"/>
    <xf numFmtId="0" fontId="167" fillId="17" borderId="111" applyNumberFormat="0" applyAlignment="0" applyProtection="0"/>
    <xf numFmtId="0" fontId="167" fillId="17" borderId="111" applyNumberFormat="0" applyAlignment="0" applyProtection="0"/>
    <xf numFmtId="0" fontId="167" fillId="17" borderId="121" applyNumberFormat="0" applyAlignment="0" applyProtection="0"/>
    <xf numFmtId="10" fontId="40" fillId="7" borderId="124" applyNumberFormat="0" applyBorder="0" applyAlignment="0" applyProtection="0"/>
    <xf numFmtId="0" fontId="178" fillId="9" borderId="124" applyNumberFormat="0" applyFont="0" applyBorder="0" applyAlignment="0" applyProtection="0">
      <alignment vertical="center"/>
    </xf>
    <xf numFmtId="4" fontId="185" fillId="10" borderId="123" applyNumberFormat="0" applyProtection="0">
      <alignment horizontal="left" vertical="center" indent="1"/>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47" fillId="0" borderId="133">
      <alignment horizontal="distributed" justifyLastLine="1"/>
    </xf>
    <xf numFmtId="0" fontId="139" fillId="30" borderId="137" applyNumberFormat="0" applyAlignment="0" applyProtection="0">
      <alignment vertical="center"/>
    </xf>
    <xf numFmtId="0" fontId="118" fillId="54" borderId="117" applyNumberFormat="0" applyAlignment="0" applyProtection="0">
      <alignment vertical="center"/>
    </xf>
    <xf numFmtId="0" fontId="118" fillId="30" borderId="117" applyNumberFormat="0" applyAlignment="0" applyProtection="0">
      <alignment vertical="center"/>
    </xf>
    <xf numFmtId="0" fontId="118" fillId="30" borderId="117" applyNumberFormat="0" applyAlignment="0" applyProtection="0">
      <alignment vertical="center"/>
    </xf>
    <xf numFmtId="202" fontId="28" fillId="0" borderId="130">
      <alignment horizontal="right" vertical="center" shrinkToFit="1"/>
    </xf>
    <xf numFmtId="0" fontId="129" fillId="16" borderId="117" applyNumberFormat="0" applyAlignment="0" applyProtection="0">
      <alignment vertical="center"/>
    </xf>
    <xf numFmtId="0" fontId="129" fillId="16" borderId="117" applyNumberFormat="0" applyAlignment="0" applyProtection="0">
      <alignment vertical="center"/>
    </xf>
    <xf numFmtId="0" fontId="129" fillId="16" borderId="117" applyNumberFormat="0" applyAlignment="0" applyProtection="0">
      <alignment vertical="center"/>
    </xf>
    <xf numFmtId="0" fontId="15" fillId="31" borderId="118" applyNumberFormat="0" applyFont="0" applyAlignment="0" applyProtection="0">
      <alignment vertical="center"/>
    </xf>
    <xf numFmtId="0" fontId="54"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3" fontId="47" fillId="0" borderId="130"/>
    <xf numFmtId="3" fontId="47" fillId="0" borderId="130"/>
    <xf numFmtId="0" fontId="23" fillId="38" borderId="118" applyNumberFormat="0" applyFont="0" applyAlignment="0" applyProtection="0"/>
    <xf numFmtId="0" fontId="179" fillId="52" borderId="122" applyNumberFormat="0" applyAlignment="0" applyProtection="0"/>
    <xf numFmtId="0" fontId="139" fillId="30" borderId="110" applyNumberFormat="0" applyAlignment="0" applyProtection="0">
      <alignment vertical="center"/>
    </xf>
    <xf numFmtId="0" fontId="139" fillId="30" borderId="110" applyNumberFormat="0" applyAlignment="0" applyProtection="0">
      <alignment vertical="center"/>
    </xf>
    <xf numFmtId="0" fontId="54" fillId="31" borderId="135" applyNumberFormat="0" applyFont="0" applyAlignment="0" applyProtection="0">
      <alignment vertical="center"/>
    </xf>
    <xf numFmtId="0" fontId="15" fillId="31" borderId="116" applyNumberFormat="0" applyFont="0" applyAlignment="0" applyProtection="0">
      <alignment vertical="center"/>
    </xf>
    <xf numFmtId="0" fontId="139" fillId="54" borderId="137" applyNumberFormat="0" applyAlignment="0" applyProtection="0">
      <alignment vertical="center"/>
    </xf>
    <xf numFmtId="0" fontId="118" fillId="30" borderId="114" applyNumberFormat="0" applyAlignment="0" applyProtection="0">
      <alignment vertical="center"/>
    </xf>
    <xf numFmtId="0" fontId="118" fillId="30"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8" fillId="0" borderId="136" applyNumberFormat="0" applyFill="0" applyAlignment="0" applyProtection="0">
      <alignment vertical="center"/>
    </xf>
    <xf numFmtId="0" fontId="23" fillId="38" borderId="135" applyNumberFormat="0" applyFont="0" applyAlignment="0" applyProtection="0"/>
    <xf numFmtId="4" fontId="185" fillId="10" borderId="123" applyNumberFormat="0" applyProtection="0">
      <alignment horizontal="left" vertical="center" indent="1"/>
    </xf>
    <xf numFmtId="0" fontId="118" fillId="30" borderId="134" applyNumberFormat="0" applyAlignment="0" applyProtection="0">
      <alignment vertical="center"/>
    </xf>
    <xf numFmtId="0" fontId="124" fillId="0" borderId="115" applyNumberFormat="0" applyFill="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5" fillId="31" borderId="116"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54" fillId="31" borderId="118" applyNumberFormat="0" applyFont="0" applyAlignment="0" applyProtection="0">
      <alignment vertical="center"/>
    </xf>
    <xf numFmtId="0" fontId="15" fillId="31" borderId="116" applyNumberFormat="0" applyFont="0" applyAlignment="0" applyProtection="0">
      <alignment vertical="center"/>
    </xf>
    <xf numFmtId="0" fontId="118" fillId="30" borderId="114" applyNumberForma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10" fontId="40" fillId="7" borderId="130" applyNumberFormat="0" applyBorder="0" applyAlignment="0" applyProtection="0"/>
    <xf numFmtId="0" fontId="128" fillId="0" borderId="136" applyNumberFormat="0" applyFill="0" applyAlignment="0" applyProtection="0">
      <alignment vertical="center"/>
    </xf>
    <xf numFmtId="0" fontId="118" fillId="30" borderId="117" applyNumberFormat="0" applyAlignment="0" applyProtection="0">
      <alignment vertical="center"/>
    </xf>
    <xf numFmtId="0" fontId="15" fillId="31" borderId="118" applyNumberFormat="0" applyFon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8" fillId="0" borderId="109" applyNumberFormat="0" applyFill="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47" fillId="0" borderId="128">
      <alignment horizontal="distributed" justifyLastLine="1"/>
    </xf>
    <xf numFmtId="191" fontId="47" fillId="0" borderId="129" applyFont="0" applyFill="0" applyBorder="0" applyAlignment="0" applyProtection="0">
      <alignment vertical="center"/>
    </xf>
    <xf numFmtId="0" fontId="14" fillId="0" borderId="128">
      <alignment horizontal="distributed" justifyLastLine="1"/>
    </xf>
    <xf numFmtId="0" fontId="14" fillId="0" borderId="124">
      <alignment horizontal="distributed" vertical="center" justifyLastLine="1"/>
    </xf>
    <xf numFmtId="0" fontId="199" fillId="8" borderId="9" applyBorder="0">
      <alignment horizontal="center" vertical="center"/>
    </xf>
    <xf numFmtId="0" fontId="167" fillId="17" borderId="111" applyNumberFormat="0" applyAlignment="0" applyProtection="0"/>
    <xf numFmtId="0" fontId="179" fillId="52" borderId="122" applyNumberFormat="0" applyAlignment="0" applyProtection="0"/>
    <xf numFmtId="3" fontId="47" fillId="0" borderId="124"/>
    <xf numFmtId="0" fontId="15" fillId="31" borderId="135" applyNumberFormat="0" applyFont="0" applyAlignment="0" applyProtection="0">
      <alignment vertical="center"/>
    </xf>
    <xf numFmtId="10" fontId="40" fillId="6" borderId="130" applyNumberFormat="0" applyBorder="0" applyAlignment="0" applyProtection="0"/>
    <xf numFmtId="0" fontId="179" fillId="52" borderId="139" applyNumberFormat="0" applyAlignment="0" applyProtection="0"/>
    <xf numFmtId="202" fontId="28" fillId="0" borderId="124">
      <alignment horizontal="right" vertical="center" shrinkToFit="1"/>
    </xf>
    <xf numFmtId="191" fontId="47" fillId="0" borderId="129" applyFont="0" applyFill="0" applyBorder="0" applyAlignment="0" applyProtection="0">
      <alignment vertical="center"/>
    </xf>
    <xf numFmtId="10" fontId="40" fillId="7" borderId="124" applyNumberFormat="0" applyBorder="0" applyAlignment="0" applyProtection="0"/>
    <xf numFmtId="0" fontId="54" fillId="31" borderId="116" applyNumberFormat="0" applyFont="0" applyAlignment="0" applyProtection="0">
      <alignment vertical="center"/>
    </xf>
    <xf numFmtId="0" fontId="118" fillId="30" borderId="114" applyNumberFormat="0" applyAlignment="0" applyProtection="0">
      <alignment vertical="center"/>
    </xf>
    <xf numFmtId="0" fontId="118" fillId="30" borderId="114" applyNumberFormat="0" applyAlignment="0" applyProtection="0">
      <alignment vertical="center"/>
    </xf>
    <xf numFmtId="0" fontId="118" fillId="30" borderId="114" applyNumberFormat="0" applyAlignment="0" applyProtection="0">
      <alignment vertical="center"/>
    </xf>
    <xf numFmtId="0" fontId="23" fillId="38" borderId="118" applyNumberFormat="0" applyFont="0" applyAlignment="0" applyProtection="0"/>
    <xf numFmtId="0" fontId="28" fillId="31" borderId="118" applyNumberFormat="0" applyFont="0" applyAlignment="0" applyProtection="0">
      <alignment vertical="center"/>
    </xf>
    <xf numFmtId="0" fontId="128" fillId="0" borderId="109" applyNumberFormat="0" applyFill="0" applyAlignment="0" applyProtection="0">
      <alignment vertical="center"/>
    </xf>
    <xf numFmtId="0" fontId="139" fillId="54" borderId="120" applyNumberFormat="0" applyAlignment="0" applyProtection="0">
      <alignment vertical="center"/>
    </xf>
    <xf numFmtId="0" fontId="15" fillId="31" borderId="116" applyNumberFormat="0" applyFont="0" applyAlignment="0" applyProtection="0">
      <alignment vertical="center"/>
    </xf>
    <xf numFmtId="0" fontId="129" fillId="16" borderId="114" applyNumberFormat="0" applyAlignment="0" applyProtection="0">
      <alignment vertical="center"/>
    </xf>
    <xf numFmtId="0" fontId="15" fillId="31" borderId="135" applyNumberFormat="0" applyFont="0" applyAlignment="0" applyProtection="0">
      <alignment vertical="center"/>
    </xf>
    <xf numFmtId="3" fontId="47" fillId="0" borderId="107"/>
    <xf numFmtId="3" fontId="47" fillId="0" borderId="107"/>
    <xf numFmtId="3" fontId="47" fillId="0" borderId="107"/>
    <xf numFmtId="319" fontId="14" fillId="0" borderId="124">
      <alignment horizontal="left" vertical="center"/>
    </xf>
    <xf numFmtId="0" fontId="200" fillId="8" borderId="124">
      <alignment horizontal="center" vertical="center"/>
    </xf>
    <xf numFmtId="3" fontId="47" fillId="0" borderId="124"/>
    <xf numFmtId="4" fontId="185" fillId="10" borderId="123" applyNumberFormat="0" applyProtection="0">
      <alignment horizontal="left" vertical="center" indent="1"/>
    </xf>
    <xf numFmtId="0" fontId="15" fillId="31" borderId="135" applyNumberFormat="0" applyFont="0" applyAlignment="0" applyProtection="0">
      <alignment vertical="center"/>
    </xf>
    <xf numFmtId="208" fontId="23" fillId="0" borderId="124">
      <alignment horizontal="right" vertical="center" shrinkToFit="1"/>
    </xf>
    <xf numFmtId="0" fontId="179" fillId="52" borderId="122" applyNumberFormat="0" applyAlignment="0" applyProtection="0"/>
    <xf numFmtId="202" fontId="28" fillId="0" borderId="124">
      <alignment horizontal="right" vertical="center" shrinkToFit="1"/>
    </xf>
    <xf numFmtId="0" fontId="15" fillId="31" borderId="116" applyNumberFormat="0" applyFont="0" applyAlignment="0" applyProtection="0">
      <alignment vertical="center"/>
    </xf>
    <xf numFmtId="0" fontId="28" fillId="31" borderId="116" applyNumberFormat="0" applyFont="0" applyAlignment="0" applyProtection="0">
      <alignment vertical="center"/>
    </xf>
    <xf numFmtId="0" fontId="23" fillId="38" borderId="116" applyNumberFormat="0" applyFont="0" applyAlignment="0" applyProtection="0"/>
    <xf numFmtId="0" fontId="28" fillId="31" borderId="116" applyNumberFormat="0" applyFont="0" applyAlignment="0" applyProtection="0">
      <alignment vertical="center"/>
    </xf>
    <xf numFmtId="0" fontId="23" fillId="38" borderId="116" applyNumberFormat="0" applyFont="0" applyAlignment="0" applyProtection="0"/>
    <xf numFmtId="0" fontId="29" fillId="0" borderId="132">
      <alignment horizontal="left" vertical="center"/>
    </xf>
    <xf numFmtId="319" fontId="14" fillId="0" borderId="130">
      <alignment horizontal="left" vertical="center"/>
    </xf>
    <xf numFmtId="0" fontId="28" fillId="31" borderId="118" applyNumberFormat="0" applyFont="0" applyAlignment="0" applyProtection="0">
      <alignment vertical="center"/>
    </xf>
    <xf numFmtId="0" fontId="200" fillId="8" borderId="130">
      <alignment horizontal="center" vertical="center"/>
    </xf>
    <xf numFmtId="0" fontId="178" fillId="9" borderId="130" applyNumberFormat="0" applyFont="0" applyBorder="0" applyAlignment="0" applyProtection="0">
      <alignment vertical="center"/>
    </xf>
    <xf numFmtId="0" fontId="23" fillId="38" borderId="118" applyNumberFormat="0" applyFont="0" applyAlignment="0" applyProtection="0"/>
    <xf numFmtId="0" fontId="28" fillId="31" borderId="135" applyNumberFormat="0" applyFont="0" applyAlignment="0" applyProtection="0">
      <alignment vertical="center"/>
    </xf>
    <xf numFmtId="0" fontId="23" fillId="38" borderId="135" applyNumberFormat="0" applyFont="0" applyAlignment="0" applyProtection="0"/>
    <xf numFmtId="202" fontId="28" fillId="0" borderId="124">
      <alignment horizontal="right" vertical="center" shrinkToFit="1"/>
    </xf>
    <xf numFmtId="0" fontId="29" fillId="0" borderId="125">
      <alignment horizontal="left" vertical="center"/>
    </xf>
    <xf numFmtId="10" fontId="40" fillId="6" borderId="124" applyNumberFormat="0" applyBorder="0" applyAlignment="0" applyProtection="0"/>
    <xf numFmtId="3" fontId="47" fillId="0" borderId="124"/>
    <xf numFmtId="3" fontId="47" fillId="0" borderId="124"/>
    <xf numFmtId="3" fontId="47" fillId="0" borderId="124"/>
    <xf numFmtId="0" fontId="14" fillId="0" borderId="124">
      <alignment horizontal="distributed" vertical="center" justifyLastLine="1"/>
    </xf>
    <xf numFmtId="191" fontId="47" fillId="0" borderId="129" applyFont="0" applyFill="0" applyBorder="0" applyAlignment="0" applyProtection="0">
      <alignment vertical="center"/>
    </xf>
    <xf numFmtId="10" fontId="40" fillId="7" borderId="154" applyNumberFormat="0" applyBorder="0" applyAlignment="0" applyProtection="0"/>
    <xf numFmtId="208" fontId="23" fillId="0" borderId="154">
      <alignment horizontal="right" vertical="center" shrinkToFit="1"/>
    </xf>
    <xf numFmtId="0" fontId="14" fillId="0" borderId="154">
      <alignment horizontal="distributed" vertical="center" justifyLastLine="1"/>
    </xf>
    <xf numFmtId="3" fontId="47" fillId="0" borderId="154"/>
    <xf numFmtId="3" fontId="47" fillId="0" borderId="154"/>
    <xf numFmtId="3" fontId="47" fillId="0" borderId="154"/>
    <xf numFmtId="10" fontId="40" fillId="6" borderId="154" applyNumberFormat="0" applyBorder="0" applyAlignment="0" applyProtection="0"/>
    <xf numFmtId="202" fontId="28" fillId="0" borderId="154">
      <alignment horizontal="right" vertical="center" shrinkToFit="1"/>
    </xf>
    <xf numFmtId="0" fontId="199" fillId="8" borderId="9" applyBorder="0">
      <alignment horizontal="center" vertical="center"/>
    </xf>
    <xf numFmtId="10" fontId="40" fillId="7" borderId="124" applyNumberFormat="0" applyBorder="0" applyAlignment="0" applyProtection="0"/>
    <xf numFmtId="0" fontId="178" fillId="9" borderId="124" applyNumberFormat="0" applyFont="0" applyBorder="0" applyAlignment="0" applyProtection="0">
      <alignment vertical="center"/>
    </xf>
    <xf numFmtId="208" fontId="23" fillId="0" borderId="124">
      <alignment horizontal="right" vertical="center" shrinkToFit="1"/>
    </xf>
    <xf numFmtId="319" fontId="14" fillId="0" borderId="124">
      <alignment horizontal="left" vertical="center"/>
    </xf>
    <xf numFmtId="0" fontId="200" fillId="8" borderId="124">
      <alignment horizontal="center" vertical="center"/>
    </xf>
    <xf numFmtId="202" fontId="28" fillId="0" borderId="124">
      <alignment horizontal="right" vertical="center" shrinkToFit="1"/>
    </xf>
    <xf numFmtId="10" fontId="40" fillId="6" borderId="124" applyNumberFormat="0" applyBorder="0" applyAlignment="0" applyProtection="0"/>
    <xf numFmtId="3" fontId="47" fillId="0" borderId="124"/>
    <xf numFmtId="3" fontId="47" fillId="0" borderId="124"/>
    <xf numFmtId="3" fontId="47" fillId="0" borderId="124"/>
    <xf numFmtId="0" fontId="14" fillId="0" borderId="124">
      <alignment horizontal="distributed" vertical="center" justifyLastLine="1"/>
    </xf>
    <xf numFmtId="208" fontId="23" fillId="0" borderId="124">
      <alignment horizontal="right" vertical="center" shrinkToFit="1"/>
    </xf>
    <xf numFmtId="10" fontId="40" fillId="7" borderId="124" applyNumberFormat="0" applyBorder="0" applyAlignment="0" applyProtection="0"/>
    <xf numFmtId="319" fontId="14" fillId="0" borderId="124">
      <alignment horizontal="left" vertical="center"/>
    </xf>
    <xf numFmtId="0" fontId="200" fillId="8" borderId="124">
      <alignment horizontal="center" vertical="center"/>
    </xf>
    <xf numFmtId="0" fontId="178" fillId="9" borderId="124" applyNumberFormat="0" applyFont="0" applyBorder="0" applyAlignment="0" applyProtection="0">
      <alignment vertical="center"/>
    </xf>
    <xf numFmtId="0" fontId="124" fillId="0" borderId="141" applyNumberFormat="0" applyFill="0" applyAlignment="0" applyProtection="0">
      <alignment vertical="center"/>
    </xf>
    <xf numFmtId="0" fontId="15" fillId="31" borderId="135" applyNumberFormat="0" applyFont="0" applyAlignment="0" applyProtection="0">
      <alignment vertical="center"/>
    </xf>
    <xf numFmtId="0" fontId="29" fillId="0" borderId="125">
      <alignment horizontal="left" vertical="center"/>
    </xf>
    <xf numFmtId="0" fontId="129" fillId="16" borderId="134" applyNumberFormat="0" applyAlignment="0" applyProtection="0">
      <alignment vertical="center"/>
    </xf>
    <xf numFmtId="10" fontId="40" fillId="6" borderId="124" applyNumberFormat="0" applyBorder="0" applyAlignment="0" applyProtection="0"/>
    <xf numFmtId="0" fontId="139" fillId="30" borderId="137" applyNumberFormat="0" applyAlignment="0" applyProtection="0">
      <alignment vertical="center"/>
    </xf>
    <xf numFmtId="0" fontId="15" fillId="31" borderId="135" applyNumberFormat="0" applyFont="0" applyAlignment="0" applyProtection="0">
      <alignment vertical="center"/>
    </xf>
    <xf numFmtId="0" fontId="54" fillId="31" borderId="135" applyNumberFormat="0" applyFont="0" applyAlignment="0" applyProtection="0">
      <alignment vertical="center"/>
    </xf>
    <xf numFmtId="319" fontId="14" fillId="0" borderId="124">
      <alignment horizontal="left" vertical="center"/>
    </xf>
    <xf numFmtId="0" fontId="139" fillId="30" borderId="149" applyNumberFormat="0" applyAlignment="0" applyProtection="0">
      <alignment vertical="center"/>
    </xf>
    <xf numFmtId="0" fontId="28" fillId="31" borderId="135" applyNumberFormat="0" applyFont="0" applyAlignment="0" applyProtection="0">
      <alignment vertical="center"/>
    </xf>
    <xf numFmtId="0" fontId="15" fillId="31" borderId="147" applyNumberFormat="0" applyFont="0" applyAlignment="0" applyProtection="0">
      <alignment vertical="center"/>
    </xf>
    <xf numFmtId="3" fontId="47" fillId="0" borderId="124"/>
    <xf numFmtId="0" fontId="15" fillId="31" borderId="135" applyNumberFormat="0" applyFont="0" applyAlignment="0" applyProtection="0">
      <alignment vertical="center"/>
    </xf>
    <xf numFmtId="3" fontId="47" fillId="0" borderId="142"/>
    <xf numFmtId="3" fontId="47" fillId="0" borderId="124"/>
    <xf numFmtId="0" fontId="118" fillId="30" borderId="134" applyNumberFormat="0" applyAlignment="0" applyProtection="0">
      <alignment vertical="center"/>
    </xf>
    <xf numFmtId="0" fontId="118" fillId="30" borderId="146" applyNumberFormat="0" applyAlignment="0" applyProtection="0">
      <alignment vertical="center"/>
    </xf>
    <xf numFmtId="0" fontId="118" fillId="54" borderId="13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39" fillId="54" borderId="137" applyNumberFormat="0" applyAlignment="0" applyProtection="0">
      <alignment vertical="center"/>
    </xf>
    <xf numFmtId="0" fontId="118" fillId="30"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47" applyNumberFormat="0" applyFont="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39" fillId="30" borderId="137" applyNumberFormat="0" applyAlignment="0" applyProtection="0">
      <alignment vertical="center"/>
    </xf>
    <xf numFmtId="0" fontId="14" fillId="0" borderId="128">
      <alignment horizontal="distributed" justifyLastLine="1"/>
    </xf>
    <xf numFmtId="0" fontId="139" fillId="30" borderId="110" applyNumberFormat="0" applyAlignment="0" applyProtection="0">
      <alignment vertical="center"/>
    </xf>
    <xf numFmtId="0" fontId="139" fillId="30" borderId="110" applyNumberFormat="0" applyAlignment="0" applyProtection="0">
      <alignment vertical="center"/>
    </xf>
    <xf numFmtId="0" fontId="139" fillId="30" borderId="110" applyNumberFormat="0" applyAlignment="0" applyProtection="0">
      <alignment vertical="center"/>
    </xf>
    <xf numFmtId="191" fontId="47" fillId="0" borderId="129" applyFont="0" applyFill="0" applyBorder="0" applyAlignment="0" applyProtection="0">
      <alignment vertical="center"/>
    </xf>
    <xf numFmtId="0" fontId="47" fillId="0" borderId="128">
      <alignment horizontal="distributed" justifyLastLine="1"/>
    </xf>
    <xf numFmtId="0" fontId="128" fillId="0" borderId="148" applyNumberFormat="0" applyFill="0" applyAlignment="0" applyProtection="0">
      <alignment vertical="center"/>
    </xf>
    <xf numFmtId="3" fontId="47" fillId="0" borderId="124"/>
    <xf numFmtId="10" fontId="40" fillId="6" borderId="124" applyNumberFormat="0" applyBorder="0" applyAlignment="0" applyProtection="0"/>
    <xf numFmtId="0" fontId="15" fillId="31" borderId="135" applyNumberFormat="0" applyFont="0" applyAlignment="0" applyProtection="0">
      <alignment vertical="center"/>
    </xf>
    <xf numFmtId="0" fontId="139" fillId="54" borderId="137" applyNumberFormat="0" applyAlignment="0" applyProtection="0">
      <alignment vertical="center"/>
    </xf>
    <xf numFmtId="0" fontId="29" fillId="0" borderId="125">
      <alignment horizontal="left" vertical="center"/>
    </xf>
    <xf numFmtId="0" fontId="28" fillId="31" borderId="147" applyNumberFormat="0" applyFont="0" applyAlignment="0" applyProtection="0">
      <alignment vertical="center"/>
    </xf>
    <xf numFmtId="0" fontId="118" fillId="30" borderId="134" applyNumberFormat="0" applyAlignment="0" applyProtection="0">
      <alignment vertical="center"/>
    </xf>
    <xf numFmtId="0" fontId="118" fillId="30" borderId="146" applyNumberFormat="0" applyAlignment="0" applyProtection="0">
      <alignment vertical="center"/>
    </xf>
    <xf numFmtId="0" fontId="118" fillId="54" borderId="146" applyNumberFormat="0" applyAlignment="0" applyProtection="0">
      <alignment vertical="center"/>
    </xf>
    <xf numFmtId="208" fontId="23" fillId="0" borderId="142">
      <alignment horizontal="right" vertical="center" shrinkToFit="1"/>
    </xf>
    <xf numFmtId="0" fontId="15" fillId="31" borderId="147" applyNumberFormat="0" applyFon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29" fillId="16"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39" fillId="30" borderId="137" applyNumberFormat="0" applyAlignment="0" applyProtection="0">
      <alignment vertical="center"/>
    </xf>
    <xf numFmtId="0" fontId="129" fillId="16" borderId="134" applyNumberFormat="0" applyAlignment="0" applyProtection="0">
      <alignment vertical="center"/>
    </xf>
    <xf numFmtId="0" fontId="28" fillId="31" borderId="135" applyNumberFormat="0" applyFont="0" applyAlignment="0" applyProtection="0">
      <alignment vertical="center"/>
    </xf>
    <xf numFmtId="0" fontId="28" fillId="31" borderId="135" applyNumberFormat="0" applyFont="0" applyAlignment="0" applyProtection="0">
      <alignment vertical="center"/>
    </xf>
    <xf numFmtId="0" fontId="118" fillId="30" borderId="134" applyNumberFormat="0" applyAlignment="0" applyProtection="0">
      <alignment vertical="center"/>
    </xf>
    <xf numFmtId="0" fontId="15" fillId="31" borderId="147" applyNumberFormat="0" applyFont="0" applyAlignment="0" applyProtection="0">
      <alignment vertical="center"/>
    </xf>
    <xf numFmtId="0" fontId="124" fillId="0" borderId="141" applyNumberFormat="0" applyFill="0" applyAlignment="0" applyProtection="0">
      <alignment vertical="center"/>
    </xf>
    <xf numFmtId="0" fontId="128" fillId="0" borderId="136" applyNumberFormat="0" applyFill="0" applyAlignment="0" applyProtection="0">
      <alignment vertical="center"/>
    </xf>
    <xf numFmtId="0" fontId="139" fillId="30" borderId="137" applyNumberFormat="0" applyAlignment="0" applyProtection="0">
      <alignment vertical="center"/>
    </xf>
    <xf numFmtId="0" fontId="200" fillId="8" borderId="124">
      <alignment horizontal="center" vertical="center"/>
    </xf>
    <xf numFmtId="0" fontId="199" fillId="8" borderId="9" applyBorder="0">
      <alignment horizontal="center" vertical="center"/>
    </xf>
    <xf numFmtId="0" fontId="139" fillId="30" borderId="137" applyNumberFormat="0" applyAlignment="0" applyProtection="0">
      <alignment vertical="center"/>
    </xf>
    <xf numFmtId="0" fontId="139" fillId="30" borderId="137" applyNumberFormat="0" applyAlignment="0" applyProtection="0">
      <alignment vertical="center"/>
    </xf>
    <xf numFmtId="0" fontId="139" fillId="30" borderId="137" applyNumberFormat="0" applyAlignment="0" applyProtection="0">
      <alignment vertical="center"/>
    </xf>
    <xf numFmtId="191" fontId="47" fillId="0" borderId="143" applyFont="0" applyFill="0" applyBorder="0" applyAlignment="0" applyProtection="0">
      <alignment vertical="center"/>
    </xf>
    <xf numFmtId="0" fontId="139" fillId="30" borderId="149" applyNumberFormat="0" applyAlignment="0" applyProtection="0">
      <alignment vertical="center"/>
    </xf>
    <xf numFmtId="0" fontId="14" fillId="0" borderId="142">
      <alignment horizontal="distributed" vertical="center" justifyLastLine="1"/>
    </xf>
    <xf numFmtId="0" fontId="14" fillId="0" borderId="145">
      <alignment horizontal="distributed" justifyLastLine="1"/>
    </xf>
    <xf numFmtId="3" fontId="47" fillId="0" borderId="124"/>
    <xf numFmtId="37" fontId="31" fillId="0" borderId="8" applyAlignment="0"/>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54" fillId="31" borderId="135" applyNumberFormat="0" applyFont="0" applyAlignment="0" applyProtection="0">
      <alignment vertical="center"/>
    </xf>
    <xf numFmtId="0" fontId="139" fillId="54" borderId="137" applyNumberFormat="0" applyAlignment="0" applyProtection="0">
      <alignment vertical="center"/>
    </xf>
    <xf numFmtId="0" fontId="15" fillId="31" borderId="135" applyNumberFormat="0" applyFont="0" applyAlignment="0" applyProtection="0">
      <alignment vertical="center"/>
    </xf>
    <xf numFmtId="0" fontId="129" fillId="16" borderId="134" applyNumberFormat="0" applyAlignment="0" applyProtection="0">
      <alignment vertical="center"/>
    </xf>
    <xf numFmtId="208" fontId="23" fillId="0" borderId="124">
      <alignment horizontal="right" vertical="center" shrinkToFit="1"/>
    </xf>
    <xf numFmtId="0" fontId="118" fillId="30" borderId="134" applyNumberFormat="0" applyAlignment="0" applyProtection="0">
      <alignment vertical="center"/>
    </xf>
    <xf numFmtId="0" fontId="118" fillId="54" borderId="134"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28" fillId="0" borderId="136" applyNumberFormat="0" applyFill="0" applyAlignment="0" applyProtection="0">
      <alignment vertical="center"/>
    </xf>
    <xf numFmtId="0" fontId="128" fillId="0" borderId="136" applyNumberFormat="0" applyFill="0" applyAlignment="0" applyProtection="0">
      <alignment vertical="center"/>
    </xf>
    <xf numFmtId="0" fontId="128" fillId="0" borderId="136" applyNumberFormat="0" applyFill="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4" fillId="0" borderId="124">
      <alignment horizontal="distributed" vertical="center" justifyLastLine="1"/>
    </xf>
    <xf numFmtId="0" fontId="178" fillId="9" borderId="124" applyNumberFormat="0" applyFont="0" applyBorder="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29" fillId="16" borderId="146" applyNumberFormat="0" applyAlignment="0" applyProtection="0">
      <alignment vertical="center"/>
    </xf>
    <xf numFmtId="0" fontId="124" fillId="0" borderId="153" applyNumberFormat="0" applyFill="0" applyAlignment="0" applyProtection="0">
      <alignment vertical="center"/>
    </xf>
    <xf numFmtId="4" fontId="185" fillId="10" borderId="140" applyNumberFormat="0" applyProtection="0">
      <alignment horizontal="left" vertical="center" indent="1"/>
    </xf>
    <xf numFmtId="0" fontId="199" fillId="8" borderId="9" applyBorder="0">
      <alignment horizontal="center" vertical="center"/>
    </xf>
    <xf numFmtId="0" fontId="179" fillId="52" borderId="139" applyNumberFormat="0" applyAlignment="0" applyProtection="0"/>
    <xf numFmtId="0" fontId="23" fillId="38" borderId="135" applyNumberFormat="0" applyFont="0" applyAlignment="0" applyProtection="0"/>
    <xf numFmtId="37" fontId="31" fillId="0" borderId="8" applyAlignment="0"/>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4" fontId="185" fillId="10" borderId="152" applyNumberFormat="0" applyProtection="0">
      <alignment horizontal="left" vertical="center" indent="1"/>
    </xf>
    <xf numFmtId="0" fontId="167" fillId="17" borderId="150" applyNumberFormat="0" applyAlignment="0" applyProtection="0"/>
    <xf numFmtId="0" fontId="167" fillId="17" borderId="138" applyNumberFormat="0" applyAlignment="0" applyProtection="0"/>
    <xf numFmtId="0" fontId="167" fillId="17" borderId="138" applyNumberFormat="0" applyAlignment="0" applyProtection="0"/>
    <xf numFmtId="0" fontId="167" fillId="17" borderId="138" applyNumberFormat="0" applyAlignment="0" applyProtection="0"/>
    <xf numFmtId="10" fontId="40" fillId="7" borderId="124" applyNumberFormat="0" applyBorder="0" applyAlignment="0" applyProtection="0"/>
    <xf numFmtId="0" fontId="178" fillId="9" borderId="124" applyNumberFormat="0" applyFont="0" applyBorder="0" applyAlignment="0" applyProtection="0">
      <alignment vertical="center"/>
    </xf>
    <xf numFmtId="4" fontId="185" fillId="10" borderId="140" applyNumberFormat="0" applyProtection="0">
      <alignment horizontal="left" vertical="center" indent="1"/>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47" fillId="0" borderId="145">
      <alignment horizontal="distributed" justifyLastLine="1"/>
    </xf>
    <xf numFmtId="0" fontId="139" fillId="30" borderId="149" applyNumberFormat="0" applyAlignment="0" applyProtection="0">
      <alignment vertical="center"/>
    </xf>
    <xf numFmtId="0" fontId="118" fillId="54" borderId="13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202" fontId="28" fillId="0" borderId="142">
      <alignment horizontal="right" vertical="center" shrinkToFit="1"/>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5" fillId="31" borderId="135" applyNumberFormat="0" applyFont="0" applyAlignment="0" applyProtection="0">
      <alignment vertical="center"/>
    </xf>
    <xf numFmtId="0" fontId="54"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3" fontId="47" fillId="0" borderId="142"/>
    <xf numFmtId="3" fontId="47" fillId="0" borderId="142"/>
    <xf numFmtId="0" fontId="23" fillId="38" borderId="135" applyNumberFormat="0" applyFont="0" applyAlignment="0" applyProtection="0"/>
    <xf numFmtId="0" fontId="179" fillId="52" borderId="139" applyNumberFormat="0" applyAlignment="0" applyProtection="0"/>
    <xf numFmtId="0" fontId="139" fillId="30" borderId="137" applyNumberFormat="0" applyAlignment="0" applyProtection="0">
      <alignment vertical="center"/>
    </xf>
    <xf numFmtId="0" fontId="139" fillId="30" borderId="137" applyNumberFormat="0" applyAlignment="0" applyProtection="0">
      <alignment vertical="center"/>
    </xf>
    <xf numFmtId="0" fontId="54" fillId="31" borderId="147" applyNumberFormat="0" applyFont="0" applyAlignment="0" applyProtection="0">
      <alignment vertical="center"/>
    </xf>
    <xf numFmtId="0" fontId="15" fillId="31" borderId="135" applyNumberFormat="0" applyFont="0" applyAlignment="0" applyProtection="0">
      <alignment vertical="center"/>
    </xf>
    <xf numFmtId="0" fontId="139" fillId="54" borderId="149" applyNumberFormat="0" applyAlignment="0" applyProtection="0">
      <alignment vertical="center"/>
    </xf>
    <xf numFmtId="0" fontId="118" fillId="30" borderId="134" applyNumberFormat="0" applyAlignment="0" applyProtection="0">
      <alignment vertical="center"/>
    </xf>
    <xf numFmtId="0" fontId="118" fillId="30"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8" fillId="0" borderId="148" applyNumberFormat="0" applyFill="0" applyAlignment="0" applyProtection="0">
      <alignment vertical="center"/>
    </xf>
    <xf numFmtId="0" fontId="23" fillId="38" borderId="147" applyNumberFormat="0" applyFont="0" applyAlignment="0" applyProtection="0"/>
    <xf numFmtId="4" fontId="185" fillId="10" borderId="140" applyNumberFormat="0" applyProtection="0">
      <alignment horizontal="left" vertical="center" indent="1"/>
    </xf>
    <xf numFmtId="0" fontId="118" fillId="30" borderId="146" applyNumberFormat="0" applyAlignment="0" applyProtection="0">
      <alignment vertical="center"/>
    </xf>
    <xf numFmtId="0" fontId="124" fillId="0" borderId="141" applyNumberFormat="0" applyFill="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54" fillId="31" borderId="135" applyNumberFormat="0" applyFont="0" applyAlignment="0" applyProtection="0">
      <alignment vertical="center"/>
    </xf>
    <xf numFmtId="0" fontId="15" fillId="31" borderId="135" applyNumberFormat="0" applyFont="0" applyAlignment="0" applyProtection="0">
      <alignment vertical="center"/>
    </xf>
    <xf numFmtId="0" fontId="118" fillId="30"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10" fontId="40" fillId="7" borderId="142" applyNumberFormat="0" applyBorder="0" applyAlignment="0" applyProtection="0"/>
    <xf numFmtId="37" fontId="31" fillId="0" borderId="127" applyAlignment="0"/>
    <xf numFmtId="0" fontId="128" fillId="0" borderId="148" applyNumberFormat="0" applyFill="0" applyAlignment="0" applyProtection="0">
      <alignment vertical="center"/>
    </xf>
    <xf numFmtId="0" fontId="118" fillId="30" borderId="134" applyNumberFormat="0" applyAlignment="0" applyProtection="0">
      <alignment vertical="center"/>
    </xf>
    <xf numFmtId="0" fontId="15" fillId="31" borderId="135" applyNumberFormat="0" applyFon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8" fillId="0" borderId="136" applyNumberFormat="0" applyFill="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47" fillId="0" borderId="133">
      <alignment horizontal="distributed" justifyLastLine="1"/>
    </xf>
    <xf numFmtId="191" fontId="47" fillId="0" borderId="129" applyFont="0" applyFill="0" applyBorder="0" applyAlignment="0" applyProtection="0">
      <alignment vertical="center"/>
    </xf>
    <xf numFmtId="0" fontId="14" fillId="0" borderId="133">
      <alignment horizontal="distributed" justifyLastLine="1"/>
    </xf>
    <xf numFmtId="0" fontId="14" fillId="0" borderId="124">
      <alignment horizontal="distributed" vertical="center" justifyLastLine="1"/>
    </xf>
    <xf numFmtId="0" fontId="199" fillId="8" borderId="126" applyBorder="0">
      <alignment horizontal="center" vertical="center"/>
    </xf>
    <xf numFmtId="0" fontId="167" fillId="17" borderId="138" applyNumberFormat="0" applyAlignment="0" applyProtection="0"/>
    <xf numFmtId="0" fontId="179" fillId="52" borderId="139" applyNumberFormat="0" applyAlignment="0" applyProtection="0"/>
    <xf numFmtId="3" fontId="47" fillId="0" borderId="124"/>
    <xf numFmtId="0" fontId="15" fillId="31" borderId="147" applyNumberFormat="0" applyFont="0" applyAlignment="0" applyProtection="0">
      <alignment vertical="center"/>
    </xf>
    <xf numFmtId="10" fontId="40" fillId="6" borderId="142" applyNumberFormat="0" applyBorder="0" applyAlignment="0" applyProtection="0"/>
    <xf numFmtId="0" fontId="179" fillId="52" borderId="151" applyNumberFormat="0" applyAlignment="0" applyProtection="0"/>
    <xf numFmtId="202" fontId="28" fillId="0" borderId="124">
      <alignment horizontal="right" vertical="center" shrinkToFit="1"/>
    </xf>
    <xf numFmtId="191" fontId="47" fillId="0" borderId="129" applyFont="0" applyFill="0" applyBorder="0" applyAlignment="0" applyProtection="0">
      <alignment vertical="center"/>
    </xf>
    <xf numFmtId="10" fontId="40" fillId="7" borderId="124" applyNumberFormat="0" applyBorder="0" applyAlignment="0" applyProtection="0"/>
    <xf numFmtId="0" fontId="54" fillId="31" borderId="135" applyNumberFormat="0" applyFon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202" fontId="28" fillId="0" borderId="124">
      <alignment horizontal="right" vertical="center" shrinkToFit="1"/>
    </xf>
    <xf numFmtId="0" fontId="23" fillId="38" borderId="135" applyNumberFormat="0" applyFont="0" applyAlignment="0" applyProtection="0"/>
    <xf numFmtId="0" fontId="28" fillId="31" borderId="135" applyNumberFormat="0" applyFont="0" applyAlignment="0" applyProtection="0">
      <alignment vertical="center"/>
    </xf>
    <xf numFmtId="0" fontId="128" fillId="0" borderId="136" applyNumberFormat="0" applyFill="0" applyAlignment="0" applyProtection="0">
      <alignment vertical="center"/>
    </xf>
    <xf numFmtId="0" fontId="139" fillId="54" borderId="110" applyNumberFormat="0" applyAlignment="0" applyProtection="0">
      <alignment vertical="center"/>
    </xf>
    <xf numFmtId="0" fontId="15" fillId="31" borderId="135" applyNumberFormat="0" applyFont="0" applyAlignment="0" applyProtection="0">
      <alignment vertical="center"/>
    </xf>
    <xf numFmtId="0" fontId="129" fillId="16" borderId="134" applyNumberFormat="0" applyAlignment="0" applyProtection="0">
      <alignment vertical="center"/>
    </xf>
    <xf numFmtId="10" fontId="40" fillId="6" borderId="124" applyNumberFormat="0" applyBorder="0" applyAlignment="0" applyProtection="0"/>
    <xf numFmtId="0" fontId="15" fillId="31" borderId="147" applyNumberFormat="0" applyFont="0" applyAlignment="0" applyProtection="0">
      <alignment vertical="center"/>
    </xf>
    <xf numFmtId="3" fontId="47" fillId="0" borderId="124"/>
    <xf numFmtId="3" fontId="47" fillId="0" borderId="124"/>
    <xf numFmtId="3" fontId="47" fillId="0" borderId="124"/>
    <xf numFmtId="0" fontId="14" fillId="0" borderId="124">
      <alignment horizontal="distributed" vertical="center" justifyLastLine="1"/>
    </xf>
    <xf numFmtId="208" fontId="23" fillId="0" borderId="124">
      <alignment horizontal="right" vertical="center" shrinkToFit="1"/>
    </xf>
    <xf numFmtId="10" fontId="40" fillId="7" borderId="124" applyNumberFormat="0" applyBorder="0" applyAlignment="0" applyProtection="0"/>
    <xf numFmtId="319" fontId="14" fillId="0" borderId="124">
      <alignment horizontal="left" vertical="center"/>
    </xf>
    <xf numFmtId="0" fontId="200" fillId="8" borderId="124">
      <alignment horizontal="center" vertical="center"/>
    </xf>
    <xf numFmtId="3" fontId="47" fillId="0" borderId="124"/>
    <xf numFmtId="4" fontId="185" fillId="10" borderId="140" applyNumberFormat="0" applyProtection="0">
      <alignment horizontal="left" vertical="center" indent="1"/>
    </xf>
    <xf numFmtId="0" fontId="15" fillId="31" borderId="147" applyNumberFormat="0" applyFont="0" applyAlignment="0" applyProtection="0">
      <alignment vertical="center"/>
    </xf>
    <xf numFmtId="208" fontId="23" fillId="0" borderId="124">
      <alignment horizontal="right" vertical="center" shrinkToFit="1"/>
    </xf>
    <xf numFmtId="319" fontId="14" fillId="0" borderId="124">
      <alignment horizontal="left" vertical="center"/>
    </xf>
    <xf numFmtId="0" fontId="200" fillId="8" borderId="124">
      <alignment horizontal="center" vertical="center"/>
    </xf>
    <xf numFmtId="0" fontId="178" fillId="9" borderId="124" applyNumberFormat="0" applyFont="0" applyBorder="0" applyAlignment="0" applyProtection="0">
      <alignment vertical="center"/>
    </xf>
    <xf numFmtId="0" fontId="179" fillId="52" borderId="139" applyNumberFormat="0" applyAlignment="0" applyProtection="0"/>
    <xf numFmtId="202" fontId="28" fillId="0" borderId="124">
      <alignment horizontal="right" vertical="center" shrinkToFit="1"/>
    </xf>
    <xf numFmtId="0" fontId="15" fillId="31" borderId="135" applyNumberFormat="0" applyFont="0" applyAlignment="0" applyProtection="0">
      <alignment vertical="center"/>
    </xf>
    <xf numFmtId="0" fontId="28" fillId="31" borderId="135" applyNumberFormat="0" applyFont="0" applyAlignment="0" applyProtection="0">
      <alignment vertical="center"/>
    </xf>
    <xf numFmtId="0" fontId="23" fillId="38" borderId="135" applyNumberFormat="0" applyFont="0" applyAlignment="0" applyProtection="0"/>
    <xf numFmtId="0" fontId="28" fillId="31" borderId="135" applyNumberFormat="0" applyFont="0" applyAlignment="0" applyProtection="0">
      <alignment vertical="center"/>
    </xf>
    <xf numFmtId="0" fontId="23" fillId="38" borderId="135" applyNumberFormat="0" applyFont="0" applyAlignment="0" applyProtection="0"/>
    <xf numFmtId="0" fontId="29" fillId="0" borderId="144">
      <alignment horizontal="left" vertical="center"/>
    </xf>
    <xf numFmtId="319" fontId="14" fillId="0" borderId="142">
      <alignment horizontal="left" vertical="center"/>
    </xf>
    <xf numFmtId="0" fontId="28" fillId="31" borderId="135" applyNumberFormat="0" applyFont="0" applyAlignment="0" applyProtection="0">
      <alignment vertical="center"/>
    </xf>
    <xf numFmtId="0" fontId="200" fillId="8" borderId="142">
      <alignment horizontal="center" vertical="center"/>
    </xf>
    <xf numFmtId="0" fontId="178" fillId="9" borderId="142" applyNumberFormat="0" applyFont="0" applyBorder="0" applyAlignment="0" applyProtection="0">
      <alignment vertical="center"/>
    </xf>
    <xf numFmtId="0" fontId="23" fillId="38" borderId="135" applyNumberFormat="0" applyFont="0" applyAlignment="0" applyProtection="0"/>
    <xf numFmtId="0" fontId="28" fillId="31" borderId="147" applyNumberFormat="0" applyFont="0" applyAlignment="0" applyProtection="0">
      <alignment vertical="center"/>
    </xf>
    <xf numFmtId="0" fontId="23" fillId="38" borderId="147" applyNumberFormat="0" applyFont="0" applyAlignment="0" applyProtection="0"/>
    <xf numFmtId="319" fontId="14" fillId="0" borderId="154">
      <alignment horizontal="left" vertical="center"/>
    </xf>
    <xf numFmtId="0" fontId="200" fillId="8" borderId="154">
      <alignment horizontal="center" vertical="center"/>
    </xf>
    <xf numFmtId="0" fontId="178" fillId="9" borderId="154" applyNumberFormat="0" applyFont="0" applyBorder="0" applyAlignment="0" applyProtection="0">
      <alignment vertical="center"/>
    </xf>
    <xf numFmtId="0" fontId="124" fillId="0" borderId="153" applyNumberFormat="0" applyFill="0" applyAlignment="0" applyProtection="0">
      <alignment vertical="center"/>
    </xf>
    <xf numFmtId="0" fontId="15" fillId="31" borderId="147" applyNumberFormat="0" applyFont="0" applyAlignment="0" applyProtection="0">
      <alignment vertical="center"/>
    </xf>
    <xf numFmtId="0" fontId="29" fillId="0" borderId="156">
      <alignment horizontal="left" vertical="center"/>
    </xf>
    <xf numFmtId="0" fontId="129" fillId="16" borderId="146" applyNumberForma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319" fontId="14" fillId="0" borderId="154">
      <alignment horizontal="left" vertical="center"/>
    </xf>
    <xf numFmtId="0" fontId="139" fillId="30" borderId="161" applyNumberFormat="0" applyAlignment="0" applyProtection="0">
      <alignment vertical="center"/>
    </xf>
    <xf numFmtId="0" fontId="28" fillId="31" borderId="147" applyNumberFormat="0" applyFont="0" applyAlignment="0" applyProtection="0">
      <alignment vertical="center"/>
    </xf>
    <xf numFmtId="0" fontId="15" fillId="31" borderId="159" applyNumberFormat="0" applyFont="0" applyAlignment="0" applyProtection="0">
      <alignment vertical="center"/>
    </xf>
    <xf numFmtId="0" fontId="15" fillId="31" borderId="147" applyNumberFormat="0" applyFont="0" applyAlignment="0" applyProtection="0">
      <alignment vertical="center"/>
    </xf>
    <xf numFmtId="3" fontId="47" fillId="0" borderId="154"/>
    <xf numFmtId="0" fontId="118" fillId="30" borderId="146" applyNumberFormat="0" applyAlignment="0" applyProtection="0">
      <alignment vertical="center"/>
    </xf>
    <xf numFmtId="0" fontId="118" fillId="30" borderId="158" applyNumberFormat="0" applyAlignment="0" applyProtection="0">
      <alignment vertical="center"/>
    </xf>
    <xf numFmtId="0" fontId="118" fillId="54" borderId="146"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18" fillId="30" borderId="146" applyNumberFormat="0" applyAlignment="0" applyProtection="0">
      <alignment vertical="center"/>
    </xf>
    <xf numFmtId="0" fontId="15" fillId="31" borderId="147"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7">
      <alignment horizontal="distributed" justifyLastLine="1"/>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191" fontId="47" fillId="0" borderId="155" applyFont="0" applyFill="0" applyBorder="0" applyAlignment="0" applyProtection="0">
      <alignment vertical="center"/>
    </xf>
    <xf numFmtId="0" fontId="47" fillId="0" borderId="157">
      <alignment horizontal="distributed" justifyLastLine="1"/>
    </xf>
    <xf numFmtId="0" fontId="128" fillId="0" borderId="160" applyNumberFormat="0" applyFill="0" applyAlignment="0" applyProtection="0">
      <alignment vertical="center"/>
    </xf>
    <xf numFmtId="3" fontId="47" fillId="0" borderId="154"/>
    <xf numFmtId="10" fontId="40" fillId="6" borderId="154" applyNumberFormat="0" applyBorder="0" applyAlignment="0" applyProtection="0"/>
    <xf numFmtId="0" fontId="15" fillId="31" borderId="147" applyNumberFormat="0" applyFont="0" applyAlignment="0" applyProtection="0">
      <alignment vertical="center"/>
    </xf>
    <xf numFmtId="0" fontId="29" fillId="0" borderId="156">
      <alignment horizontal="left" vertical="center"/>
    </xf>
    <xf numFmtId="0" fontId="28" fillId="31" borderId="159" applyNumberFormat="0" applyFont="0" applyAlignment="0" applyProtection="0">
      <alignment vertical="center"/>
    </xf>
    <xf numFmtId="0" fontId="118" fillId="30" borderId="146"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208" fontId="23" fillId="0" borderId="154">
      <alignment horizontal="right" vertical="center" shrinkToFit="1"/>
    </xf>
    <xf numFmtId="0" fontId="15" fillId="31" borderId="159" applyNumberFormat="0" applyFon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29" fillId="16" borderId="146" applyNumberForma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118" fillId="30" borderId="146" applyNumberFormat="0" applyAlignment="0" applyProtection="0">
      <alignment vertical="center"/>
    </xf>
    <xf numFmtId="0" fontId="15" fillId="31" borderId="159" applyNumberFormat="0" applyFont="0" applyAlignment="0" applyProtection="0">
      <alignment vertical="center"/>
    </xf>
    <xf numFmtId="0" fontId="124" fillId="0" borderId="153" applyNumberFormat="0" applyFill="0" applyAlignment="0" applyProtection="0">
      <alignment vertical="center"/>
    </xf>
    <xf numFmtId="0" fontId="200" fillId="8" borderId="154">
      <alignment horizontal="center" vertical="center"/>
    </xf>
    <xf numFmtId="0" fontId="199" fillId="8" borderId="165" applyBorder="0">
      <alignment horizontal="center" vertical="center"/>
    </xf>
    <xf numFmtId="191" fontId="47" fillId="0" borderId="155" applyFont="0" applyFill="0" applyBorder="0" applyAlignment="0" applyProtection="0">
      <alignment vertical="center"/>
    </xf>
    <xf numFmtId="0" fontId="139" fillId="30" borderId="161" applyNumberFormat="0" applyAlignment="0" applyProtection="0">
      <alignment vertical="center"/>
    </xf>
    <xf numFmtId="0" fontId="14" fillId="0" borderId="154">
      <alignment horizontal="distributed" vertical="center" justifyLastLine="1"/>
    </xf>
    <xf numFmtId="0" fontId="14" fillId="0" borderId="157">
      <alignment horizontal="distributed" justifyLastLine="1"/>
    </xf>
    <xf numFmtId="37" fontId="31" fillId="0" borderId="166" applyAlignment="0"/>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29" fillId="16" borderId="146" applyNumberFormat="0" applyAlignment="0" applyProtection="0">
      <alignment vertical="center"/>
    </xf>
    <xf numFmtId="208" fontId="23" fillId="0" borderId="154">
      <alignment horizontal="right" vertical="center" shrinkToFit="1"/>
    </xf>
    <xf numFmtId="0" fontId="118" fillId="30" borderId="146" applyNumberFormat="0" applyAlignment="0" applyProtection="0">
      <alignment vertical="center"/>
    </xf>
    <xf numFmtId="0" fontId="118" fillId="54" borderId="146"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78" fillId="9" borderId="154" applyNumberFormat="0" applyFont="0" applyBorder="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29" fillId="16" borderId="158" applyNumberFormat="0" applyAlignment="0" applyProtection="0">
      <alignment vertical="center"/>
    </xf>
    <xf numFmtId="0" fontId="124" fillId="0" borderId="167" applyNumberFormat="0" applyFill="0" applyAlignment="0" applyProtection="0">
      <alignment vertical="center"/>
    </xf>
    <xf numFmtId="4" fontId="185" fillId="10" borderId="152" applyNumberFormat="0" applyProtection="0">
      <alignment horizontal="left" vertical="center" indent="1"/>
    </xf>
    <xf numFmtId="0" fontId="199" fillId="8" borderId="165" applyBorder="0">
      <alignment horizontal="center" vertical="center"/>
    </xf>
    <xf numFmtId="0" fontId="179" fillId="52" borderId="151" applyNumberFormat="0" applyAlignment="0" applyProtection="0"/>
    <xf numFmtId="0" fontId="23" fillId="38" borderId="147" applyNumberFormat="0" applyFont="0" applyAlignment="0" applyProtection="0"/>
    <xf numFmtId="37" fontId="31" fillId="0" borderId="166" applyAlignment="0"/>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4" fontId="185" fillId="10" borderId="164" applyNumberFormat="0" applyProtection="0">
      <alignment horizontal="left" vertical="center" indent="1"/>
    </xf>
    <xf numFmtId="0" fontId="167" fillId="17" borderId="162"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62" applyNumberFormat="0" applyAlignment="0" applyProtection="0"/>
    <xf numFmtId="4" fontId="185" fillId="10" borderId="152" applyNumberFormat="0" applyProtection="0">
      <alignment horizontal="left" vertical="center" indent="1"/>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47" fillId="0" borderId="157">
      <alignment horizontal="distributed" justifyLastLine="1"/>
    </xf>
    <xf numFmtId="0" fontId="139" fillId="30" borderId="161" applyNumberFormat="0" applyAlignment="0" applyProtection="0">
      <alignment vertical="center"/>
    </xf>
    <xf numFmtId="0" fontId="118" fillId="54"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202" fontId="28" fillId="0" borderId="154">
      <alignment horizontal="right" vertical="center" shrinkToFit="1"/>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3" fontId="47" fillId="0" borderId="154"/>
    <xf numFmtId="3" fontId="47" fillId="0" borderId="154"/>
    <xf numFmtId="0" fontId="23" fillId="38" borderId="159" applyNumberFormat="0" applyFont="0" applyAlignment="0" applyProtection="0"/>
    <xf numFmtId="0" fontId="179" fillId="52" borderId="163" applyNumberFormat="0" applyAlignment="0" applyProtection="0"/>
    <xf numFmtId="0" fontId="54" fillId="31" borderId="159" applyNumberFormat="0" applyFont="0" applyAlignment="0" applyProtection="0">
      <alignment vertical="center"/>
    </xf>
    <xf numFmtId="0" fontId="15" fillId="31" borderId="147" applyNumberFormat="0" applyFont="0" applyAlignment="0" applyProtection="0">
      <alignment vertical="center"/>
    </xf>
    <xf numFmtId="0" fontId="139" fillId="54" borderId="161" applyNumberFormat="0" applyAlignment="0" applyProtection="0">
      <alignment vertical="center"/>
    </xf>
    <xf numFmtId="0" fontId="118" fillId="30" borderId="146"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23" fillId="38" borderId="159" applyNumberFormat="0" applyFont="0" applyAlignment="0" applyProtection="0"/>
    <xf numFmtId="4" fontId="185" fillId="10" borderId="164" applyNumberFormat="0" applyProtection="0">
      <alignment horizontal="left" vertical="center" indent="1"/>
    </xf>
    <xf numFmtId="0" fontId="118" fillId="30" borderId="158" applyNumberFormat="0" applyAlignment="0" applyProtection="0">
      <alignment vertical="center"/>
    </xf>
    <xf numFmtId="0" fontId="124" fillId="0" borderId="153" applyNumberFormat="0" applyFill="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5" fillId="31" borderId="147"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47" applyNumberFormat="0" applyFont="0" applyAlignment="0" applyProtection="0">
      <alignment vertical="center"/>
    </xf>
    <xf numFmtId="0" fontId="118" fillId="30" borderId="146" applyNumberForma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10" fontId="40" fillId="7" borderId="154" applyNumberFormat="0" applyBorder="0" applyAlignment="0" applyProtection="0"/>
    <xf numFmtId="0" fontId="128" fillId="0" borderId="160" applyNumberFormat="0" applyFill="0" applyAlignment="0" applyProtection="0">
      <alignment vertical="center"/>
    </xf>
    <xf numFmtId="0" fontId="118" fillId="30" borderId="146" applyNumberFormat="0" applyAlignment="0" applyProtection="0">
      <alignment vertical="center"/>
    </xf>
    <xf numFmtId="0" fontId="15" fillId="31" borderId="147" applyNumberFormat="0" applyFon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47" fillId="0" borderId="157">
      <alignment horizontal="distributed" justifyLastLine="1"/>
    </xf>
    <xf numFmtId="191" fontId="47" fillId="0" borderId="155" applyFont="0" applyFill="0" applyBorder="0" applyAlignment="0" applyProtection="0">
      <alignment vertical="center"/>
    </xf>
    <xf numFmtId="0" fontId="14" fillId="0" borderId="157">
      <alignment horizontal="distributed" justifyLastLine="1"/>
    </xf>
    <xf numFmtId="0" fontId="14" fillId="0" borderId="154">
      <alignment horizontal="distributed" vertical="center" justifyLastLine="1"/>
    </xf>
    <xf numFmtId="0" fontId="199" fillId="8" borderId="9" applyBorder="0">
      <alignment horizontal="center" vertical="center"/>
    </xf>
    <xf numFmtId="0" fontId="167" fillId="17" borderId="150" applyNumberFormat="0" applyAlignment="0" applyProtection="0"/>
    <xf numFmtId="0" fontId="179" fillId="52" borderId="151" applyNumberFormat="0" applyAlignment="0" applyProtection="0"/>
    <xf numFmtId="3" fontId="47" fillId="0" borderId="154"/>
    <xf numFmtId="0" fontId="15" fillId="31" borderId="159" applyNumberFormat="0" applyFont="0" applyAlignment="0" applyProtection="0">
      <alignment vertical="center"/>
    </xf>
    <xf numFmtId="10" fontId="40" fillId="6" borderId="154" applyNumberFormat="0" applyBorder="0" applyAlignment="0" applyProtection="0"/>
    <xf numFmtId="0" fontId="179" fillId="52" borderId="163" applyNumberFormat="0" applyAlignment="0" applyProtection="0"/>
    <xf numFmtId="202" fontId="28" fillId="0" borderId="154">
      <alignment horizontal="right" vertical="center" shrinkToFit="1"/>
    </xf>
    <xf numFmtId="10" fontId="40" fillId="7" borderId="154" applyNumberFormat="0" applyBorder="0" applyAlignment="0" applyProtection="0"/>
    <xf numFmtId="0" fontId="54" fillId="31" borderId="147" applyNumberFormat="0" applyFon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23" fillId="38" borderId="147" applyNumberFormat="0" applyFont="0" applyAlignment="0" applyProtection="0"/>
    <xf numFmtId="0" fontId="28" fillId="31" borderId="159" applyNumberFormat="0" applyFont="0" applyAlignment="0" applyProtection="0">
      <alignment vertical="center"/>
    </xf>
    <xf numFmtId="0" fontId="139" fillId="54" borderId="161" applyNumberFormat="0" applyAlignment="0" applyProtection="0">
      <alignment vertical="center"/>
    </xf>
    <xf numFmtId="0" fontId="15" fillId="31" borderId="147" applyNumberFormat="0" applyFont="0" applyAlignment="0" applyProtection="0">
      <alignment vertical="center"/>
    </xf>
    <xf numFmtId="0" fontId="129" fillId="16" borderId="146" applyNumberFormat="0" applyAlignment="0" applyProtection="0">
      <alignment vertical="center"/>
    </xf>
    <xf numFmtId="0" fontId="15" fillId="31" borderId="159" applyNumberFormat="0" applyFont="0" applyAlignment="0" applyProtection="0">
      <alignment vertical="center"/>
    </xf>
    <xf numFmtId="3" fontId="47" fillId="0" borderId="154"/>
    <xf numFmtId="4" fontId="185" fillId="10" borderId="152" applyNumberFormat="0" applyProtection="0">
      <alignment horizontal="left" vertical="center" indent="1"/>
    </xf>
    <xf numFmtId="0" fontId="15" fillId="31" borderId="159" applyNumberFormat="0" applyFont="0" applyAlignment="0" applyProtection="0">
      <alignment vertical="center"/>
    </xf>
    <xf numFmtId="0" fontId="179" fillId="52" borderId="151" applyNumberFormat="0" applyAlignment="0" applyProtection="0"/>
    <xf numFmtId="0" fontId="15" fillId="31" borderId="147" applyNumberFormat="0" applyFont="0" applyAlignment="0" applyProtection="0">
      <alignment vertical="center"/>
    </xf>
    <xf numFmtId="0" fontId="28" fillId="31" borderId="147" applyNumberFormat="0" applyFont="0" applyAlignment="0" applyProtection="0">
      <alignment vertical="center"/>
    </xf>
    <xf numFmtId="0" fontId="23" fillId="38" borderId="147" applyNumberFormat="0" applyFont="0" applyAlignment="0" applyProtection="0"/>
    <xf numFmtId="0" fontId="28" fillId="31" borderId="147" applyNumberFormat="0" applyFont="0" applyAlignment="0" applyProtection="0">
      <alignment vertical="center"/>
    </xf>
    <xf numFmtId="0" fontId="23" fillId="38" borderId="147" applyNumberFormat="0" applyFont="0" applyAlignment="0" applyProtection="0"/>
    <xf numFmtId="0" fontId="29" fillId="0" borderId="156">
      <alignment horizontal="left" vertical="center"/>
    </xf>
    <xf numFmtId="319" fontId="14" fillId="0" borderId="154">
      <alignment horizontal="left" vertical="center"/>
    </xf>
    <xf numFmtId="0" fontId="28" fillId="31" borderId="147" applyNumberFormat="0" applyFont="0" applyAlignment="0" applyProtection="0">
      <alignment vertical="center"/>
    </xf>
    <xf numFmtId="0" fontId="200" fillId="8" borderId="154">
      <alignment horizontal="center" vertical="center"/>
    </xf>
    <xf numFmtId="0" fontId="178" fillId="9" borderId="154" applyNumberFormat="0" applyFont="0" applyBorder="0" applyAlignment="0" applyProtection="0">
      <alignment vertical="center"/>
    </xf>
    <xf numFmtId="0" fontId="23" fillId="38" borderId="147"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14" fontId="172" fillId="49" borderId="29">
      <alignment horizontal="center" vertical="center" wrapText="1"/>
    </xf>
    <xf numFmtId="14" fontId="172" fillId="49" borderId="29">
      <alignment horizontal="center" vertical="center" wrapText="1"/>
    </xf>
    <xf numFmtId="14" fontId="172" fillId="49" borderId="29">
      <alignment horizontal="center" vertical="center" wrapText="1"/>
    </xf>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0" fontId="45" fillId="0" borderId="29"/>
    <xf numFmtId="0" fontId="45" fillId="0" borderId="29"/>
    <xf numFmtId="0" fontId="45" fillId="0" borderId="29"/>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230" fontId="56" fillId="0" borderId="29" applyBorder="0"/>
    <xf numFmtId="230" fontId="56" fillId="0" borderId="29" applyBorder="0"/>
    <xf numFmtId="230" fontId="56" fillId="0" borderId="29" applyBorder="0"/>
    <xf numFmtId="0" fontId="183" fillId="0" borderId="29">
      <alignment horizontal="center"/>
    </xf>
    <xf numFmtId="0" fontId="183" fillId="0" borderId="29">
      <alignment horizontal="center"/>
    </xf>
    <xf numFmtId="0" fontId="183" fillId="0" borderId="29">
      <alignment horizontal="center"/>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15" fillId="31" borderId="159" applyNumberFormat="0" applyFont="0" applyAlignment="0" applyProtection="0">
      <alignment vertical="center"/>
    </xf>
    <xf numFmtId="3" fontId="47" fillId="0" borderId="154"/>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4" fillId="0" borderId="157">
      <alignment horizontal="distributed" justifyLastLine="1"/>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28" fillId="0" borderId="160"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29" fillId="16" borderId="158" applyNumberForma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4" fillId="0" borderId="167" applyNumberFormat="0" applyFill="0" applyAlignment="0" applyProtection="0">
      <alignment vertical="center"/>
    </xf>
    <xf numFmtId="0" fontId="128" fillId="0" borderId="160" applyNumberFormat="0" applyFill="0" applyAlignment="0" applyProtection="0">
      <alignment vertical="center"/>
    </xf>
    <xf numFmtId="0" fontId="139" fillId="30" borderId="161" applyNumberFormat="0" applyAlignment="0" applyProtection="0">
      <alignment vertical="center"/>
    </xf>
    <xf numFmtId="0" fontId="199" fillId="8" borderId="165" applyBorder="0">
      <alignment horizontal="center"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4" fillId="0" borderId="157">
      <alignment horizontal="distributed" justifyLastLine="1"/>
    </xf>
    <xf numFmtId="3" fontId="47" fillId="0" borderId="154"/>
    <xf numFmtId="37" fontId="31" fillId="0" borderId="166" applyAlignment="0"/>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4">
      <alignment horizontal="distributed" vertical="center" justifyLastLine="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4" fillId="0" borderId="153" applyNumberFormat="0" applyFill="0" applyAlignment="0" applyProtection="0">
      <alignment vertical="center"/>
    </xf>
    <xf numFmtId="4" fontId="185" fillId="10" borderId="164" applyNumberFormat="0" applyProtection="0">
      <alignment horizontal="left" vertical="center" indent="1"/>
    </xf>
    <xf numFmtId="0" fontId="199" fillId="8" borderId="165" applyBorder="0">
      <alignment horizontal="center" vertical="center"/>
    </xf>
    <xf numFmtId="0" fontId="179" fillId="52" borderId="163" applyNumberFormat="0" applyAlignment="0" applyProtection="0"/>
    <xf numFmtId="0" fontId="23" fillId="38" borderId="159" applyNumberFormat="0" applyFont="0" applyAlignment="0" applyProtection="0"/>
    <xf numFmtId="37" fontId="31" fillId="0" borderId="166" applyAlignment="0"/>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4" fontId="185" fillId="10" borderId="164" applyNumberFormat="0" applyProtection="0">
      <alignment horizontal="left" vertical="center" indent="1"/>
    </xf>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10" fontId="40" fillId="7" borderId="154" applyNumberFormat="0" applyBorder="0" applyAlignment="0" applyProtection="0"/>
    <xf numFmtId="0" fontId="178" fillId="9" borderId="154" applyNumberFormat="0" applyFont="0" applyBorder="0" applyAlignment="0" applyProtection="0">
      <alignment vertical="center"/>
    </xf>
    <xf numFmtId="4" fontId="185" fillId="10" borderId="164" applyNumberFormat="0" applyProtection="0">
      <alignment horizontal="left" vertical="center" inden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30" borderId="161"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23" fillId="38" borderId="159" applyNumberFormat="0" applyFont="0" applyAlignment="0" applyProtection="0"/>
    <xf numFmtId="0" fontId="179" fillId="52" borderId="163" applyNumberFormat="0" applyAlignment="0" applyProtection="0"/>
    <xf numFmtId="0" fontId="139" fillId="30" borderId="161" applyNumberFormat="0" applyAlignment="0" applyProtection="0">
      <alignment vertical="center"/>
    </xf>
    <xf numFmtId="0" fontId="139" fillId="30" borderId="161" applyNumberForma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23" fillId="38" borderId="159" applyNumberFormat="0" applyFont="0" applyAlignment="0" applyProtection="0"/>
    <xf numFmtId="4" fontId="185" fillId="10" borderId="164" applyNumberFormat="0" applyProtection="0">
      <alignment horizontal="left" vertical="center" indent="1"/>
    </xf>
    <xf numFmtId="0" fontId="118" fillId="30" borderId="158" applyNumberFormat="0" applyAlignment="0" applyProtection="0">
      <alignment vertical="center"/>
    </xf>
    <xf numFmtId="0" fontId="124" fillId="0" borderId="167"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7">
      <alignment horizontal="distributed" justifyLastLine="1"/>
    </xf>
    <xf numFmtId="0" fontId="167" fillId="17" borderId="162" applyNumberFormat="0" applyAlignment="0" applyProtection="0"/>
    <xf numFmtId="0" fontId="179" fillId="52" borderId="163" applyNumberFormat="0" applyAlignment="0" applyProtection="0"/>
    <xf numFmtId="0" fontId="15" fillId="31" borderId="159" applyNumberFormat="0" applyFont="0" applyAlignment="0" applyProtection="0">
      <alignment vertical="center"/>
    </xf>
    <xf numFmtId="0" fontId="179" fillId="52" borderId="163" applyNumberFormat="0" applyAlignment="0" applyProtection="0"/>
    <xf numFmtId="191" fontId="47" fillId="0" borderId="155" applyFont="0" applyFill="0" applyBorder="0" applyAlignment="0" applyProtection="0">
      <alignment vertical="center"/>
    </xf>
    <xf numFmtId="0" fontId="54"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128" fillId="0" borderId="160" applyNumberFormat="0" applyFill="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319" fontId="14" fillId="0" borderId="154">
      <alignment horizontal="left" vertical="center"/>
    </xf>
    <xf numFmtId="0" fontId="200" fillId="8" borderId="154">
      <alignment horizontal="center" vertical="center"/>
    </xf>
    <xf numFmtId="4" fontId="185" fillId="10" borderId="164" applyNumberFormat="0" applyProtection="0">
      <alignment horizontal="left" vertical="center" indent="1"/>
    </xf>
    <xf numFmtId="0" fontId="15" fillId="31" borderId="159" applyNumberFormat="0" applyFont="0" applyAlignment="0" applyProtection="0">
      <alignment vertical="center"/>
    </xf>
    <xf numFmtId="208" fontId="23" fillId="0" borderId="154">
      <alignment horizontal="right" vertical="center" shrinkToFit="1"/>
    </xf>
    <xf numFmtId="0" fontId="179" fillId="52" borderId="163" applyNumberFormat="0" applyAlignment="0" applyProtection="0"/>
    <xf numFmtId="202" fontId="28" fillId="0" borderId="154">
      <alignment horizontal="right" vertical="center" shrinkToFit="1"/>
    </xf>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202" fontId="28" fillId="0" borderId="154">
      <alignment horizontal="right" vertical="center" shrinkToFit="1"/>
    </xf>
    <xf numFmtId="0" fontId="29" fillId="0" borderId="144">
      <alignment horizontal="left" vertical="center"/>
    </xf>
    <xf numFmtId="10" fontId="40" fillId="6" borderId="154" applyNumberFormat="0" applyBorder="0" applyAlignment="0" applyProtection="0"/>
    <xf numFmtId="3" fontId="47" fillId="0" borderId="154"/>
    <xf numFmtId="3" fontId="47" fillId="0" borderId="154"/>
    <xf numFmtId="3" fontId="47" fillId="0" borderId="154"/>
    <xf numFmtId="0" fontId="14" fillId="0" borderId="154">
      <alignment horizontal="distributed" vertical="center" justifyLastLine="1"/>
    </xf>
    <xf numFmtId="191" fontId="47" fillId="0" borderId="155" applyFont="0" applyFill="0" applyBorder="0" applyAlignment="0" applyProtection="0">
      <alignment vertical="center"/>
    </xf>
    <xf numFmtId="10" fontId="40" fillId="7" borderId="142" applyNumberFormat="0" applyBorder="0" applyAlignment="0" applyProtection="0"/>
    <xf numFmtId="208" fontId="23" fillId="0" borderId="142">
      <alignment horizontal="right" vertical="center" shrinkToFit="1"/>
    </xf>
    <xf numFmtId="0" fontId="14" fillId="0" borderId="142">
      <alignment horizontal="distributed" vertical="center" justifyLastLine="1"/>
    </xf>
    <xf numFmtId="3" fontId="47" fillId="0" borderId="142"/>
    <xf numFmtId="3" fontId="47" fillId="0" borderId="142"/>
    <xf numFmtId="3" fontId="47" fillId="0" borderId="142"/>
    <xf numFmtId="10" fontId="40" fillId="6" borderId="142" applyNumberFormat="0" applyBorder="0" applyAlignment="0" applyProtection="0"/>
    <xf numFmtId="202" fontId="28" fillId="0" borderId="142">
      <alignment horizontal="right" vertical="center" shrinkToFit="1"/>
    </xf>
    <xf numFmtId="10" fontId="40" fillId="7" borderId="154" applyNumberFormat="0" applyBorder="0" applyAlignment="0" applyProtection="0"/>
    <xf numFmtId="0" fontId="178" fillId="9" borderId="154" applyNumberFormat="0" applyFont="0" applyBorder="0" applyAlignment="0" applyProtection="0">
      <alignment vertical="center"/>
    </xf>
    <xf numFmtId="208" fontId="23" fillId="0" borderId="154">
      <alignment horizontal="right" vertical="center" shrinkToFit="1"/>
    </xf>
    <xf numFmtId="319" fontId="14" fillId="0" borderId="154">
      <alignment horizontal="left" vertical="center"/>
    </xf>
    <xf numFmtId="0" fontId="200" fillId="8" borderId="154">
      <alignment horizontal="center" vertical="center"/>
    </xf>
    <xf numFmtId="202" fontId="28" fillId="0" borderId="154">
      <alignment horizontal="right" vertical="center" shrinkToFit="1"/>
    </xf>
    <xf numFmtId="10" fontId="40" fillId="6" borderId="154" applyNumberFormat="0" applyBorder="0" applyAlignment="0" applyProtection="0"/>
    <xf numFmtId="3" fontId="47" fillId="0" borderId="154"/>
    <xf numFmtId="3" fontId="47" fillId="0" borderId="154"/>
    <xf numFmtId="3" fontId="47" fillId="0" borderId="154"/>
    <xf numFmtId="0" fontId="14" fillId="0" borderId="154">
      <alignment horizontal="distributed" vertical="center" justifyLastLine="1"/>
    </xf>
    <xf numFmtId="208" fontId="23" fillId="0" borderId="154">
      <alignment horizontal="right" vertical="center" shrinkToFit="1"/>
    </xf>
    <xf numFmtId="10" fontId="40" fillId="7" borderId="154" applyNumberFormat="0" applyBorder="0" applyAlignment="0" applyProtection="0"/>
    <xf numFmtId="319" fontId="14" fillId="0" borderId="154">
      <alignment horizontal="left" vertical="center"/>
    </xf>
    <xf numFmtId="0" fontId="200" fillId="8" borderId="154">
      <alignment horizontal="center" vertical="center"/>
    </xf>
    <xf numFmtId="0" fontId="178" fillId="9" borderId="154" applyNumberFormat="0" applyFont="0" applyBorder="0" applyAlignment="0" applyProtection="0">
      <alignment vertical="center"/>
    </xf>
    <xf numFmtId="0" fontId="124" fillId="0" borderId="153" applyNumberFormat="0" applyFill="0" applyAlignment="0" applyProtection="0">
      <alignment vertical="center"/>
    </xf>
    <xf numFmtId="0" fontId="15" fillId="31" borderId="159" applyNumberFormat="0" applyFont="0" applyAlignment="0" applyProtection="0">
      <alignment vertical="center"/>
    </xf>
    <xf numFmtId="0" fontId="29" fillId="0" borderId="144">
      <alignment horizontal="left" vertical="center"/>
    </xf>
    <xf numFmtId="0" fontId="129" fillId="16" borderId="158" applyNumberFormat="0" applyAlignment="0" applyProtection="0">
      <alignment vertical="center"/>
    </xf>
    <xf numFmtId="10" fontId="40" fillId="6" borderId="154" applyNumberFormat="0" applyBorder="0" applyAlignment="0" applyProtection="0"/>
    <xf numFmtId="0" fontId="139" fillId="30" borderId="161"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319" fontId="14" fillId="0" borderId="154">
      <alignment horizontal="left" vertical="center"/>
    </xf>
    <xf numFmtId="0" fontId="139" fillId="30" borderId="161" applyNumberFormat="0" applyAlignment="0" applyProtection="0">
      <alignment vertical="center"/>
    </xf>
    <xf numFmtId="0" fontId="28" fillId="31" borderId="159" applyNumberFormat="0" applyFont="0" applyAlignment="0" applyProtection="0">
      <alignment vertical="center"/>
    </xf>
    <xf numFmtId="0" fontId="15" fillId="31" borderId="159" applyNumberFormat="0" applyFont="0" applyAlignment="0" applyProtection="0">
      <alignment vertical="center"/>
    </xf>
    <xf numFmtId="3" fontId="47" fillId="0" borderId="154"/>
    <xf numFmtId="0" fontId="15" fillId="31" borderId="159" applyNumberFormat="0" applyFont="0" applyAlignment="0" applyProtection="0">
      <alignment vertical="center"/>
    </xf>
    <xf numFmtId="3" fontId="47" fillId="0" borderId="154"/>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4" fillId="0" borderId="145">
      <alignment horizontal="distributed" justifyLastLine="1"/>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191" fontId="47" fillId="0" borderId="155" applyFont="0" applyFill="0" applyBorder="0" applyAlignment="0" applyProtection="0">
      <alignment vertical="center"/>
    </xf>
    <xf numFmtId="0" fontId="47" fillId="0" borderId="145">
      <alignment horizontal="distributed" justifyLastLine="1"/>
    </xf>
    <xf numFmtId="0" fontId="128" fillId="0" borderId="160" applyNumberFormat="0" applyFill="0" applyAlignment="0" applyProtection="0">
      <alignment vertical="center"/>
    </xf>
    <xf numFmtId="3" fontId="47" fillId="0" borderId="154"/>
    <xf numFmtId="10" fontId="40" fillId="6" borderId="154" applyNumberFormat="0" applyBorder="0" applyAlignment="0" applyProtection="0"/>
    <xf numFmtId="0" fontId="15" fillId="31" borderId="159" applyNumberFormat="0" applyFont="0" applyAlignment="0" applyProtection="0">
      <alignment vertical="center"/>
    </xf>
    <xf numFmtId="0" fontId="139" fillId="54" borderId="161" applyNumberFormat="0" applyAlignment="0" applyProtection="0">
      <alignment vertical="center"/>
    </xf>
    <xf numFmtId="0" fontId="29" fillId="0" borderId="144">
      <alignment horizontal="lef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29" fillId="16" borderId="158" applyNumberForma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4" fillId="0" borderId="153" applyNumberFormat="0" applyFill="0" applyAlignment="0" applyProtection="0">
      <alignment vertical="center"/>
    </xf>
    <xf numFmtId="0" fontId="128" fillId="0" borderId="160" applyNumberFormat="0" applyFill="0" applyAlignment="0" applyProtection="0">
      <alignment vertical="center"/>
    </xf>
    <xf numFmtId="0" fontId="139" fillId="30" borderId="161" applyNumberFormat="0" applyAlignment="0" applyProtection="0">
      <alignment vertical="center"/>
    </xf>
    <xf numFmtId="0" fontId="200" fillId="8" borderId="154">
      <alignment horizontal="center" vertical="center"/>
    </xf>
    <xf numFmtId="0" fontId="199" fillId="8" borderId="165" applyBorder="0">
      <alignment horizontal="center"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4" fillId="0" borderId="157">
      <alignment horizontal="distributed" justifyLastLine="1"/>
    </xf>
    <xf numFmtId="3" fontId="47" fillId="0" borderId="154"/>
    <xf numFmtId="37" fontId="31" fillId="0" borderId="166" applyAlignment="0"/>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208" fontId="23" fillId="0" borderId="154">
      <alignment horizontal="right" vertical="center" shrinkToFit="1"/>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4">
      <alignment horizontal="distributed" vertical="center" justifyLastLine="1"/>
    </xf>
    <xf numFmtId="0" fontId="178" fillId="9" borderId="154" applyNumberFormat="0" applyFont="0" applyBorder="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4" fillId="0" borderId="153" applyNumberFormat="0" applyFill="0" applyAlignment="0" applyProtection="0">
      <alignment vertical="center"/>
    </xf>
    <xf numFmtId="4" fontId="185" fillId="10" borderId="164" applyNumberFormat="0" applyProtection="0">
      <alignment horizontal="left" vertical="center" indent="1"/>
    </xf>
    <xf numFmtId="0" fontId="199" fillId="8" borderId="165" applyBorder="0">
      <alignment horizontal="center" vertical="center"/>
    </xf>
    <xf numFmtId="0" fontId="179" fillId="52" borderId="163" applyNumberFormat="0" applyAlignment="0" applyProtection="0"/>
    <xf numFmtId="0" fontId="23" fillId="38" borderId="159" applyNumberFormat="0" applyFont="0" applyAlignment="0" applyProtection="0"/>
    <xf numFmtId="37" fontId="31" fillId="0" borderId="166" applyAlignment="0"/>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4" fontId="185" fillId="10" borderId="164" applyNumberFormat="0" applyProtection="0">
      <alignment horizontal="left" vertical="center" indent="1"/>
    </xf>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10" fontId="40" fillId="7" borderId="154" applyNumberFormat="0" applyBorder="0" applyAlignment="0" applyProtection="0"/>
    <xf numFmtId="0" fontId="178" fillId="9" borderId="154" applyNumberFormat="0" applyFont="0" applyBorder="0" applyAlignment="0" applyProtection="0">
      <alignment vertical="center"/>
    </xf>
    <xf numFmtId="4" fontId="185" fillId="10" borderId="164" applyNumberFormat="0" applyProtection="0">
      <alignment horizontal="left" vertical="center" inden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30" borderId="161"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23" fillId="38" borderId="159" applyNumberFormat="0" applyFont="0" applyAlignment="0" applyProtection="0"/>
    <xf numFmtId="0" fontId="179" fillId="52" borderId="163" applyNumberFormat="0" applyAlignment="0" applyProtection="0"/>
    <xf numFmtId="0" fontId="139" fillId="30" borderId="161" applyNumberFormat="0" applyAlignment="0" applyProtection="0">
      <alignment vertical="center"/>
    </xf>
    <xf numFmtId="0" fontId="139" fillId="30" borderId="161" applyNumberForma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23" fillId="38" borderId="159" applyNumberFormat="0" applyFont="0" applyAlignment="0" applyProtection="0"/>
    <xf numFmtId="4" fontId="185" fillId="10" borderId="164" applyNumberFormat="0" applyProtection="0">
      <alignment horizontal="left" vertical="center" indent="1"/>
    </xf>
    <xf numFmtId="0" fontId="118" fillId="30" borderId="158" applyNumberFormat="0" applyAlignment="0" applyProtection="0">
      <alignment vertical="center"/>
    </xf>
    <xf numFmtId="0" fontId="124" fillId="0" borderId="153"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7" fontId="31" fillId="0" borderId="170" applyAlignment="0"/>
    <xf numFmtId="0" fontId="128" fillId="0" borderId="160"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191" fontId="47" fillId="0" borderId="155" applyFont="0" applyFill="0" applyBorder="0" applyAlignment="0" applyProtection="0">
      <alignment vertical="center"/>
    </xf>
    <xf numFmtId="0" fontId="14" fillId="0" borderId="157">
      <alignment horizontal="distributed" justifyLastLine="1"/>
    </xf>
    <xf numFmtId="0" fontId="14" fillId="0" borderId="154">
      <alignment horizontal="distributed" vertical="center" justifyLastLine="1"/>
    </xf>
    <xf numFmtId="0" fontId="199" fillId="8" borderId="169" applyBorder="0">
      <alignment horizontal="center" vertical="center"/>
    </xf>
    <xf numFmtId="0" fontId="167" fillId="17" borderId="162" applyNumberFormat="0" applyAlignment="0" applyProtection="0"/>
    <xf numFmtId="0" fontId="179" fillId="52" borderId="163" applyNumberFormat="0" applyAlignment="0" applyProtection="0"/>
    <xf numFmtId="3" fontId="47" fillId="0" borderId="154"/>
    <xf numFmtId="0" fontId="15" fillId="31" borderId="159" applyNumberFormat="0" applyFont="0" applyAlignment="0" applyProtection="0">
      <alignment vertical="center"/>
    </xf>
    <xf numFmtId="0" fontId="179" fillId="52" borderId="163" applyNumberFormat="0" applyAlignment="0" applyProtection="0"/>
    <xf numFmtId="202" fontId="28" fillId="0" borderId="154">
      <alignment horizontal="right" vertical="center" shrinkToFit="1"/>
    </xf>
    <xf numFmtId="191" fontId="47" fillId="0" borderId="155" applyFont="0" applyFill="0" applyBorder="0" applyAlignment="0" applyProtection="0">
      <alignment vertical="center"/>
    </xf>
    <xf numFmtId="10" fontId="40" fillId="7" borderId="154" applyNumberFormat="0" applyBorder="0" applyAlignment="0" applyProtection="0"/>
    <xf numFmtId="0" fontId="54"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202" fontId="28" fillId="0" borderId="154">
      <alignment horizontal="right" vertical="center" shrinkToFit="1"/>
    </xf>
    <xf numFmtId="0" fontId="23" fillId="38" borderId="159" applyNumberFormat="0" applyFont="0" applyAlignment="0" applyProtection="0"/>
    <xf numFmtId="0" fontId="28" fillId="31" borderId="159" applyNumberFormat="0" applyFont="0" applyAlignment="0" applyProtection="0">
      <alignment vertical="center"/>
    </xf>
    <xf numFmtId="0" fontId="128" fillId="0" borderId="160" applyNumberFormat="0" applyFill="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10" fontId="40" fillId="6" borderId="154" applyNumberFormat="0" applyBorder="0" applyAlignment="0" applyProtection="0"/>
    <xf numFmtId="0" fontId="15" fillId="31" borderId="159" applyNumberFormat="0" applyFont="0" applyAlignment="0" applyProtection="0">
      <alignment vertical="center"/>
    </xf>
    <xf numFmtId="3" fontId="47" fillId="0" borderId="154"/>
    <xf numFmtId="3" fontId="47" fillId="0" borderId="154"/>
    <xf numFmtId="3" fontId="47" fillId="0" borderId="154"/>
    <xf numFmtId="0" fontId="14" fillId="0" borderId="154">
      <alignment horizontal="distributed" vertical="center" justifyLastLine="1"/>
    </xf>
    <xf numFmtId="208" fontId="23" fillId="0" borderId="154">
      <alignment horizontal="right" vertical="center" shrinkToFit="1"/>
    </xf>
    <xf numFmtId="10" fontId="40" fillId="7" borderId="154" applyNumberFormat="0" applyBorder="0" applyAlignment="0" applyProtection="0"/>
    <xf numFmtId="319" fontId="14" fillId="0" borderId="154">
      <alignment horizontal="left" vertical="center"/>
    </xf>
    <xf numFmtId="0" fontId="200" fillId="8" borderId="154">
      <alignment horizontal="center" vertical="center"/>
    </xf>
    <xf numFmtId="3" fontId="47" fillId="0" borderId="154"/>
    <xf numFmtId="4" fontId="185" fillId="10" borderId="164" applyNumberFormat="0" applyProtection="0">
      <alignment horizontal="left" vertical="center" indent="1"/>
    </xf>
    <xf numFmtId="0" fontId="15" fillId="31" borderId="159" applyNumberFormat="0" applyFont="0" applyAlignment="0" applyProtection="0">
      <alignment vertical="center"/>
    </xf>
    <xf numFmtId="208" fontId="23" fillId="0" borderId="154">
      <alignment horizontal="right" vertical="center" shrinkToFit="1"/>
    </xf>
    <xf numFmtId="319" fontId="14" fillId="0" borderId="154">
      <alignment horizontal="left" vertical="center"/>
    </xf>
    <xf numFmtId="0" fontId="200" fillId="8" borderId="154">
      <alignment horizontal="center" vertical="center"/>
    </xf>
    <xf numFmtId="0" fontId="178" fillId="9" borderId="154" applyNumberFormat="0" applyFont="0" applyBorder="0" applyAlignment="0" applyProtection="0">
      <alignment vertical="center"/>
    </xf>
    <xf numFmtId="0" fontId="179" fillId="52" borderId="163" applyNumberFormat="0" applyAlignment="0" applyProtection="0"/>
    <xf numFmtId="202" fontId="28" fillId="0" borderId="154">
      <alignment horizontal="right" vertical="center" shrinkToFit="1"/>
    </xf>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319" fontId="14" fillId="0" borderId="142">
      <alignment horizontal="left" vertical="center"/>
    </xf>
    <xf numFmtId="0" fontId="200" fillId="8" borderId="142">
      <alignment horizontal="center" vertical="center"/>
    </xf>
    <xf numFmtId="0" fontId="178" fillId="9" borderId="142" applyNumberFormat="0" applyFont="0" applyBorder="0" applyAlignment="0" applyProtection="0">
      <alignment vertical="center"/>
    </xf>
    <xf numFmtId="0" fontId="124" fillId="0" borderId="153" applyNumberFormat="0" applyFill="0" applyAlignment="0" applyProtection="0">
      <alignment vertical="center"/>
    </xf>
    <xf numFmtId="0" fontId="15" fillId="31" borderId="159" applyNumberFormat="0" applyFont="0" applyAlignment="0" applyProtection="0">
      <alignment vertical="center"/>
    </xf>
    <xf numFmtId="0" fontId="29" fillId="0" borderId="144">
      <alignment horizontal="lef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319" fontId="14" fillId="0" borderId="142">
      <alignment horizontal="left" vertical="center"/>
    </xf>
    <xf numFmtId="0" fontId="139" fillId="30" borderId="149" applyNumberFormat="0" applyAlignment="0" applyProtection="0">
      <alignment vertical="center"/>
    </xf>
    <xf numFmtId="0" fontId="28" fillId="31" borderId="159" applyNumberFormat="0" applyFont="0" applyAlignment="0" applyProtection="0">
      <alignment vertical="center"/>
    </xf>
    <xf numFmtId="0" fontId="15" fillId="31" borderId="147" applyNumberFormat="0" applyFont="0" applyAlignment="0" applyProtection="0">
      <alignment vertical="center"/>
    </xf>
    <xf numFmtId="0" fontId="15" fillId="31" borderId="159" applyNumberFormat="0" applyFont="0" applyAlignment="0" applyProtection="0">
      <alignment vertical="center"/>
    </xf>
    <xf numFmtId="3" fontId="47" fillId="0" borderId="142"/>
    <xf numFmtId="0" fontId="118" fillId="30" borderId="158" applyNumberFormat="0" applyAlignment="0" applyProtection="0">
      <alignment vertical="center"/>
    </xf>
    <xf numFmtId="0" fontId="118" fillId="30" borderId="146" applyNumberFormat="0" applyAlignment="0" applyProtection="0">
      <alignment vertical="center"/>
    </xf>
    <xf numFmtId="0" fontId="118" fillId="54" borderId="158"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4" fillId="0" borderId="145">
      <alignment horizontal="distributed" justifyLastLine="1"/>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191" fontId="47" fillId="0" borderId="143" applyFont="0" applyFill="0" applyBorder="0" applyAlignment="0" applyProtection="0">
      <alignment vertical="center"/>
    </xf>
    <xf numFmtId="0" fontId="47" fillId="0" borderId="145">
      <alignment horizontal="distributed" justifyLastLine="1"/>
    </xf>
    <xf numFmtId="0" fontId="128" fillId="0" borderId="148" applyNumberFormat="0" applyFill="0" applyAlignment="0" applyProtection="0">
      <alignment vertical="center"/>
    </xf>
    <xf numFmtId="3" fontId="47" fillId="0" borderId="142"/>
    <xf numFmtId="10" fontId="40" fillId="6" borderId="142" applyNumberFormat="0" applyBorder="0" applyAlignment="0" applyProtection="0"/>
    <xf numFmtId="0" fontId="15" fillId="31" borderId="159" applyNumberFormat="0" applyFont="0" applyAlignment="0" applyProtection="0">
      <alignment vertical="center"/>
    </xf>
    <xf numFmtId="0" fontId="29" fillId="0" borderId="144">
      <alignment horizontal="left" vertical="center"/>
    </xf>
    <xf numFmtId="0" fontId="28" fillId="31" borderId="147" applyNumberFormat="0" applyFont="0" applyAlignment="0" applyProtection="0">
      <alignment vertical="center"/>
    </xf>
    <xf numFmtId="0" fontId="118" fillId="30" borderId="158" applyNumberFormat="0" applyAlignment="0" applyProtection="0">
      <alignment vertical="center"/>
    </xf>
    <xf numFmtId="0" fontId="118" fillId="30" borderId="146" applyNumberFormat="0" applyAlignment="0" applyProtection="0">
      <alignment vertical="center"/>
    </xf>
    <xf numFmtId="0" fontId="118" fillId="54" borderId="146" applyNumberFormat="0" applyAlignment="0" applyProtection="0">
      <alignment vertical="center"/>
    </xf>
    <xf numFmtId="208" fontId="23" fillId="0" borderId="142">
      <alignment horizontal="right" vertical="center" shrinkToFit="1"/>
    </xf>
    <xf numFmtId="0" fontId="15" fillId="31" borderId="147"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5" fillId="31" borderId="147" applyNumberFormat="0" applyFont="0" applyAlignment="0" applyProtection="0">
      <alignment vertical="center"/>
    </xf>
    <xf numFmtId="0" fontId="124" fillId="0" borderId="153" applyNumberFormat="0" applyFill="0" applyAlignment="0" applyProtection="0">
      <alignment vertical="center"/>
    </xf>
    <xf numFmtId="0" fontId="200" fillId="8" borderId="142">
      <alignment horizontal="center" vertical="center"/>
    </xf>
    <xf numFmtId="0" fontId="199" fillId="8" borderId="169" applyBorder="0">
      <alignment horizontal="center" vertical="center"/>
    </xf>
    <xf numFmtId="191" fontId="47" fillId="0" borderId="143" applyFont="0" applyFill="0" applyBorder="0" applyAlignment="0" applyProtection="0">
      <alignment vertical="center"/>
    </xf>
    <xf numFmtId="0" fontId="139" fillId="30" borderId="149" applyNumberFormat="0" applyAlignment="0" applyProtection="0">
      <alignment vertical="center"/>
    </xf>
    <xf numFmtId="0" fontId="14" fillId="0" borderId="142">
      <alignment horizontal="distributed" vertical="center" justifyLastLine="1"/>
    </xf>
    <xf numFmtId="0" fontId="14" fillId="0" borderId="145">
      <alignment horizontal="distributed" justifyLastLine="1"/>
    </xf>
    <xf numFmtId="37" fontId="31" fillId="0" borderId="170" applyAlignment="0"/>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208" fontId="23" fillId="0" borderId="142">
      <alignment horizontal="right" vertical="center" shrinkToFit="1"/>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78" fillId="9" borderId="142" applyNumberFormat="0" applyFont="0" applyBorder="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46" applyNumberFormat="0" applyAlignment="0" applyProtection="0">
      <alignment vertical="center"/>
    </xf>
    <xf numFmtId="0" fontId="124" fillId="0" borderId="153" applyNumberFormat="0" applyFill="0" applyAlignment="0" applyProtection="0">
      <alignment vertical="center"/>
    </xf>
    <xf numFmtId="4" fontId="185" fillId="10" borderId="164" applyNumberFormat="0" applyProtection="0">
      <alignment horizontal="left" vertical="center" indent="1"/>
    </xf>
    <xf numFmtId="0" fontId="199" fillId="8" borderId="169" applyBorder="0">
      <alignment horizontal="center" vertical="center"/>
    </xf>
    <xf numFmtId="0" fontId="179" fillId="52" borderId="163" applyNumberFormat="0" applyAlignment="0" applyProtection="0"/>
    <xf numFmtId="0" fontId="23" fillId="38" borderId="159" applyNumberFormat="0" applyFont="0" applyAlignment="0" applyProtection="0"/>
    <xf numFmtId="37" fontId="31" fillId="0" borderId="170" applyAlignment="0"/>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4" fontId="185" fillId="10" borderId="152" applyNumberFormat="0" applyProtection="0">
      <alignment horizontal="left" vertical="center" indent="1"/>
    </xf>
    <xf numFmtId="0" fontId="167" fillId="17" borderId="150"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50" applyNumberFormat="0" applyAlignment="0" applyProtection="0"/>
    <xf numFmtId="4" fontId="185" fillId="10" borderId="164" applyNumberFormat="0" applyProtection="0">
      <alignment horizontal="left" vertical="center" inden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47" fillId="0" borderId="145">
      <alignment horizontal="distributed" justifyLastLine="1"/>
    </xf>
    <xf numFmtId="0" fontId="139" fillId="30" borderId="149"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202" fontId="28" fillId="0" borderId="142">
      <alignment horizontal="right" vertical="center" shrinkToFit="1"/>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 fontId="47" fillId="0" borderId="142"/>
    <xf numFmtId="3" fontId="47" fillId="0" borderId="142"/>
    <xf numFmtId="0" fontId="23" fillId="38" borderId="147" applyNumberFormat="0" applyFont="0" applyAlignment="0" applyProtection="0"/>
    <xf numFmtId="0" fontId="179" fillId="52" borderId="151" applyNumberFormat="0" applyAlignment="0" applyProtection="0"/>
    <xf numFmtId="0" fontId="54" fillId="31" borderId="147" applyNumberFormat="0" applyFont="0" applyAlignment="0" applyProtection="0">
      <alignment vertical="center"/>
    </xf>
    <xf numFmtId="0" fontId="15" fillId="31" borderId="159" applyNumberFormat="0" applyFont="0" applyAlignment="0" applyProtection="0">
      <alignment vertical="center"/>
    </xf>
    <xf numFmtId="0" fontId="139" fillId="54" borderId="149" applyNumberFormat="0" applyAlignment="0" applyProtection="0">
      <alignment vertical="center"/>
    </xf>
    <xf numFmtId="0" fontId="118" fillId="30" borderId="158" applyNumberFormat="0" applyAlignment="0" applyProtection="0">
      <alignment vertical="center"/>
    </xf>
    <xf numFmtId="0" fontId="118" fillId="30"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8" fillId="0" borderId="148" applyNumberFormat="0" applyFill="0" applyAlignment="0" applyProtection="0">
      <alignment vertical="center"/>
    </xf>
    <xf numFmtId="0" fontId="23" fillId="38" borderId="147" applyNumberFormat="0" applyFont="0" applyAlignment="0" applyProtection="0"/>
    <xf numFmtId="4" fontId="185" fillId="10" borderId="152" applyNumberFormat="0" applyProtection="0">
      <alignment horizontal="left" vertical="center" indent="1"/>
    </xf>
    <xf numFmtId="0" fontId="118" fillId="30" borderId="146" applyNumberFormat="0" applyAlignment="0" applyProtection="0">
      <alignment vertical="center"/>
    </xf>
    <xf numFmtId="0" fontId="124" fillId="0" borderId="153"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10" fontId="40" fillId="7" borderId="142" applyNumberFormat="0" applyBorder="0" applyAlignment="0" applyProtection="0"/>
    <xf numFmtId="0" fontId="128" fillId="0" borderId="148"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47" fillId="0" borderId="145">
      <alignment horizontal="distributed" justifyLastLine="1"/>
    </xf>
    <xf numFmtId="191" fontId="47" fillId="0" borderId="143" applyFont="0" applyFill="0" applyBorder="0" applyAlignment="0" applyProtection="0">
      <alignment vertical="center"/>
    </xf>
    <xf numFmtId="0" fontId="14" fillId="0" borderId="145">
      <alignment horizontal="distributed" justifyLastLine="1"/>
    </xf>
    <xf numFmtId="0" fontId="14" fillId="0" borderId="142">
      <alignment horizontal="distributed" vertical="center" justifyLastLine="1"/>
    </xf>
    <xf numFmtId="0" fontId="167" fillId="17" borderId="162" applyNumberFormat="0" applyAlignment="0" applyProtection="0"/>
    <xf numFmtId="0" fontId="179" fillId="52" borderId="163" applyNumberFormat="0" applyAlignment="0" applyProtection="0"/>
    <xf numFmtId="3" fontId="47" fillId="0" borderId="142"/>
    <xf numFmtId="0" fontId="15" fillId="31" borderId="147" applyNumberFormat="0" applyFont="0" applyAlignment="0" applyProtection="0">
      <alignment vertical="center"/>
    </xf>
    <xf numFmtId="10" fontId="40" fillId="6" borderId="142" applyNumberFormat="0" applyBorder="0" applyAlignment="0" applyProtection="0"/>
    <xf numFmtId="0" fontId="179" fillId="52" borderId="151" applyNumberFormat="0" applyAlignment="0" applyProtection="0"/>
    <xf numFmtId="202" fontId="28" fillId="0" borderId="142">
      <alignment horizontal="right" vertical="center" shrinkToFit="1"/>
    </xf>
    <xf numFmtId="10" fontId="40" fillId="7" borderId="142" applyNumberFormat="0" applyBorder="0" applyAlignment="0" applyProtection="0"/>
    <xf numFmtId="0" fontId="54"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23" fillId="38" borderId="159" applyNumberFormat="0" applyFont="0" applyAlignment="0" applyProtection="0"/>
    <xf numFmtId="0" fontId="28" fillId="31" borderId="147" applyNumberFormat="0" applyFont="0" applyAlignment="0" applyProtection="0">
      <alignment vertical="center"/>
    </xf>
    <xf numFmtId="0" fontId="139" fillId="54" borderId="149"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5" fillId="31" borderId="147" applyNumberFormat="0" applyFont="0" applyAlignment="0" applyProtection="0">
      <alignment vertical="center"/>
    </xf>
    <xf numFmtId="3" fontId="47" fillId="0" borderId="142"/>
    <xf numFmtId="4" fontId="185" fillId="10" borderId="164" applyNumberFormat="0" applyProtection="0">
      <alignment horizontal="left" vertical="center" indent="1"/>
    </xf>
    <xf numFmtId="0" fontId="15" fillId="31" borderId="147" applyNumberFormat="0" applyFont="0" applyAlignment="0" applyProtection="0">
      <alignment vertical="center"/>
    </xf>
    <xf numFmtId="0" fontId="179" fillId="52" borderId="163" applyNumberFormat="0" applyAlignment="0" applyProtection="0"/>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9" fillId="0" borderId="144">
      <alignment horizontal="left" vertical="center"/>
    </xf>
    <xf numFmtId="319" fontId="14" fillId="0" borderId="142">
      <alignment horizontal="left" vertical="center"/>
    </xf>
    <xf numFmtId="0" fontId="28" fillId="31" borderId="159" applyNumberFormat="0" applyFont="0" applyAlignment="0" applyProtection="0">
      <alignment vertical="center"/>
    </xf>
    <xf numFmtId="0" fontId="200" fillId="8" borderId="142">
      <alignment horizontal="center" vertical="center"/>
    </xf>
    <xf numFmtId="0" fontId="178" fillId="9" borderId="142" applyNumberFormat="0" applyFont="0" applyBorder="0" applyAlignment="0" applyProtection="0">
      <alignment vertical="center"/>
    </xf>
    <xf numFmtId="0" fontId="23" fillId="38" borderId="159" applyNumberFormat="0" applyFont="0" applyAlignment="0" applyProtection="0"/>
    <xf numFmtId="0" fontId="28" fillId="31" borderId="147" applyNumberFormat="0" applyFont="0" applyAlignment="0" applyProtection="0">
      <alignment vertical="center"/>
    </xf>
    <xf numFmtId="0" fontId="23" fillId="38" borderId="147" applyNumberFormat="0" applyFont="0" applyAlignment="0" applyProtection="0"/>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14" fontId="172" fillId="49" borderId="29">
      <alignment horizontal="center" vertical="center" wrapText="1"/>
    </xf>
    <xf numFmtId="14" fontId="172" fillId="49" borderId="29">
      <alignment horizontal="center" vertical="center" wrapText="1"/>
    </xf>
    <xf numFmtId="14" fontId="172" fillId="49" borderId="29">
      <alignment horizontal="center" vertical="center" wrapText="1"/>
    </xf>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0" fontId="45" fillId="0" borderId="29"/>
    <xf numFmtId="0" fontId="45" fillId="0" borderId="29"/>
    <xf numFmtId="0" fontId="45" fillId="0" borderId="29"/>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230" fontId="56" fillId="0" borderId="29" applyBorder="0"/>
    <xf numFmtId="230" fontId="56" fillId="0" borderId="29" applyBorder="0"/>
    <xf numFmtId="230" fontId="56" fillId="0" borderId="29" applyBorder="0"/>
    <xf numFmtId="0" fontId="183" fillId="0" borderId="29">
      <alignment horizontal="center"/>
    </xf>
    <xf numFmtId="0" fontId="183" fillId="0" borderId="29">
      <alignment horizontal="center"/>
    </xf>
    <xf numFmtId="0" fontId="183" fillId="0" borderId="29">
      <alignment horizontal="center"/>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129" fillId="16" borderId="158" applyNumberFormat="0" applyAlignment="0" applyProtection="0">
      <alignment vertical="center"/>
    </xf>
    <xf numFmtId="0" fontId="124" fillId="0" borderId="167" applyNumberFormat="0" applyFill="0" applyAlignment="0" applyProtection="0">
      <alignment vertical="center"/>
    </xf>
    <xf numFmtId="0" fontId="199" fillId="8" borderId="165" applyBorder="0">
      <alignment horizontal="center" vertical="center"/>
    </xf>
    <xf numFmtId="37" fontId="31" fillId="0" borderId="166" applyAlignment="0"/>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4" fontId="185" fillId="10" borderId="164" applyNumberFormat="0" applyProtection="0">
      <alignment horizontal="left" vertical="center" indent="1"/>
    </xf>
    <xf numFmtId="0" fontId="167" fillId="17" borderId="162" applyNumberFormat="0" applyAlignment="0" applyProtection="0"/>
    <xf numFmtId="0" fontId="167" fillId="17" borderId="162" applyNumberFormat="0" applyAlignment="0" applyProtection="0"/>
    <xf numFmtId="0" fontId="139" fillId="30" borderId="161" applyNumberFormat="0" applyAlignment="0" applyProtection="0">
      <alignment vertical="center"/>
    </xf>
    <xf numFmtId="0" fontId="23" fillId="38" borderId="159" applyNumberFormat="0" applyFont="0" applyAlignment="0" applyProtection="0"/>
    <xf numFmtId="0" fontId="179" fillId="52" borderId="163" applyNumberFormat="0" applyAlignment="0" applyProtection="0"/>
    <xf numFmtId="0" fontId="54"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23" fillId="38" borderId="159" applyNumberFormat="0" applyFont="0" applyAlignment="0" applyProtection="0"/>
    <xf numFmtId="4" fontId="185" fillId="10" borderId="164" applyNumberFormat="0" applyProtection="0">
      <alignment horizontal="left" vertical="center" indent="1"/>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7">
      <alignment horizontal="distributed" justifyLastLine="1"/>
    </xf>
    <xf numFmtId="0" fontId="15" fillId="31" borderId="159" applyNumberFormat="0" applyFont="0" applyAlignment="0" applyProtection="0">
      <alignment vertical="center"/>
    </xf>
    <xf numFmtId="0" fontId="179" fillId="52" borderId="163" applyNumberFormat="0" applyAlignment="0" applyProtection="0"/>
    <xf numFmtId="0" fontId="28"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10" fontId="40" fillId="7" borderId="182" applyNumberFormat="0" applyBorder="0" applyAlignment="0" applyProtection="0"/>
    <xf numFmtId="208" fontId="23" fillId="0" borderId="182">
      <alignment horizontal="right" vertical="center" shrinkToFit="1"/>
    </xf>
    <xf numFmtId="0" fontId="14" fillId="0" borderId="182">
      <alignment horizontal="distributed" vertical="center" justifyLastLine="1"/>
    </xf>
    <xf numFmtId="3" fontId="47" fillId="0" borderId="182"/>
    <xf numFmtId="3" fontId="47" fillId="0" borderId="182"/>
    <xf numFmtId="3" fontId="47" fillId="0" borderId="182"/>
    <xf numFmtId="10" fontId="40" fillId="6" borderId="182" applyNumberFormat="0" applyBorder="0" applyAlignment="0" applyProtection="0"/>
    <xf numFmtId="202" fontId="28" fillId="0" borderId="182">
      <alignment horizontal="right" vertical="center" shrinkToFit="1"/>
    </xf>
    <xf numFmtId="0" fontId="124" fillId="0" borderId="167" applyNumberFormat="0" applyFill="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30" borderId="177" applyNumberFormat="0" applyAlignment="0" applyProtection="0">
      <alignment vertical="center"/>
    </xf>
    <xf numFmtId="0" fontId="28" fillId="31" borderId="159" applyNumberFormat="0" applyFont="0" applyAlignment="0" applyProtection="0">
      <alignment vertical="center"/>
    </xf>
    <xf numFmtId="0" fontId="15" fillId="31" borderId="175" applyNumberFormat="0" applyFont="0" applyAlignment="0" applyProtection="0">
      <alignment vertical="center"/>
    </xf>
    <xf numFmtId="0" fontId="15" fillId="31" borderId="159" applyNumberFormat="0" applyFont="0" applyAlignment="0" applyProtection="0">
      <alignment vertical="center"/>
    </xf>
    <xf numFmtId="3" fontId="47" fillId="0" borderId="171"/>
    <xf numFmtId="0" fontId="118" fillId="30" borderId="158" applyNumberFormat="0" applyAlignment="0" applyProtection="0">
      <alignment vertical="center"/>
    </xf>
    <xf numFmtId="0" fontId="118" fillId="30" borderId="174"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75"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28" fillId="0" borderId="176" applyNumberFormat="0" applyFill="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28" fillId="31" borderId="175" applyNumberFormat="0" applyFont="0" applyAlignment="0" applyProtection="0">
      <alignment vertical="center"/>
    </xf>
    <xf numFmtId="0" fontId="118" fillId="30" borderId="158" applyNumberFormat="0" applyAlignment="0" applyProtection="0">
      <alignment vertical="center"/>
    </xf>
    <xf numFmtId="0" fontId="118" fillId="30" borderId="174" applyNumberFormat="0" applyAlignment="0" applyProtection="0">
      <alignment vertical="center"/>
    </xf>
    <xf numFmtId="0" fontId="118" fillId="54" borderId="174" applyNumberFormat="0" applyAlignment="0" applyProtection="0">
      <alignment vertical="center"/>
    </xf>
    <xf numFmtId="208" fontId="23" fillId="0" borderId="171">
      <alignment horizontal="right" vertical="center" shrinkToFit="1"/>
    </xf>
    <xf numFmtId="0" fontId="15" fillId="31" borderId="175"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29" fillId="16" borderId="158" applyNumberForma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5" fillId="31" borderId="175" applyNumberFormat="0" applyFont="0" applyAlignment="0" applyProtection="0">
      <alignment vertical="center"/>
    </xf>
    <xf numFmtId="0" fontId="124" fillId="0" borderId="167" applyNumberFormat="0" applyFill="0" applyAlignment="0" applyProtection="0">
      <alignment vertical="center"/>
    </xf>
    <xf numFmtId="0" fontId="128" fillId="0" borderId="160" applyNumberFormat="0" applyFill="0" applyAlignment="0" applyProtection="0">
      <alignment vertical="center"/>
    </xf>
    <xf numFmtId="0" fontId="139" fillId="30" borderId="161" applyNumberFormat="0" applyAlignment="0" applyProtection="0">
      <alignment vertical="center"/>
    </xf>
    <xf numFmtId="0" fontId="199" fillId="8" borderId="165" applyBorder="0">
      <alignment horizontal="center"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191" fontId="47" fillId="0" borderId="172" applyFont="0" applyFill="0" applyBorder="0" applyAlignment="0" applyProtection="0">
      <alignment vertical="center"/>
    </xf>
    <xf numFmtId="0" fontId="139" fillId="30" borderId="177" applyNumberFormat="0" applyAlignment="0" applyProtection="0">
      <alignment vertical="center"/>
    </xf>
    <xf numFmtId="0" fontId="14" fillId="0" borderId="171">
      <alignment horizontal="distributed" vertical="center" justifyLastLine="1"/>
    </xf>
    <xf numFmtId="0" fontId="14" fillId="0" borderId="173">
      <alignment horizontal="distributed" justifyLastLine="1"/>
    </xf>
    <xf numFmtId="37" fontId="31" fillId="0" borderId="166" applyAlignment="0"/>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74" applyNumberFormat="0" applyAlignment="0" applyProtection="0">
      <alignment vertical="center"/>
    </xf>
    <xf numFmtId="0" fontId="124" fillId="0" borderId="181" applyNumberFormat="0" applyFill="0" applyAlignment="0" applyProtection="0">
      <alignment vertical="center"/>
    </xf>
    <xf numFmtId="4" fontId="185" fillId="10" borderId="164" applyNumberFormat="0" applyProtection="0">
      <alignment horizontal="left" vertical="center" indent="1"/>
    </xf>
    <xf numFmtId="0" fontId="179" fillId="52" borderId="163" applyNumberFormat="0" applyAlignment="0" applyProtection="0"/>
    <xf numFmtId="0" fontId="23" fillId="38" borderId="159" applyNumberFormat="0" applyFont="0" applyAlignment="0" applyProtection="0"/>
    <xf numFmtId="0" fontId="54"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4" fontId="185" fillId="10" borderId="180" applyNumberFormat="0" applyProtection="0">
      <alignment horizontal="left" vertical="center" indent="1"/>
    </xf>
    <xf numFmtId="0" fontId="167" fillId="17" borderId="178" applyNumberFormat="0" applyAlignment="0" applyProtection="0"/>
    <xf numFmtId="0" fontId="167" fillId="17" borderId="162" applyNumberFormat="0" applyAlignment="0" applyProtection="0"/>
    <xf numFmtId="0" fontId="167" fillId="17" borderId="162" applyNumberFormat="0" applyAlignment="0" applyProtection="0"/>
    <xf numFmtId="4" fontId="185" fillId="10" borderId="164" applyNumberFormat="0" applyProtection="0">
      <alignment horizontal="left" vertical="center" inden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47" fillId="0" borderId="173">
      <alignment horizontal="distributed" justifyLastLine="1"/>
    </xf>
    <xf numFmtId="0" fontId="139" fillId="30" borderId="177"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202" fontId="28" fillId="0" borderId="171">
      <alignment horizontal="right" vertical="center" shrinkToFit="1"/>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 fontId="47" fillId="0" borderId="171"/>
    <xf numFmtId="3" fontId="47" fillId="0" borderId="171"/>
    <xf numFmtId="0" fontId="23" fillId="38" borderId="159" applyNumberFormat="0" applyFont="0" applyAlignment="0" applyProtection="0"/>
    <xf numFmtId="0" fontId="179" fillId="52" borderId="163" applyNumberFormat="0" applyAlignment="0" applyProtection="0"/>
    <xf numFmtId="0" fontId="139" fillId="30" borderId="161" applyNumberFormat="0" applyAlignment="0" applyProtection="0">
      <alignment vertical="center"/>
    </xf>
    <xf numFmtId="0" fontId="139" fillId="30" borderId="161" applyNumberFormat="0" applyAlignment="0" applyProtection="0">
      <alignment vertical="center"/>
    </xf>
    <xf numFmtId="0" fontId="54" fillId="31" borderId="175" applyNumberFormat="0" applyFont="0" applyAlignment="0" applyProtection="0">
      <alignment vertical="center"/>
    </xf>
    <xf numFmtId="0" fontId="15" fillId="31" borderId="159" applyNumberFormat="0" applyFont="0" applyAlignment="0" applyProtection="0">
      <alignment vertical="center"/>
    </xf>
    <xf numFmtId="0" fontId="139" fillId="54" borderId="177" applyNumberFormat="0" applyAlignment="0" applyProtection="0">
      <alignment vertical="center"/>
    </xf>
    <xf numFmtId="0" fontId="118" fillId="30" borderId="158" applyNumberFormat="0" applyAlignment="0" applyProtection="0">
      <alignment vertical="center"/>
    </xf>
    <xf numFmtId="0" fontId="118" fillId="30"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8" fillId="0" borderId="176" applyNumberFormat="0" applyFill="0" applyAlignment="0" applyProtection="0">
      <alignment vertical="center"/>
    </xf>
    <xf numFmtId="0" fontId="23" fillId="38" borderId="175" applyNumberFormat="0" applyFont="0" applyAlignment="0" applyProtection="0"/>
    <xf numFmtId="4" fontId="185" fillId="10" borderId="164" applyNumberFormat="0" applyProtection="0">
      <alignment horizontal="left" vertical="center" indent="1"/>
    </xf>
    <xf numFmtId="0" fontId="118" fillId="30" borderId="174" applyNumberFormat="0" applyAlignment="0" applyProtection="0">
      <alignment vertical="center"/>
    </xf>
    <xf numFmtId="0" fontId="124" fillId="0" borderId="167"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10" fontId="40" fillId="7" borderId="171" applyNumberFormat="0" applyBorder="0" applyAlignment="0" applyProtection="0"/>
    <xf numFmtId="0" fontId="128" fillId="0" borderId="176"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4" fillId="0" borderId="157">
      <alignment horizontal="distributed" justifyLastLine="1"/>
    </xf>
    <xf numFmtId="0" fontId="167" fillId="17" borderId="162" applyNumberFormat="0" applyAlignment="0" applyProtection="0"/>
    <xf numFmtId="0" fontId="179" fillId="52" borderId="163" applyNumberFormat="0" applyAlignment="0" applyProtection="0"/>
    <xf numFmtId="0" fontId="15" fillId="31" borderId="175" applyNumberFormat="0" applyFont="0" applyAlignment="0" applyProtection="0">
      <alignment vertical="center"/>
    </xf>
    <xf numFmtId="10" fontId="40" fillId="6" borderId="171" applyNumberFormat="0" applyBorder="0" applyAlignment="0" applyProtection="0"/>
    <xf numFmtId="0" fontId="179" fillId="52" borderId="179" applyNumberFormat="0" applyAlignment="0" applyProtection="0"/>
    <xf numFmtId="0" fontId="54"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128" fillId="0" borderId="160" applyNumberFormat="0" applyFill="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5" fillId="31" borderId="175" applyNumberFormat="0" applyFont="0" applyAlignment="0" applyProtection="0">
      <alignment vertical="center"/>
    </xf>
    <xf numFmtId="4" fontId="185" fillId="10" borderId="164" applyNumberFormat="0" applyProtection="0">
      <alignment horizontal="left" vertical="center" indent="1"/>
    </xf>
    <xf numFmtId="0" fontId="15" fillId="31" borderId="175" applyNumberFormat="0" applyFont="0" applyAlignment="0" applyProtection="0">
      <alignment vertical="center"/>
    </xf>
    <xf numFmtId="0" fontId="179" fillId="52" borderId="163" applyNumberFormat="0" applyAlignment="0" applyProtection="0"/>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9" fillId="0" borderId="168">
      <alignment horizontal="left" vertical="center"/>
    </xf>
    <xf numFmtId="319" fontId="14" fillId="0" borderId="171">
      <alignment horizontal="left" vertical="center"/>
    </xf>
    <xf numFmtId="0" fontId="28" fillId="31" borderId="159" applyNumberFormat="0" applyFont="0" applyAlignment="0" applyProtection="0">
      <alignment vertical="center"/>
    </xf>
    <xf numFmtId="0" fontId="200" fillId="8" borderId="171">
      <alignment horizontal="center" vertical="center"/>
    </xf>
    <xf numFmtId="0" fontId="178" fillId="9" borderId="171" applyNumberFormat="0" applyFont="0" applyBorder="0" applyAlignment="0" applyProtection="0">
      <alignment vertical="center"/>
    </xf>
    <xf numFmtId="0" fontId="23" fillId="38" borderId="159" applyNumberFormat="0" applyFont="0" applyAlignment="0" applyProtection="0"/>
    <xf numFmtId="0" fontId="28" fillId="31" borderId="175" applyNumberFormat="0" applyFont="0" applyAlignment="0" applyProtection="0">
      <alignment vertical="center"/>
    </xf>
    <xf numFmtId="0" fontId="23" fillId="38" borderId="175" applyNumberFormat="0" applyFont="0" applyAlignment="0" applyProtection="0"/>
    <xf numFmtId="319" fontId="14" fillId="0" borderId="182">
      <alignment horizontal="left" vertical="center"/>
    </xf>
    <xf numFmtId="0" fontId="200" fillId="8" borderId="182">
      <alignment horizontal="center" vertical="center"/>
    </xf>
    <xf numFmtId="0" fontId="178" fillId="9" borderId="182" applyNumberFormat="0" applyFont="0" applyBorder="0" applyAlignment="0" applyProtection="0">
      <alignment vertical="center"/>
    </xf>
    <xf numFmtId="0" fontId="124" fillId="0" borderId="181" applyNumberFormat="0" applyFill="0" applyAlignment="0" applyProtection="0">
      <alignment vertical="center"/>
    </xf>
    <xf numFmtId="0" fontId="15" fillId="31" borderId="175" applyNumberFormat="0" applyFont="0" applyAlignment="0" applyProtection="0">
      <alignment vertical="center"/>
    </xf>
    <xf numFmtId="0" fontId="29" fillId="0" borderId="184">
      <alignment horizontal="left" vertical="center"/>
    </xf>
    <xf numFmtId="0" fontId="129" fillId="16" borderId="174" applyNumberFormat="0" applyAlignment="0" applyProtection="0">
      <alignment vertical="center"/>
    </xf>
    <xf numFmtId="0" fontId="15" fillId="31" borderId="175" applyNumberFormat="0" applyFont="0" applyAlignment="0" applyProtection="0">
      <alignment vertical="center"/>
    </xf>
    <xf numFmtId="0" fontId="54" fillId="31" borderId="175" applyNumberFormat="0" applyFont="0" applyAlignment="0" applyProtection="0">
      <alignment vertical="center"/>
    </xf>
    <xf numFmtId="319" fontId="14" fillId="0" borderId="182">
      <alignment horizontal="left" vertical="center"/>
    </xf>
    <xf numFmtId="0" fontId="139" fillId="30" borderId="189" applyNumberFormat="0" applyAlignment="0" applyProtection="0">
      <alignment vertical="center"/>
    </xf>
    <xf numFmtId="0" fontId="28" fillId="31" borderId="175" applyNumberFormat="0" applyFont="0" applyAlignment="0" applyProtection="0">
      <alignment vertical="center"/>
    </xf>
    <xf numFmtId="0" fontId="15" fillId="31" borderId="187" applyNumberFormat="0" applyFont="0" applyAlignment="0" applyProtection="0">
      <alignment vertical="center"/>
    </xf>
    <xf numFmtId="0" fontId="15" fillId="31" borderId="175" applyNumberFormat="0" applyFont="0" applyAlignment="0" applyProtection="0">
      <alignment vertical="center"/>
    </xf>
    <xf numFmtId="3" fontId="47" fillId="0" borderId="182"/>
    <xf numFmtId="0" fontId="118" fillId="30" borderId="174" applyNumberFormat="0" applyAlignment="0" applyProtection="0">
      <alignment vertical="center"/>
    </xf>
    <xf numFmtId="0" fontId="118" fillId="30" borderId="186" applyNumberFormat="0" applyAlignment="0" applyProtection="0">
      <alignment vertical="center"/>
    </xf>
    <xf numFmtId="0" fontId="118" fillId="54" borderId="174"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18" fillId="30" borderId="174" applyNumberFormat="0" applyAlignment="0" applyProtection="0">
      <alignment vertical="center"/>
    </xf>
    <xf numFmtId="0" fontId="15" fillId="31" borderId="175"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4" fillId="0" borderId="185">
      <alignment horizontal="distributed" justifyLastLine="1"/>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191" fontId="47" fillId="0" borderId="183" applyFont="0" applyFill="0" applyBorder="0" applyAlignment="0" applyProtection="0">
      <alignment vertical="center"/>
    </xf>
    <xf numFmtId="0" fontId="47" fillId="0" borderId="185">
      <alignment horizontal="distributed" justifyLastLine="1"/>
    </xf>
    <xf numFmtId="0" fontId="128" fillId="0" borderId="188" applyNumberFormat="0" applyFill="0" applyAlignment="0" applyProtection="0">
      <alignment vertical="center"/>
    </xf>
    <xf numFmtId="3" fontId="47" fillId="0" borderId="182"/>
    <xf numFmtId="10" fontId="40" fillId="6" borderId="182" applyNumberFormat="0" applyBorder="0" applyAlignment="0" applyProtection="0"/>
    <xf numFmtId="0" fontId="15" fillId="31" borderId="175" applyNumberFormat="0" applyFont="0" applyAlignment="0" applyProtection="0">
      <alignment vertical="center"/>
    </xf>
    <xf numFmtId="0" fontId="29" fillId="0" borderId="184">
      <alignment horizontal="left" vertical="center"/>
    </xf>
    <xf numFmtId="0" fontId="28" fillId="31" borderId="187" applyNumberFormat="0" applyFont="0" applyAlignment="0" applyProtection="0">
      <alignment vertical="center"/>
    </xf>
    <xf numFmtId="0" fontId="118" fillId="30" borderId="174" applyNumberFormat="0" applyAlignment="0" applyProtection="0">
      <alignment vertical="center"/>
    </xf>
    <xf numFmtId="0" fontId="118" fillId="30" borderId="186" applyNumberFormat="0" applyAlignment="0" applyProtection="0">
      <alignment vertical="center"/>
    </xf>
    <xf numFmtId="0" fontId="118" fillId="54" borderId="186" applyNumberFormat="0" applyAlignment="0" applyProtection="0">
      <alignment vertical="center"/>
    </xf>
    <xf numFmtId="208" fontId="23" fillId="0" borderId="182">
      <alignment horizontal="right" vertical="center" shrinkToFit="1"/>
    </xf>
    <xf numFmtId="0" fontId="15" fillId="31" borderId="187" applyNumberFormat="0" applyFon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0" fontId="129" fillId="16" borderId="174" applyNumberForma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28" fillId="31" borderId="175" applyNumberFormat="0" applyFont="0" applyAlignment="0" applyProtection="0">
      <alignment vertical="center"/>
    </xf>
    <xf numFmtId="0" fontId="28" fillId="31" borderId="175" applyNumberFormat="0" applyFont="0" applyAlignment="0" applyProtection="0">
      <alignment vertical="center"/>
    </xf>
    <xf numFmtId="0" fontId="118" fillId="30" borderId="174" applyNumberFormat="0" applyAlignment="0" applyProtection="0">
      <alignment vertical="center"/>
    </xf>
    <xf numFmtId="0" fontId="15" fillId="31" borderId="187" applyNumberFormat="0" applyFont="0" applyAlignment="0" applyProtection="0">
      <alignment vertical="center"/>
    </xf>
    <xf numFmtId="0" fontId="124" fillId="0" borderId="181" applyNumberFormat="0" applyFill="0" applyAlignment="0" applyProtection="0">
      <alignment vertical="center"/>
    </xf>
    <xf numFmtId="0" fontId="200" fillId="8" borderId="182">
      <alignment horizontal="center" vertical="center"/>
    </xf>
    <xf numFmtId="0" fontId="199" fillId="8" borderId="193" applyBorder="0">
      <alignment horizontal="center" vertical="center"/>
    </xf>
    <xf numFmtId="191" fontId="47" fillId="0" borderId="183" applyFont="0" applyFill="0" applyBorder="0" applyAlignment="0" applyProtection="0">
      <alignment vertical="center"/>
    </xf>
    <xf numFmtId="0" fontId="139" fillId="30" borderId="189" applyNumberFormat="0" applyAlignment="0" applyProtection="0">
      <alignment vertical="center"/>
    </xf>
    <xf numFmtId="0" fontId="14" fillId="0" borderId="182">
      <alignment horizontal="distributed" vertical="center" justifyLastLine="1"/>
    </xf>
    <xf numFmtId="0" fontId="14" fillId="0" borderId="185">
      <alignment horizontal="distributed" justifyLastLine="1"/>
    </xf>
    <xf numFmtId="37" fontId="31" fillId="0" borderId="194" applyAlignment="0"/>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54" fillId="31" borderId="175" applyNumberFormat="0" applyFont="0" applyAlignment="0" applyProtection="0">
      <alignment vertical="center"/>
    </xf>
    <xf numFmtId="0" fontId="15" fillId="31" borderId="175" applyNumberFormat="0" applyFont="0" applyAlignment="0" applyProtection="0">
      <alignment vertical="center"/>
    </xf>
    <xf numFmtId="0" fontId="129" fillId="16" borderId="174" applyNumberFormat="0" applyAlignment="0" applyProtection="0">
      <alignment vertical="center"/>
    </xf>
    <xf numFmtId="208" fontId="23" fillId="0" borderId="182">
      <alignment horizontal="right" vertical="center" shrinkToFit="1"/>
    </xf>
    <xf numFmtId="0" fontId="118" fillId="30" borderId="174" applyNumberFormat="0" applyAlignment="0" applyProtection="0">
      <alignment vertical="center"/>
    </xf>
    <xf numFmtId="0" fontId="118" fillId="54" borderId="174"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78" fillId="9" borderId="182" applyNumberFormat="0" applyFont="0" applyBorder="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54"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29" fillId="16" borderId="186" applyNumberFormat="0" applyAlignment="0" applyProtection="0">
      <alignment vertical="center"/>
    </xf>
    <xf numFmtId="0" fontId="124" fillId="0" borderId="195" applyNumberFormat="0" applyFill="0" applyAlignment="0" applyProtection="0">
      <alignment vertical="center"/>
    </xf>
    <xf numFmtId="4" fontId="185" fillId="10" borderId="180" applyNumberFormat="0" applyProtection="0">
      <alignment horizontal="left" vertical="center" indent="1"/>
    </xf>
    <xf numFmtId="0" fontId="199" fillId="8" borderId="193" applyBorder="0">
      <alignment horizontal="center" vertical="center"/>
    </xf>
    <xf numFmtId="0" fontId="179" fillId="52" borderId="179" applyNumberFormat="0" applyAlignment="0" applyProtection="0"/>
    <xf numFmtId="0" fontId="23" fillId="38" borderId="175" applyNumberFormat="0" applyFont="0" applyAlignment="0" applyProtection="0"/>
    <xf numFmtId="37" fontId="31" fillId="0" borderId="194" applyAlignment="0"/>
    <xf numFmtId="0" fontId="54"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4" fontId="185" fillId="10" borderId="192" applyNumberFormat="0" applyProtection="0">
      <alignment horizontal="left" vertical="center" indent="1"/>
    </xf>
    <xf numFmtId="0" fontId="167" fillId="17" borderId="190" applyNumberFormat="0" applyAlignment="0" applyProtection="0"/>
    <xf numFmtId="0" fontId="167" fillId="17" borderId="178" applyNumberFormat="0" applyAlignment="0" applyProtection="0"/>
    <xf numFmtId="0" fontId="167" fillId="17" borderId="178" applyNumberFormat="0" applyAlignment="0" applyProtection="0"/>
    <xf numFmtId="0" fontId="167" fillId="17" borderId="190" applyNumberFormat="0" applyAlignment="0" applyProtection="0"/>
    <xf numFmtId="4" fontId="185" fillId="10" borderId="180" applyNumberFormat="0" applyProtection="0">
      <alignment horizontal="left" vertical="center" indent="1"/>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47" fillId="0" borderId="185">
      <alignment horizontal="distributed" justifyLastLine="1"/>
    </xf>
    <xf numFmtId="0" fontId="139" fillId="30" borderId="189" applyNumberFormat="0" applyAlignment="0" applyProtection="0">
      <alignment vertical="center"/>
    </xf>
    <xf numFmtId="0" fontId="118" fillId="54" borderId="174" applyNumberForma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202" fontId="28" fillId="0" borderId="182">
      <alignment horizontal="right" vertical="center" shrinkToFit="1"/>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5" fillId="31" borderId="175" applyNumberFormat="0" applyFont="0" applyAlignment="0" applyProtection="0">
      <alignment vertical="center"/>
    </xf>
    <xf numFmtId="0" fontId="54"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3" fontId="47" fillId="0" borderId="182"/>
    <xf numFmtId="3" fontId="47" fillId="0" borderId="182"/>
    <xf numFmtId="0" fontId="23" fillId="38" borderId="187" applyNumberFormat="0" applyFont="0" applyAlignment="0" applyProtection="0"/>
    <xf numFmtId="0" fontId="179" fillId="52" borderId="191" applyNumberFormat="0" applyAlignment="0" applyProtection="0"/>
    <xf numFmtId="0" fontId="54" fillId="31" borderId="187" applyNumberFormat="0" applyFont="0" applyAlignment="0" applyProtection="0">
      <alignment vertical="center"/>
    </xf>
    <xf numFmtId="0" fontId="15" fillId="31" borderId="175" applyNumberFormat="0" applyFont="0" applyAlignment="0" applyProtection="0">
      <alignment vertical="center"/>
    </xf>
    <xf numFmtId="0" fontId="139" fillId="54" borderId="189" applyNumberFormat="0" applyAlignment="0" applyProtection="0">
      <alignment vertical="center"/>
    </xf>
    <xf numFmtId="0" fontId="118" fillId="30" borderId="174" applyNumberFormat="0" applyAlignment="0" applyProtection="0">
      <alignment vertical="center"/>
    </xf>
    <xf numFmtId="0" fontId="118" fillId="30"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8" fillId="0" borderId="188" applyNumberFormat="0" applyFill="0" applyAlignment="0" applyProtection="0">
      <alignment vertical="center"/>
    </xf>
    <xf numFmtId="0" fontId="23" fillId="38" borderId="187" applyNumberFormat="0" applyFont="0" applyAlignment="0" applyProtection="0"/>
    <xf numFmtId="4" fontId="185" fillId="10" borderId="192" applyNumberFormat="0" applyProtection="0">
      <alignment horizontal="left" vertical="center" indent="1"/>
    </xf>
    <xf numFmtId="0" fontId="118" fillId="30" borderId="186" applyNumberFormat="0" applyAlignment="0" applyProtection="0">
      <alignment vertical="center"/>
    </xf>
    <xf numFmtId="0" fontId="124" fillId="0" borderId="181" applyNumberFormat="0" applyFill="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5" fillId="31" borderId="175"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54" fillId="31" borderId="187" applyNumberFormat="0" applyFont="0" applyAlignment="0" applyProtection="0">
      <alignment vertical="center"/>
    </xf>
    <xf numFmtId="0" fontId="15" fillId="31" borderId="175" applyNumberFormat="0" applyFont="0" applyAlignment="0" applyProtection="0">
      <alignment vertical="center"/>
    </xf>
    <xf numFmtId="0" fontId="118" fillId="30" borderId="174" applyNumberForma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10" fontId="40" fillId="7" borderId="182" applyNumberFormat="0" applyBorder="0" applyAlignment="0" applyProtection="0"/>
    <xf numFmtId="0" fontId="128" fillId="0" borderId="188" applyNumberFormat="0" applyFill="0" applyAlignment="0" applyProtection="0">
      <alignment vertical="center"/>
    </xf>
    <xf numFmtId="0" fontId="118" fillId="30" borderId="174" applyNumberFormat="0" applyAlignment="0" applyProtection="0">
      <alignment vertical="center"/>
    </xf>
    <xf numFmtId="0" fontId="15" fillId="31" borderId="175" applyNumberFormat="0" applyFon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47" fillId="0" borderId="185">
      <alignment horizontal="distributed" justifyLastLine="1"/>
    </xf>
    <xf numFmtId="191" fontId="47" fillId="0" borderId="183" applyFont="0" applyFill="0" applyBorder="0" applyAlignment="0" applyProtection="0">
      <alignment vertical="center"/>
    </xf>
    <xf numFmtId="0" fontId="14" fillId="0" borderId="185">
      <alignment horizontal="distributed" justifyLastLine="1"/>
    </xf>
    <xf numFmtId="0" fontId="14" fillId="0" borderId="182">
      <alignment horizontal="distributed" vertical="center" justifyLastLine="1"/>
    </xf>
    <xf numFmtId="0" fontId="167" fillId="17" borderId="178" applyNumberFormat="0" applyAlignment="0" applyProtection="0"/>
    <xf numFmtId="0" fontId="179" fillId="52" borderId="179" applyNumberFormat="0" applyAlignment="0" applyProtection="0"/>
    <xf numFmtId="3" fontId="47" fillId="0" borderId="182"/>
    <xf numFmtId="0" fontId="15" fillId="31" borderId="187" applyNumberFormat="0" applyFont="0" applyAlignment="0" applyProtection="0">
      <alignment vertical="center"/>
    </xf>
    <xf numFmtId="10" fontId="40" fillId="6" borderId="182" applyNumberFormat="0" applyBorder="0" applyAlignment="0" applyProtection="0"/>
    <xf numFmtId="0" fontId="179" fillId="52" borderId="191" applyNumberFormat="0" applyAlignment="0" applyProtection="0"/>
    <xf numFmtId="202" fontId="28" fillId="0" borderId="182">
      <alignment horizontal="right" vertical="center" shrinkToFit="1"/>
    </xf>
    <xf numFmtId="10" fontId="40" fillId="7" borderId="182" applyNumberFormat="0" applyBorder="0" applyAlignment="0" applyProtection="0"/>
    <xf numFmtId="0" fontId="54" fillId="31" borderId="175" applyNumberFormat="0" applyFon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0" fontId="23" fillId="38" borderId="175" applyNumberFormat="0" applyFont="0" applyAlignment="0" applyProtection="0"/>
    <xf numFmtId="0" fontId="28" fillId="31" borderId="187" applyNumberFormat="0" applyFont="0" applyAlignment="0" applyProtection="0">
      <alignment vertical="center"/>
    </xf>
    <xf numFmtId="0" fontId="139" fillId="54" borderId="189" applyNumberFormat="0" applyAlignment="0" applyProtection="0">
      <alignment vertical="center"/>
    </xf>
    <xf numFmtId="0" fontId="15" fillId="31" borderId="175" applyNumberFormat="0" applyFont="0" applyAlignment="0" applyProtection="0">
      <alignment vertical="center"/>
    </xf>
    <xf numFmtId="0" fontId="129" fillId="16" borderId="174" applyNumberFormat="0" applyAlignment="0" applyProtection="0">
      <alignment vertical="center"/>
    </xf>
    <xf numFmtId="0" fontId="15" fillId="31" borderId="187" applyNumberFormat="0" applyFont="0" applyAlignment="0" applyProtection="0">
      <alignment vertical="center"/>
    </xf>
    <xf numFmtId="3" fontId="47" fillId="0" borderId="182"/>
    <xf numFmtId="4" fontId="185" fillId="10" borderId="180" applyNumberFormat="0" applyProtection="0">
      <alignment horizontal="left" vertical="center" indent="1"/>
    </xf>
    <xf numFmtId="0" fontId="15" fillId="31" borderId="187" applyNumberFormat="0" applyFont="0" applyAlignment="0" applyProtection="0">
      <alignment vertical="center"/>
    </xf>
    <xf numFmtId="0" fontId="179" fillId="52" borderId="179" applyNumberFormat="0" applyAlignment="0" applyProtection="0"/>
    <xf numFmtId="0" fontId="15" fillId="31" borderId="175" applyNumberFormat="0" applyFont="0" applyAlignment="0" applyProtection="0">
      <alignment vertical="center"/>
    </xf>
    <xf numFmtId="0" fontId="28" fillId="31" borderId="175" applyNumberFormat="0" applyFont="0" applyAlignment="0" applyProtection="0">
      <alignment vertical="center"/>
    </xf>
    <xf numFmtId="0" fontId="23" fillId="38" borderId="175" applyNumberFormat="0" applyFont="0" applyAlignment="0" applyProtection="0"/>
    <xf numFmtId="0" fontId="28" fillId="31" borderId="175" applyNumberFormat="0" applyFont="0" applyAlignment="0" applyProtection="0">
      <alignment vertical="center"/>
    </xf>
    <xf numFmtId="0" fontId="23" fillId="38" borderId="175" applyNumberFormat="0" applyFont="0" applyAlignment="0" applyProtection="0"/>
    <xf numFmtId="0" fontId="29" fillId="0" borderId="184">
      <alignment horizontal="left" vertical="center"/>
    </xf>
    <xf numFmtId="319" fontId="14" fillId="0" borderId="182">
      <alignment horizontal="left" vertical="center"/>
    </xf>
    <xf numFmtId="0" fontId="28" fillId="31" borderId="175" applyNumberFormat="0" applyFont="0" applyAlignment="0" applyProtection="0">
      <alignment vertical="center"/>
    </xf>
    <xf numFmtId="0" fontId="200" fillId="8" borderId="182">
      <alignment horizontal="center" vertical="center"/>
    </xf>
    <xf numFmtId="0" fontId="178" fillId="9" borderId="182" applyNumberFormat="0" applyFont="0" applyBorder="0" applyAlignment="0" applyProtection="0">
      <alignment vertical="center"/>
    </xf>
    <xf numFmtId="0" fontId="23" fillId="38" borderId="175" applyNumberFormat="0" applyFont="0" applyAlignment="0" applyProtection="0"/>
    <xf numFmtId="0" fontId="28" fillId="31" borderId="187" applyNumberFormat="0" applyFont="0" applyAlignment="0" applyProtection="0">
      <alignment vertical="center"/>
    </xf>
    <xf numFmtId="0" fontId="23" fillId="38" borderId="187" applyNumberFormat="0" applyFont="0" applyAlignment="0" applyProtection="0"/>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cellStyleXfs>
  <cellXfs count="984">
    <xf numFmtId="0" fontId="0" fillId="0" borderId="0" xfId="0">
      <alignment vertical="center"/>
    </xf>
    <xf numFmtId="0" fontId="1" fillId="0" borderId="0" xfId="0" applyFont="1">
      <alignment vertical="center"/>
    </xf>
    <xf numFmtId="0" fontId="8" fillId="0" borderId="0" xfId="2" applyFont="1" applyFill="1" applyBorder="1" applyAlignment="1">
      <alignment horizontal="left" vertical="top" wrapText="1"/>
    </xf>
    <xf numFmtId="0" fontId="9" fillId="0" borderId="0" xfId="2" applyFont="1" applyBorder="1" applyAlignment="1">
      <alignment vertical="center" wrapText="1"/>
    </xf>
    <xf numFmtId="0" fontId="10" fillId="0" borderId="0" xfId="2" applyFont="1" applyBorder="1" applyAlignment="1">
      <alignment horizontal="left" vertical="top" wrapText="1"/>
    </xf>
    <xf numFmtId="0" fontId="8" fillId="0" borderId="0" xfId="2" applyFont="1" applyBorder="1" applyAlignment="1">
      <alignment vertical="center" wrapText="1"/>
    </xf>
    <xf numFmtId="0" fontId="8" fillId="0" borderId="0" xfId="2" applyFont="1" applyBorder="1" applyAlignment="1">
      <alignment horizontal="center" vertical="center" wrapText="1"/>
    </xf>
    <xf numFmtId="0" fontId="8" fillId="0" borderId="0" xfId="2" applyFont="1" applyAlignment="1">
      <alignment horizontal="center" vertical="center" wrapText="1"/>
    </xf>
    <xf numFmtId="0" fontId="8" fillId="0" borderId="0" xfId="2" applyFont="1" applyFill="1" applyBorder="1" applyAlignment="1">
      <alignment vertical="top" wrapText="1"/>
    </xf>
    <xf numFmtId="14" fontId="8" fillId="0" borderId="0" xfId="2" applyNumberFormat="1" applyFont="1" applyBorder="1" applyAlignment="1">
      <alignment vertical="top" wrapText="1"/>
    </xf>
    <xf numFmtId="0" fontId="10" fillId="0" borderId="0" xfId="2" applyFont="1" applyBorder="1" applyAlignment="1">
      <alignment vertical="top" wrapText="1"/>
    </xf>
    <xf numFmtId="0" fontId="8" fillId="0" borderId="4" xfId="2" applyNumberFormat="1" applyFont="1" applyFill="1" applyBorder="1" applyAlignment="1">
      <alignment horizontal="left" vertical="center" shrinkToFit="1"/>
    </xf>
    <xf numFmtId="0" fontId="8" fillId="0" borderId="2" xfId="2" applyNumberFormat="1" applyFont="1" applyFill="1" applyBorder="1" applyAlignment="1">
      <alignment horizontal="right" vertical="center" wrapText="1" shrinkToFit="1"/>
    </xf>
    <xf numFmtId="0" fontId="8" fillId="0" borderId="21" xfId="2" applyFont="1" applyFill="1" applyBorder="1" applyAlignment="1">
      <alignment horizontal="center" vertical="top" wrapText="1"/>
    </xf>
    <xf numFmtId="0" fontId="8" fillId="0" borderId="0" xfId="2" applyFont="1" applyBorder="1" applyAlignment="1">
      <alignment horizontal="left" vertical="top" wrapText="1"/>
    </xf>
    <xf numFmtId="0" fontId="8" fillId="0" borderId="0" xfId="2" applyNumberFormat="1" applyFont="1" applyBorder="1" applyAlignment="1">
      <alignment horizontal="left" vertical="top" wrapText="1"/>
    </xf>
    <xf numFmtId="0" fontId="11" fillId="0" borderId="0" xfId="2" applyFont="1" applyBorder="1" applyAlignment="1">
      <alignment horizontal="center" vertical="center" wrapText="1"/>
    </xf>
    <xf numFmtId="0" fontId="8" fillId="0" borderId="0" xfId="2" applyFont="1" applyFill="1" applyBorder="1" applyAlignment="1">
      <alignment vertical="center" wrapText="1"/>
    </xf>
    <xf numFmtId="0" fontId="1" fillId="0" borderId="0" xfId="0" applyFont="1" applyBorder="1" applyAlignment="1">
      <alignment vertical="center"/>
    </xf>
    <xf numFmtId="0" fontId="14" fillId="0" borderId="0" xfId="2" applyFont="1" applyFill="1" applyBorder="1" applyAlignment="1">
      <alignment horizontal="left" vertical="top" wrapText="1"/>
    </xf>
    <xf numFmtId="0" fontId="13" fillId="0" borderId="0" xfId="4" applyFont="1"/>
    <xf numFmtId="3" fontId="8" fillId="0" borderId="0" xfId="2" applyNumberFormat="1" applyFont="1" applyFill="1" applyBorder="1" applyAlignment="1">
      <alignment horizontal="center" vertical="center" wrapText="1"/>
    </xf>
    <xf numFmtId="0" fontId="13" fillId="0" borderId="0" xfId="2" applyFont="1" applyFill="1" applyBorder="1" applyAlignment="1">
      <alignment vertical="top" wrapText="1"/>
    </xf>
    <xf numFmtId="14" fontId="8" fillId="0" borderId="0" xfId="2" applyNumberFormat="1" applyFont="1" applyBorder="1" applyAlignment="1">
      <alignment horizontal="left" vertical="top" wrapText="1"/>
    </xf>
    <xf numFmtId="0" fontId="8" fillId="0" borderId="0" xfId="2" applyFont="1" applyBorder="1" applyAlignment="1">
      <alignment vertical="top" wrapText="1"/>
    </xf>
    <xf numFmtId="0" fontId="11" fillId="0" borderId="0" xfId="2" applyFont="1" applyBorder="1" applyAlignment="1">
      <alignment vertical="center" wrapText="1"/>
    </xf>
    <xf numFmtId="0" fontId="8" fillId="0" borderId="2" xfId="2" applyFont="1" applyFill="1" applyBorder="1" applyAlignment="1">
      <alignment vertical="center" wrapText="1"/>
    </xf>
    <xf numFmtId="0" fontId="8" fillId="0" borderId="4" xfId="2" applyFont="1" applyFill="1" applyBorder="1" applyAlignment="1">
      <alignment vertical="center" wrapText="1"/>
    </xf>
    <xf numFmtId="0" fontId="10" fillId="0" borderId="0" xfId="2" applyFont="1" applyBorder="1" applyAlignment="1" applyProtection="1">
      <alignment horizontal="left" vertical="top" wrapText="1"/>
    </xf>
    <xf numFmtId="0" fontId="8" fillId="0" borderId="0" xfId="2" applyFont="1" applyFill="1" applyBorder="1" applyAlignment="1" applyProtection="1">
      <alignment horizontal="left" vertical="top" wrapText="1"/>
    </xf>
    <xf numFmtId="0" fontId="9" fillId="0" borderId="0" xfId="2" applyFont="1" applyBorder="1" applyAlignment="1" applyProtection="1">
      <alignment horizontal="left" vertical="center" wrapText="1"/>
    </xf>
    <xf numFmtId="0" fontId="13" fillId="0" borderId="0" xfId="4" applyFont="1" applyProtection="1"/>
    <xf numFmtId="0" fontId="13" fillId="0" borderId="3" xfId="2" applyFont="1" applyFill="1" applyBorder="1" applyAlignment="1" applyProtection="1">
      <alignment vertical="center" wrapText="1"/>
    </xf>
    <xf numFmtId="0" fontId="13" fillId="0" borderId="2" xfId="2" applyFont="1" applyFill="1" applyBorder="1" applyAlignment="1" applyProtection="1">
      <alignment vertical="center" wrapText="1"/>
    </xf>
    <xf numFmtId="0" fontId="13" fillId="0" borderId="2" xfId="2" applyFont="1" applyFill="1" applyBorder="1" applyAlignment="1" applyProtection="1">
      <alignment horizontal="right" vertical="center" wrapText="1"/>
    </xf>
    <xf numFmtId="0" fontId="13" fillId="0" borderId="2" xfId="2" applyFont="1" applyFill="1" applyBorder="1" applyAlignment="1" applyProtection="1">
      <alignment horizontal="center" vertical="center" wrapText="1"/>
    </xf>
    <xf numFmtId="0" fontId="13" fillId="0" borderId="2" xfId="2" applyFont="1" applyFill="1" applyBorder="1" applyAlignment="1" applyProtection="1">
      <alignment horizontal="left" vertical="center" wrapText="1"/>
    </xf>
    <xf numFmtId="0" fontId="13" fillId="0" borderId="3" xfId="2" applyNumberFormat="1" applyFont="1" applyFill="1" applyBorder="1" applyAlignment="1" applyProtection="1">
      <alignment vertical="center" wrapText="1"/>
    </xf>
    <xf numFmtId="0" fontId="13" fillId="0" borderId="2" xfId="2" applyNumberFormat="1" applyFont="1" applyFill="1" applyBorder="1" applyAlignment="1" applyProtection="1">
      <alignment vertical="center" wrapText="1"/>
    </xf>
    <xf numFmtId="0" fontId="13" fillId="0" borderId="2" xfId="2" applyNumberFormat="1" applyFont="1" applyFill="1" applyBorder="1" applyAlignment="1" applyProtection="1">
      <alignment horizontal="left" vertical="center" wrapText="1"/>
    </xf>
    <xf numFmtId="0" fontId="13" fillId="0" borderId="4" xfId="2" applyNumberFormat="1" applyFont="1" applyFill="1" applyBorder="1" applyAlignment="1" applyProtection="1">
      <alignment vertical="center" wrapText="1"/>
    </xf>
    <xf numFmtId="0" fontId="13" fillId="0" borderId="0" xfId="4" applyFont="1" applyFill="1" applyProtection="1"/>
    <xf numFmtId="0" fontId="16" fillId="0" borderId="0" xfId="4" applyFont="1"/>
    <xf numFmtId="0" fontId="18" fillId="0" borderId="0" xfId="2" applyFont="1" applyBorder="1" applyAlignment="1">
      <alignment vertical="top" wrapText="1"/>
    </xf>
    <xf numFmtId="177" fontId="8" fillId="0" borderId="0" xfId="2" applyNumberFormat="1" applyFont="1" applyFill="1" applyBorder="1" applyAlignment="1">
      <alignment horizontal="center" vertical="center" wrapText="1"/>
    </xf>
    <xf numFmtId="0" fontId="9" fillId="0" borderId="0" xfId="1" applyFont="1" applyBorder="1" applyAlignment="1">
      <alignment vertical="top" wrapText="1"/>
    </xf>
    <xf numFmtId="0" fontId="13" fillId="0" borderId="0" xfId="2" applyFont="1" applyBorder="1" applyAlignment="1">
      <alignment vertical="center" wrapText="1"/>
    </xf>
    <xf numFmtId="0" fontId="18" fillId="0" borderId="0" xfId="2" applyFont="1" applyBorder="1" applyAlignment="1">
      <alignment vertical="center" wrapText="1"/>
    </xf>
    <xf numFmtId="0" fontId="13" fillId="0" borderId="0" xfId="4" applyFont="1" applyFill="1" applyBorder="1"/>
    <xf numFmtId="0" fontId="17" fillId="0" borderId="0" xfId="2" applyFont="1" applyFill="1" applyBorder="1" applyAlignment="1">
      <alignment horizontal="center" vertical="center" wrapText="1"/>
    </xf>
    <xf numFmtId="181" fontId="13" fillId="2" borderId="21" xfId="2" applyNumberFormat="1" applyFont="1" applyFill="1" applyBorder="1" applyAlignment="1">
      <alignment horizontal="right" vertical="center" wrapText="1"/>
    </xf>
    <xf numFmtId="0" fontId="18" fillId="0" borderId="0" xfId="2" applyFont="1" applyBorder="1" applyAlignment="1">
      <alignment horizontal="left" vertical="top" wrapText="1"/>
    </xf>
    <xf numFmtId="3" fontId="13" fillId="0" borderId="3" xfId="2" applyNumberFormat="1" applyFont="1" applyFill="1" applyBorder="1" applyAlignment="1">
      <alignment vertical="center" shrinkToFit="1"/>
    </xf>
    <xf numFmtId="3" fontId="13" fillId="0" borderId="2" xfId="2" applyNumberFormat="1" applyFont="1" applyFill="1" applyBorder="1" applyAlignment="1">
      <alignment horizontal="left" vertical="center" shrinkToFit="1"/>
    </xf>
    <xf numFmtId="3" fontId="13" fillId="0" borderId="4" xfId="2" applyNumberFormat="1" applyFont="1" applyFill="1" applyBorder="1" applyAlignment="1">
      <alignment horizontal="left" vertical="center" shrinkToFit="1"/>
    </xf>
    <xf numFmtId="0" fontId="10" fillId="0" borderId="0" xfId="1" applyFont="1" applyAlignment="1">
      <alignment vertical="center"/>
    </xf>
    <xf numFmtId="0" fontId="9" fillId="0" borderId="0" xfId="2" applyFont="1" applyBorder="1" applyAlignment="1">
      <alignment horizontal="left" vertical="center" wrapText="1"/>
    </xf>
    <xf numFmtId="0" fontId="13" fillId="0" borderId="0" xfId="4" applyFont="1" applyAlignment="1"/>
    <xf numFmtId="0" fontId="16" fillId="0" borderId="0" xfId="2" applyFont="1" applyBorder="1" applyAlignment="1">
      <alignment vertical="top" wrapText="1"/>
    </xf>
    <xf numFmtId="0" fontId="19" fillId="0" borderId="0" xfId="2" applyFont="1" applyBorder="1" applyAlignment="1">
      <alignment vertical="top" wrapText="1"/>
    </xf>
    <xf numFmtId="0" fontId="16" fillId="0" borderId="0" xfId="2" applyFont="1" applyFill="1" applyBorder="1" applyAlignment="1">
      <alignment vertical="top" wrapText="1"/>
    </xf>
    <xf numFmtId="0" fontId="4" fillId="0" borderId="0" xfId="0" applyFont="1" applyBorder="1" applyAlignment="1">
      <alignment vertical="center"/>
    </xf>
    <xf numFmtId="0" fontId="16" fillId="0" borderId="0" xfId="2" applyFont="1" applyBorder="1" applyAlignment="1">
      <alignment vertical="center" wrapText="1"/>
    </xf>
    <xf numFmtId="0" fontId="5" fillId="0" borderId="0" xfId="0" applyFont="1" applyBorder="1" applyAlignment="1">
      <alignment vertical="center"/>
    </xf>
    <xf numFmtId="0" fontId="1" fillId="0" borderId="0" xfId="0" applyFont="1" applyBorder="1" applyAlignment="1">
      <alignment horizontal="right" vertical="center"/>
    </xf>
    <xf numFmtId="0" fontId="1" fillId="0" borderId="0" xfId="0" applyFont="1" applyBorder="1">
      <alignment vertical="center"/>
    </xf>
    <xf numFmtId="0" fontId="1" fillId="0" borderId="0" xfId="0" applyFont="1" applyBorder="1" applyAlignment="1">
      <alignment vertical="center" shrinkToFit="1"/>
    </xf>
    <xf numFmtId="41" fontId="21" fillId="0" borderId="0" xfId="3" applyFont="1" applyBorder="1" applyAlignment="1">
      <alignment vertical="center" shrinkToFit="1"/>
    </xf>
    <xf numFmtId="0" fontId="4" fillId="0" borderId="0" xfId="0" applyFont="1" applyBorder="1" applyAlignment="1">
      <alignment horizontal="left" vertical="center"/>
    </xf>
    <xf numFmtId="0" fontId="13" fillId="0" borderId="0" xfId="4" applyFont="1" applyBorder="1"/>
    <xf numFmtId="41" fontId="20" fillId="0" borderId="0" xfId="3" applyFont="1" applyFill="1" applyBorder="1" applyAlignment="1">
      <alignment vertical="center"/>
    </xf>
    <xf numFmtId="0" fontId="1" fillId="0" borderId="0" xfId="0" applyFont="1" applyFill="1" applyBorder="1" applyAlignment="1">
      <alignment horizontal="center" vertical="center"/>
    </xf>
    <xf numFmtId="3" fontId="13" fillId="0" borderId="2" xfId="2" applyNumberFormat="1" applyFont="1" applyFill="1" applyBorder="1" applyAlignment="1">
      <alignment horizontal="center" vertical="center" shrinkToFit="1"/>
    </xf>
    <xf numFmtId="3" fontId="13" fillId="0" borderId="2" xfId="2" applyNumberFormat="1" applyFont="1" applyFill="1" applyBorder="1" applyAlignment="1">
      <alignment vertical="center" shrinkToFit="1"/>
    </xf>
    <xf numFmtId="3" fontId="13" fillId="0" borderId="4" xfId="2" applyNumberFormat="1" applyFont="1" applyFill="1" applyBorder="1" applyAlignment="1">
      <alignment horizontal="center" vertical="center" shrinkToFit="1"/>
    </xf>
    <xf numFmtId="3" fontId="13" fillId="0" borderId="3" xfId="2" applyNumberFormat="1" applyFont="1" applyFill="1" applyBorder="1" applyAlignment="1">
      <alignment horizontal="center" vertical="center" shrinkToFit="1"/>
    </xf>
    <xf numFmtId="177" fontId="13" fillId="2" borderId="2" xfId="2" applyNumberFormat="1" applyFont="1" applyFill="1" applyBorder="1" applyAlignment="1">
      <alignment horizontal="center" vertical="center" shrinkToFit="1"/>
    </xf>
    <xf numFmtId="181" fontId="13" fillId="2" borderId="2" xfId="2" applyNumberFormat="1" applyFont="1" applyFill="1" applyBorder="1" applyAlignment="1">
      <alignment horizontal="center" vertical="center" shrinkToFit="1"/>
    </xf>
    <xf numFmtId="181" fontId="13" fillId="0" borderId="2" xfId="2" applyNumberFormat="1" applyFont="1" applyFill="1" applyBorder="1" applyAlignment="1">
      <alignment horizontal="center" vertical="center" shrinkToFit="1"/>
    </xf>
    <xf numFmtId="186" fontId="17" fillId="0" borderId="196" xfId="2" applyNumberFormat="1" applyFont="1" applyFill="1" applyBorder="1" applyAlignment="1">
      <alignment horizontal="center" vertical="center" wrapText="1"/>
    </xf>
    <xf numFmtId="0" fontId="13" fillId="0" borderId="196" xfId="2" applyFont="1" applyFill="1" applyBorder="1" applyAlignment="1">
      <alignment horizontal="center" vertical="center" wrapText="1"/>
    </xf>
    <xf numFmtId="0" fontId="17" fillId="4" borderId="196" xfId="2" applyFont="1" applyFill="1" applyBorder="1" applyAlignment="1">
      <alignment horizontal="center" vertical="center" shrinkToFit="1"/>
    </xf>
    <xf numFmtId="0" fontId="17" fillId="0" borderId="196" xfId="2" applyFont="1" applyFill="1" applyBorder="1" applyAlignment="1">
      <alignment horizontal="center" vertical="center" wrapText="1" shrinkToFit="1"/>
    </xf>
    <xf numFmtId="181" fontId="13" fillId="0" borderId="182" xfId="2" applyNumberFormat="1" applyFont="1" applyFill="1" applyBorder="1" applyAlignment="1">
      <alignment horizontal="center" vertical="center" wrapText="1"/>
    </xf>
    <xf numFmtId="0" fontId="8" fillId="2" borderId="182" xfId="2" applyFont="1" applyFill="1" applyBorder="1" applyAlignment="1">
      <alignment horizontal="center" vertical="top" wrapText="1"/>
    </xf>
    <xf numFmtId="0" fontId="8" fillId="0" borderId="0" xfId="2" applyFont="1" applyAlignment="1">
      <alignment vertical="center" wrapText="1"/>
    </xf>
    <xf numFmtId="0" fontId="10" fillId="0" borderId="0" xfId="2" applyFont="1" applyAlignment="1">
      <alignment horizontal="left" vertical="top" wrapText="1"/>
    </xf>
    <xf numFmtId="0" fontId="8" fillId="0" borderId="0" xfId="2" applyFont="1" applyAlignment="1">
      <alignment horizontal="left" vertical="top" wrapText="1"/>
    </xf>
    <xf numFmtId="0" fontId="9" fillId="0" borderId="0" xfId="2" applyFont="1" applyAlignment="1">
      <alignment horizontal="left" vertical="center" wrapText="1"/>
    </xf>
    <xf numFmtId="0" fontId="17" fillId="0" borderId="196" xfId="2" applyFont="1" applyBorder="1" applyAlignment="1">
      <alignment horizontal="center" vertical="center" wrapText="1" shrinkToFit="1"/>
    </xf>
    <xf numFmtId="0" fontId="8" fillId="0" borderId="196" xfId="2" applyFont="1" applyBorder="1" applyAlignment="1">
      <alignment vertical="center" wrapText="1"/>
    </xf>
    <xf numFmtId="0" fontId="13" fillId="0" borderId="0" xfId="0" applyFont="1">
      <alignment vertical="center"/>
    </xf>
    <xf numFmtId="49" fontId="13" fillId="0" borderId="0" xfId="0" quotePrefix="1" applyNumberFormat="1" applyFont="1">
      <alignment vertical="center"/>
    </xf>
    <xf numFmtId="0" fontId="13" fillId="0" borderId="0" xfId="0" applyFont="1" applyFill="1">
      <alignment vertical="center"/>
    </xf>
    <xf numFmtId="0" fontId="9" fillId="0" borderId="0" xfId="2" applyFont="1" applyFill="1" applyBorder="1" applyAlignment="1">
      <alignment horizontal="left" vertical="center" wrapText="1"/>
    </xf>
    <xf numFmtId="0" fontId="13" fillId="0" borderId="0" xfId="4" applyFont="1" applyFill="1"/>
    <xf numFmtId="0" fontId="13" fillId="0" borderId="0" xfId="0" quotePrefix="1" applyFont="1">
      <alignment vertical="center"/>
    </xf>
    <xf numFmtId="0" fontId="223" fillId="0" borderId="0" xfId="0" applyFont="1">
      <alignment vertical="center"/>
    </xf>
    <xf numFmtId="0" fontId="13" fillId="0" borderId="193" xfId="2" applyFont="1" applyBorder="1" applyAlignment="1">
      <alignment vertical="center" wrapText="1"/>
    </xf>
    <xf numFmtId="0" fontId="13" fillId="0" borderId="194" xfId="2" applyFont="1" applyBorder="1" applyAlignment="1">
      <alignment vertical="center" wrapText="1"/>
    </xf>
    <xf numFmtId="0" fontId="13" fillId="0" borderId="194" xfId="2" applyFont="1" applyBorder="1" applyAlignment="1">
      <alignment horizontal="right" vertical="center" wrapText="1"/>
    </xf>
    <xf numFmtId="0" fontId="13" fillId="0" borderId="194" xfId="2" applyFont="1" applyBorder="1" applyAlignment="1">
      <alignment horizontal="left" vertical="center" wrapText="1"/>
    </xf>
    <xf numFmtId="0" fontId="13" fillId="0" borderId="212" xfId="2" applyFont="1" applyBorder="1" applyAlignment="1">
      <alignment vertical="center" wrapText="1"/>
    </xf>
    <xf numFmtId="0" fontId="224" fillId="0" borderId="0" xfId="0" applyFont="1">
      <alignment vertical="center"/>
    </xf>
    <xf numFmtId="0" fontId="11" fillId="0" borderId="0" xfId="2" applyFont="1" applyAlignment="1">
      <alignment horizontal="left" vertical="center"/>
    </xf>
    <xf numFmtId="41" fontId="11" fillId="0" borderId="0" xfId="3" applyFont="1" applyFill="1" applyBorder="1" applyAlignment="1">
      <alignment horizontal="left" vertical="center" wrapText="1"/>
    </xf>
    <xf numFmtId="0" fontId="11" fillId="0" borderId="0" xfId="2" applyFont="1" applyAlignment="1">
      <alignment horizontal="left" vertical="top" wrapText="1"/>
    </xf>
    <xf numFmtId="0" fontId="13" fillId="0" borderId="1" xfId="2" applyFont="1" applyBorder="1" applyAlignment="1">
      <alignment vertical="top" wrapText="1"/>
    </xf>
    <xf numFmtId="0" fontId="13" fillId="0" borderId="0" xfId="2" applyFont="1" applyAlignment="1">
      <alignment vertical="top" wrapText="1"/>
    </xf>
    <xf numFmtId="14" fontId="8" fillId="0" borderId="0" xfId="2" applyNumberFormat="1" applyFont="1" applyAlignment="1">
      <alignment horizontal="left" vertical="top" wrapText="1"/>
    </xf>
    <xf numFmtId="0" fontId="8" fillId="0" borderId="0" xfId="2" applyFont="1" applyAlignment="1">
      <alignment vertical="top" wrapText="1"/>
    </xf>
    <xf numFmtId="0" fontId="11" fillId="0" borderId="0" xfId="2" applyFont="1" applyAlignment="1">
      <alignment vertical="center" wrapText="1"/>
    </xf>
    <xf numFmtId="0" fontId="13" fillId="0" borderId="0" xfId="2" applyFont="1" applyAlignment="1">
      <alignment horizontal="right" vertical="center"/>
    </xf>
    <xf numFmtId="0" fontId="9" fillId="4" borderId="0" xfId="2" applyFont="1" applyFill="1" applyAlignment="1">
      <alignment horizontal="left" vertical="center" wrapText="1"/>
    </xf>
    <xf numFmtId="0" fontId="13" fillId="0" borderId="0" xfId="2" applyFont="1" applyAlignment="1">
      <alignment horizontal="center" vertical="center" wrapText="1"/>
    </xf>
    <xf numFmtId="0" fontId="13" fillId="0" borderId="0" xfId="2" applyFont="1" applyAlignment="1">
      <alignment vertical="center" wrapText="1"/>
    </xf>
    <xf numFmtId="0" fontId="9" fillId="0" borderId="0" xfId="2" applyFont="1" applyAlignment="1">
      <alignment vertical="center" wrapText="1"/>
    </xf>
    <xf numFmtId="3" fontId="8" fillId="2" borderId="183" xfId="2" applyNumberFormat="1" applyFont="1" applyFill="1" applyBorder="1" applyAlignment="1">
      <alignment horizontal="center" vertical="center" wrapText="1"/>
    </xf>
    <xf numFmtId="3" fontId="8" fillId="2" borderId="184" xfId="2" applyNumberFormat="1" applyFont="1" applyFill="1" applyBorder="1" applyAlignment="1">
      <alignment horizontal="center" vertical="center" wrapText="1"/>
    </xf>
    <xf numFmtId="3" fontId="8" fillId="2" borderId="211" xfId="2" applyNumberFormat="1" applyFont="1" applyFill="1" applyBorder="1" applyAlignment="1">
      <alignment horizontal="center" vertical="center" wrapText="1"/>
    </xf>
    <xf numFmtId="177" fontId="8" fillId="0" borderId="0" xfId="2" applyNumberFormat="1" applyFont="1" applyAlignment="1">
      <alignment horizontal="center" vertical="center" wrapText="1"/>
    </xf>
    <xf numFmtId="0" fontId="17" fillId="2" borderId="184" xfId="2" applyFont="1" applyFill="1" applyBorder="1" applyAlignment="1">
      <alignment vertical="center" wrapText="1" shrinkToFit="1"/>
    </xf>
    <xf numFmtId="0" fontId="13" fillId="0" borderId="0" xfId="0" applyFont="1" applyAlignment="1">
      <alignment vertical="center" wrapText="1"/>
    </xf>
    <xf numFmtId="0" fontId="223" fillId="0" borderId="0" xfId="0" applyFont="1" applyAlignment="1">
      <alignment vertical="center" wrapText="1"/>
    </xf>
    <xf numFmtId="0" fontId="11" fillId="0" borderId="0" xfId="2" applyFont="1" applyAlignment="1">
      <alignment horizontal="center" vertical="center" wrapText="1"/>
    </xf>
    <xf numFmtId="0" fontId="13" fillId="0" borderId="182" xfId="0" applyFont="1" applyBorder="1" applyAlignment="1">
      <alignment horizontal="center" vertical="center" wrapText="1"/>
    </xf>
    <xf numFmtId="0" fontId="13" fillId="2" borderId="182" xfId="0" applyFont="1" applyFill="1" applyBorder="1" applyAlignment="1">
      <alignment vertical="center" wrapText="1"/>
    </xf>
    <xf numFmtId="0" fontId="17" fillId="0" borderId="0" xfId="0" applyFont="1">
      <alignment vertical="center"/>
    </xf>
    <xf numFmtId="10" fontId="13" fillId="2" borderId="182" xfId="0" applyNumberFormat="1" applyFont="1" applyFill="1" applyBorder="1">
      <alignment vertical="center"/>
    </xf>
    <xf numFmtId="330" fontId="13" fillId="2" borderId="183" xfId="0" applyNumberFormat="1" applyFont="1" applyFill="1" applyBorder="1">
      <alignment vertical="center"/>
    </xf>
    <xf numFmtId="0" fontId="13" fillId="0" borderId="183" xfId="2" applyFont="1" applyFill="1" applyBorder="1" applyAlignment="1" applyProtection="1">
      <alignment vertical="center" wrapText="1"/>
    </xf>
    <xf numFmtId="0" fontId="13" fillId="0" borderId="184" xfId="2" applyFont="1" applyFill="1" applyBorder="1" applyAlignment="1" applyProtection="1">
      <alignment vertical="center" wrapText="1"/>
    </xf>
    <xf numFmtId="0" fontId="13" fillId="0" borderId="184" xfId="2" applyFont="1" applyFill="1" applyBorder="1" applyAlignment="1" applyProtection="1">
      <alignment horizontal="right" vertical="center" wrapText="1"/>
    </xf>
    <xf numFmtId="0" fontId="13" fillId="2" borderId="184" xfId="2" applyNumberFormat="1" applyFont="1" applyFill="1" applyBorder="1" applyAlignment="1" applyProtection="1">
      <alignment horizontal="left" vertical="center" wrapText="1"/>
    </xf>
    <xf numFmtId="0" fontId="13" fillId="0" borderId="184" xfId="2" applyFont="1" applyFill="1" applyBorder="1" applyAlignment="1" applyProtection="1">
      <alignment horizontal="left" vertical="center" wrapText="1"/>
    </xf>
    <xf numFmtId="0" fontId="13" fillId="0" borderId="183" xfId="2" applyNumberFormat="1" applyFont="1" applyFill="1" applyBorder="1" applyAlignment="1" applyProtection="1">
      <alignment vertical="center" wrapText="1"/>
    </xf>
    <xf numFmtId="0" fontId="13" fillId="0" borderId="184" xfId="2" applyNumberFormat="1" applyFont="1" applyFill="1" applyBorder="1" applyAlignment="1" applyProtection="1">
      <alignment vertical="center" wrapText="1"/>
    </xf>
    <xf numFmtId="0" fontId="13" fillId="0" borderId="184" xfId="2" applyNumberFormat="1" applyFont="1" applyFill="1" applyBorder="1" applyAlignment="1" applyProtection="1">
      <alignment horizontal="left" vertical="center" wrapText="1"/>
    </xf>
    <xf numFmtId="0" fontId="13" fillId="0" borderId="211" xfId="2" applyNumberFormat="1" applyFont="1" applyFill="1" applyBorder="1" applyAlignment="1" applyProtection="1">
      <alignment vertical="center" wrapText="1"/>
    </xf>
    <xf numFmtId="177" fontId="13" fillId="2" borderId="182" xfId="0" applyNumberFormat="1" applyFont="1" applyFill="1" applyBorder="1" applyAlignment="1">
      <alignment vertical="center" shrinkToFit="1"/>
    </xf>
    <xf numFmtId="0" fontId="11" fillId="0" borderId="0" xfId="2" applyFont="1" applyAlignment="1">
      <alignment horizontal="left" vertical="center" wrapText="1"/>
    </xf>
    <xf numFmtId="0" fontId="9" fillId="0" borderId="0" xfId="2" applyFont="1" applyBorder="1" applyAlignment="1">
      <alignment horizontal="left" vertical="center" wrapText="1"/>
    </xf>
    <xf numFmtId="0" fontId="11" fillId="0" borderId="0" xfId="2" applyFont="1" applyBorder="1" applyAlignment="1">
      <alignment horizontal="left" vertical="center" wrapText="1"/>
    </xf>
    <xf numFmtId="0" fontId="13" fillId="0" borderId="0" xfId="0" applyFont="1" applyAlignment="1">
      <alignment horizontal="left" vertical="center" shrinkToFit="1"/>
    </xf>
    <xf numFmtId="0" fontId="13" fillId="0" borderId="0" xfId="0" applyFont="1" applyAlignment="1">
      <alignment horizontal="left" vertical="center"/>
    </xf>
    <xf numFmtId="0" fontId="8" fillId="3" borderId="0" xfId="2" applyFont="1" applyFill="1" applyBorder="1" applyAlignment="1">
      <alignment horizontal="center" vertical="center" wrapText="1"/>
    </xf>
    <xf numFmtId="0" fontId="13" fillId="0" borderId="182" xfId="2" applyFont="1" applyFill="1" applyBorder="1" applyAlignment="1">
      <alignment horizontal="center" vertical="center" wrapText="1"/>
    </xf>
    <xf numFmtId="0" fontId="8" fillId="0" borderId="0" xfId="2" applyFont="1" applyFill="1" applyBorder="1" applyAlignment="1">
      <alignment horizontal="left" vertical="center" wrapText="1"/>
    </xf>
    <xf numFmtId="0" fontId="13" fillId="0" borderId="0" xfId="0" applyFont="1" applyAlignment="1">
      <alignment horizontal="left" vertical="center" wrapText="1"/>
    </xf>
    <xf numFmtId="0" fontId="13" fillId="2" borderId="182" xfId="0" applyFont="1" applyFill="1" applyBorder="1" applyAlignment="1">
      <alignment horizontal="center" vertical="center" wrapText="1"/>
    </xf>
    <xf numFmtId="0" fontId="13" fillId="0" borderId="0" xfId="0" applyFont="1" applyAlignment="1" applyProtection="1">
      <alignment horizontal="left" vertical="center"/>
    </xf>
    <xf numFmtId="0" fontId="8" fillId="0" borderId="21" xfId="2" applyFont="1" applyFill="1" applyBorder="1" applyAlignment="1">
      <alignment horizontal="center" vertical="center" wrapText="1"/>
    </xf>
    <xf numFmtId="0" fontId="13" fillId="0" borderId="183" xfId="2" applyFont="1" applyBorder="1" applyAlignment="1">
      <alignment horizontal="center" vertical="center" wrapText="1"/>
    </xf>
    <xf numFmtId="0" fontId="13" fillId="0" borderId="184" xfId="2" applyFont="1" applyBorder="1" applyAlignment="1">
      <alignment horizontal="center" vertical="center" wrapText="1"/>
    </xf>
    <xf numFmtId="0" fontId="9" fillId="0" borderId="0" xfId="1" applyFont="1" applyBorder="1" applyAlignment="1">
      <alignment horizontal="left" vertical="center" wrapText="1"/>
    </xf>
    <xf numFmtId="0" fontId="17" fillId="2" borderId="184" xfId="2" applyFont="1" applyFill="1" applyBorder="1" applyAlignment="1">
      <alignment horizontal="center" vertical="center" wrapText="1" shrinkToFit="1"/>
    </xf>
    <xf numFmtId="0" fontId="17" fillId="0" borderId="182" xfId="2" applyFont="1" applyFill="1" applyBorder="1" applyAlignment="1">
      <alignment horizontal="center" vertical="center" wrapText="1" shrinkToFit="1"/>
    </xf>
    <xf numFmtId="329" fontId="13" fillId="2" borderId="211" xfId="0" applyNumberFormat="1" applyFont="1" applyFill="1" applyBorder="1" applyAlignment="1">
      <alignment horizontal="center" vertical="center" shrinkToFit="1"/>
    </xf>
    <xf numFmtId="0" fontId="13" fillId="0" borderId="0" xfId="2" applyFont="1" applyBorder="1" applyAlignment="1">
      <alignment horizontal="right" vertical="center" wrapText="1"/>
    </xf>
    <xf numFmtId="0" fontId="13" fillId="0" borderId="0" xfId="0" applyFont="1" applyAlignment="1">
      <alignment horizontal="right" vertical="center"/>
    </xf>
    <xf numFmtId="0" fontId="8" fillId="0" borderId="0" xfId="2" applyFont="1" applyFill="1" applyBorder="1" applyAlignment="1">
      <alignment horizontal="center" vertical="center" wrapText="1"/>
    </xf>
    <xf numFmtId="0" fontId="13" fillId="0" borderId="21" xfId="2" applyFont="1" applyFill="1" applyBorder="1" applyAlignment="1">
      <alignment horizontal="center" vertical="center" wrapText="1"/>
    </xf>
    <xf numFmtId="0" fontId="13" fillId="0" borderId="194" xfId="2" applyFont="1" applyBorder="1" applyAlignment="1">
      <alignment horizontal="center" vertical="center" wrapText="1"/>
    </xf>
    <xf numFmtId="0" fontId="8" fillId="0" borderId="0" xfId="2" applyFont="1" applyAlignment="1">
      <alignment horizontal="left" vertical="center" wrapText="1"/>
    </xf>
    <xf numFmtId="0" fontId="226" fillId="0" borderId="0" xfId="0" applyFont="1" applyAlignment="1">
      <alignment horizontal="center" vertical="center"/>
    </xf>
    <xf numFmtId="176" fontId="8" fillId="0" borderId="0" xfId="0" applyNumberFormat="1" applyFont="1" applyFill="1" applyAlignment="1">
      <alignment horizontal="right" vertical="center"/>
    </xf>
    <xf numFmtId="176" fontId="8" fillId="0" borderId="0" xfId="0" applyNumberFormat="1" applyFont="1" applyFill="1" applyAlignment="1">
      <alignment horizontal="left" vertical="center"/>
    </xf>
    <xf numFmtId="0" fontId="8" fillId="0" borderId="0" xfId="0" applyNumberFormat="1" applyFont="1" applyFill="1" applyAlignment="1">
      <alignment horizontal="center" vertical="center"/>
    </xf>
    <xf numFmtId="0" fontId="8" fillId="0" borderId="0" xfId="0" applyFont="1" applyAlignment="1">
      <alignment horizontal="right" vertical="center"/>
    </xf>
    <xf numFmtId="0" fontId="8" fillId="2" borderId="0" xfId="0" applyFont="1" applyFill="1" applyAlignment="1">
      <alignment horizontal="center" vertical="center"/>
    </xf>
    <xf numFmtId="0" fontId="8" fillId="0" borderId="0" xfId="0" applyFont="1" applyAlignment="1">
      <alignment horizontal="left" vertical="center"/>
    </xf>
    <xf numFmtId="0" fontId="8" fillId="0" borderId="0" xfId="0" applyFont="1" applyAlignment="1">
      <alignment vertical="center"/>
    </xf>
    <xf numFmtId="0" fontId="17" fillId="0" borderId="2" xfId="0" applyFont="1" applyFill="1" applyBorder="1" applyAlignment="1">
      <alignment horizontal="center" vertical="center" wrapText="1"/>
    </xf>
    <xf numFmtId="0" fontId="13" fillId="2" borderId="2" xfId="0" applyFont="1" applyFill="1" applyBorder="1" applyAlignment="1">
      <alignment horizontal="center" vertical="center" shrinkToFit="1"/>
    </xf>
    <xf numFmtId="0" fontId="13" fillId="0" borderId="2" xfId="0" applyFont="1" applyFill="1" applyBorder="1" applyAlignment="1">
      <alignment horizontal="center" vertical="center"/>
    </xf>
    <xf numFmtId="0" fontId="13" fillId="0" borderId="0" xfId="0" applyFont="1" applyAlignment="1">
      <alignment vertical="center"/>
    </xf>
    <xf numFmtId="0" fontId="223" fillId="0" borderId="0" xfId="0" applyFont="1" applyAlignment="1">
      <alignment vertical="center"/>
    </xf>
    <xf numFmtId="0" fontId="222" fillId="0" borderId="0" xfId="0" applyFont="1" applyAlignment="1">
      <alignment horizontal="left" vertical="center"/>
    </xf>
    <xf numFmtId="0" fontId="227" fillId="0" borderId="0" xfId="0" applyFont="1" applyAlignment="1">
      <alignment horizontal="left" vertical="center"/>
    </xf>
    <xf numFmtId="177" fontId="13" fillId="0" borderId="0" xfId="0" applyNumberFormat="1" applyFont="1" applyAlignment="1">
      <alignment horizontal="center" vertical="center"/>
    </xf>
    <xf numFmtId="0" fontId="8" fillId="0" borderId="0" xfId="2" applyFont="1" applyAlignment="1">
      <alignment vertical="center"/>
    </xf>
    <xf numFmtId="0" fontId="13" fillId="0" borderId="0" xfId="0" applyFont="1" applyBorder="1">
      <alignment vertical="center"/>
    </xf>
    <xf numFmtId="0" fontId="13" fillId="0" borderId="0" xfId="0" applyFont="1" applyBorder="1" applyAlignment="1">
      <alignment vertical="center"/>
    </xf>
    <xf numFmtId="0" fontId="13" fillId="0" borderId="0" xfId="0" applyFont="1" applyProtection="1">
      <alignment vertical="center"/>
    </xf>
    <xf numFmtId="0" fontId="223" fillId="0" borderId="0" xfId="0" applyFont="1" applyProtection="1">
      <alignment vertical="center"/>
    </xf>
    <xf numFmtId="177" fontId="13" fillId="0" borderId="0" xfId="0" applyNumberFormat="1" applyFont="1" applyAlignment="1" applyProtection="1">
      <alignment horizontal="center" vertical="center"/>
    </xf>
    <xf numFmtId="0" fontId="224" fillId="0" borderId="0" xfId="0" applyFont="1" applyFill="1">
      <alignment vertical="center"/>
    </xf>
    <xf numFmtId="0" fontId="13" fillId="0" borderId="0" xfId="0" applyFont="1" applyAlignment="1" applyProtection="1">
      <alignment horizontal="left" vertical="center" wrapText="1"/>
    </xf>
    <xf numFmtId="177" fontId="13" fillId="0" borderId="0" xfId="0" applyNumberFormat="1" applyFont="1" applyProtection="1">
      <alignment vertical="center"/>
    </xf>
    <xf numFmtId="41" fontId="13" fillId="0" borderId="0" xfId="0" applyNumberFormat="1" applyFont="1" applyProtection="1">
      <alignment vertical="center"/>
    </xf>
    <xf numFmtId="0" fontId="13" fillId="0" borderId="0" xfId="0" applyFont="1" applyFill="1" applyProtection="1">
      <alignment vertical="center"/>
    </xf>
    <xf numFmtId="0" fontId="223" fillId="0" borderId="0" xfId="0" applyFont="1" applyFill="1" applyProtection="1">
      <alignment vertical="center"/>
    </xf>
    <xf numFmtId="0" fontId="8" fillId="0" borderId="0" xfId="2" applyFont="1" applyAlignment="1">
      <alignment horizontal="left" vertical="center"/>
    </xf>
    <xf numFmtId="0" fontId="231" fillId="0" borderId="0" xfId="0" applyFont="1" applyAlignment="1">
      <alignment horizontal="center" vertical="center"/>
    </xf>
    <xf numFmtId="0" fontId="13" fillId="0" borderId="0" xfId="0" applyFont="1" applyAlignment="1">
      <alignment vertical="top"/>
    </xf>
    <xf numFmtId="0" fontId="222" fillId="0" borderId="0" xfId="0" applyFont="1">
      <alignment vertical="center"/>
    </xf>
    <xf numFmtId="0" fontId="13" fillId="0" borderId="182" xfId="0" applyFont="1" applyBorder="1" applyAlignment="1">
      <alignment horizontal="center" vertical="center"/>
    </xf>
    <xf numFmtId="329" fontId="13" fillId="2" borderId="182" xfId="0" applyNumberFormat="1" applyFont="1" applyFill="1" applyBorder="1" applyAlignment="1">
      <alignment vertical="center" shrinkToFit="1"/>
    </xf>
    <xf numFmtId="0" fontId="16" fillId="0" borderId="0" xfId="0" applyFont="1">
      <alignment vertical="center"/>
    </xf>
    <xf numFmtId="0" fontId="233" fillId="0" borderId="0" xfId="0" applyFont="1">
      <alignment vertical="center"/>
    </xf>
    <xf numFmtId="184" fontId="13" fillId="0" borderId="0" xfId="0" applyNumberFormat="1" applyFont="1">
      <alignment vertical="center"/>
    </xf>
    <xf numFmtId="177" fontId="13" fillId="0" borderId="0" xfId="0" applyNumberFormat="1" applyFont="1">
      <alignment vertical="center"/>
    </xf>
    <xf numFmtId="0" fontId="13" fillId="0" borderId="183" xfId="0" applyFont="1" applyBorder="1" applyAlignment="1">
      <alignment horizontal="center" vertical="center" wrapText="1"/>
    </xf>
    <xf numFmtId="0" fontId="13" fillId="0" borderId="8" xfId="0" applyFont="1" applyBorder="1" applyAlignment="1">
      <alignment vertical="center"/>
    </xf>
    <xf numFmtId="0" fontId="222" fillId="0" borderId="0" xfId="0" applyFont="1" applyFill="1">
      <alignment vertical="center"/>
    </xf>
    <xf numFmtId="0" fontId="13" fillId="2" borderId="182" xfId="0" applyFont="1" applyFill="1" applyBorder="1" applyAlignment="1">
      <alignment horizontal="center" vertical="center"/>
    </xf>
    <xf numFmtId="0" fontId="13" fillId="2" borderId="182" xfId="2" applyFont="1" applyFill="1" applyBorder="1" applyAlignment="1">
      <alignment vertical="center" wrapText="1"/>
    </xf>
    <xf numFmtId="0" fontId="13" fillId="0" borderId="201" xfId="0" applyFont="1" applyBorder="1">
      <alignment vertical="center"/>
    </xf>
    <xf numFmtId="0" fontId="13" fillId="0" borderId="0" xfId="0" applyFont="1" applyFill="1" applyAlignment="1">
      <alignment horizontal="center" vertical="center"/>
    </xf>
    <xf numFmtId="0" fontId="13" fillId="0" borderId="0" xfId="0" applyFont="1" applyFill="1" applyAlignment="1">
      <alignment vertical="center"/>
    </xf>
    <xf numFmtId="0" fontId="13" fillId="4" borderId="0" xfId="0" applyFont="1" applyFill="1" applyAlignment="1">
      <alignment vertical="center"/>
    </xf>
    <xf numFmtId="188" fontId="13" fillId="0" borderId="0" xfId="0" applyNumberFormat="1" applyFont="1" applyFill="1" applyAlignment="1">
      <alignment horizontal="center" vertical="center"/>
    </xf>
    <xf numFmtId="0" fontId="234" fillId="0" borderId="3" xfId="0" applyFont="1" applyFill="1" applyBorder="1" applyAlignment="1">
      <alignment horizontal="center" vertical="center"/>
    </xf>
    <xf numFmtId="0" fontId="234" fillId="0" borderId="2" xfId="0" applyFont="1" applyFill="1" applyBorder="1" applyAlignment="1">
      <alignment horizontal="center" vertical="center"/>
    </xf>
    <xf numFmtId="0" fontId="234" fillId="0" borderId="2" xfId="0" applyFont="1" applyFill="1" applyBorder="1" applyAlignment="1">
      <alignment horizontal="left" vertical="center"/>
    </xf>
    <xf numFmtId="41" fontId="234" fillId="0" borderId="3" xfId="3" applyFont="1" applyFill="1" applyBorder="1" applyAlignment="1">
      <alignment horizontal="center" vertical="center"/>
    </xf>
    <xf numFmtId="41" fontId="234" fillId="0" borderId="2" xfId="3" applyFont="1" applyFill="1" applyBorder="1" applyAlignment="1">
      <alignment horizontal="center" vertical="center"/>
    </xf>
    <xf numFmtId="188" fontId="234" fillId="0" borderId="2" xfId="0" applyNumberFormat="1" applyFont="1" applyFill="1" applyBorder="1" applyAlignment="1">
      <alignment horizontal="center" vertical="center"/>
    </xf>
    <xf numFmtId="0" fontId="234" fillId="0" borderId="2" xfId="3" applyNumberFormat="1" applyFont="1" applyFill="1" applyBorder="1" applyAlignment="1">
      <alignment horizontal="center" vertical="center"/>
    </xf>
    <xf numFmtId="41" fontId="234" fillId="0" borderId="4" xfId="3" applyFont="1" applyFill="1" applyBorder="1" applyAlignment="1">
      <alignment horizontal="center" vertical="center"/>
    </xf>
    <xf numFmtId="0" fontId="222" fillId="0" borderId="0" xfId="0" applyFont="1" applyAlignment="1">
      <alignment vertical="center"/>
    </xf>
    <xf numFmtId="0" fontId="19" fillId="0" borderId="0" xfId="0" applyFont="1" applyFill="1" applyAlignment="1">
      <alignment vertical="center"/>
    </xf>
    <xf numFmtId="0" fontId="234" fillId="0" borderId="3" xfId="0" applyFont="1" applyFill="1" applyBorder="1" applyAlignment="1">
      <alignment vertical="center"/>
    </xf>
    <xf numFmtId="0" fontId="19" fillId="0" borderId="2" xfId="0" applyFont="1" applyFill="1" applyBorder="1" applyAlignment="1">
      <alignment vertical="center"/>
    </xf>
    <xf numFmtId="0" fontId="19" fillId="0" borderId="4" xfId="0" applyFont="1" applyFill="1" applyBorder="1" applyAlignment="1">
      <alignment vertical="center"/>
    </xf>
    <xf numFmtId="0" fontId="19" fillId="0" borderId="3" xfId="0" applyFont="1" applyFill="1" applyBorder="1" applyAlignment="1">
      <alignment vertical="center"/>
    </xf>
    <xf numFmtId="0" fontId="234" fillId="0" borderId="9" xfId="0" applyFont="1" applyFill="1" applyBorder="1" applyAlignment="1">
      <alignment vertical="center"/>
    </xf>
    <xf numFmtId="0" fontId="19" fillId="0" borderId="8" xfId="0" applyFont="1" applyFill="1" applyBorder="1" applyAlignment="1">
      <alignment vertical="center"/>
    </xf>
    <xf numFmtId="0" fontId="19" fillId="0" borderId="7" xfId="0" applyFont="1" applyFill="1" applyBorder="1" applyAlignment="1">
      <alignment vertical="center"/>
    </xf>
    <xf numFmtId="0" fontId="234" fillId="0" borderId="24" xfId="0" applyFont="1" applyFill="1" applyBorder="1" applyAlignment="1">
      <alignment vertical="center"/>
    </xf>
    <xf numFmtId="0" fontId="19" fillId="0" borderId="25" xfId="0" applyFont="1" applyFill="1" applyBorder="1" applyAlignment="1">
      <alignment vertical="center"/>
    </xf>
    <xf numFmtId="0" fontId="19" fillId="0" borderId="26" xfId="0" applyFont="1" applyFill="1" applyBorder="1" applyAlignment="1">
      <alignment vertical="center"/>
    </xf>
    <xf numFmtId="0" fontId="19" fillId="0" borderId="0" xfId="0" applyFont="1" applyAlignment="1">
      <alignment vertical="center"/>
    </xf>
    <xf numFmtId="0" fontId="19" fillId="0" borderId="0" xfId="0" applyFont="1" applyFill="1" applyBorder="1" applyAlignment="1">
      <alignment vertical="center"/>
    </xf>
    <xf numFmtId="0" fontId="19" fillId="0" borderId="1" xfId="0" applyFont="1" applyFill="1" applyBorder="1" applyAlignment="1">
      <alignment vertical="center"/>
    </xf>
    <xf numFmtId="0" fontId="13" fillId="0" borderId="0" xfId="0" applyFont="1" applyAlignment="1">
      <alignment vertical="center" shrinkToFit="1"/>
    </xf>
    <xf numFmtId="0" fontId="13" fillId="0" borderId="0" xfId="0" applyFont="1" applyFill="1" applyAlignment="1">
      <alignment horizontal="center" vertical="center" shrinkToFit="1"/>
    </xf>
    <xf numFmtId="0" fontId="13" fillId="4" borderId="0" xfId="0" applyFont="1" applyFill="1" applyAlignment="1">
      <alignment horizontal="right" vertical="center"/>
    </xf>
    <xf numFmtId="188" fontId="13" fillId="0" borderId="0" xfId="0" applyNumberFormat="1" applyFont="1" applyFill="1" applyAlignment="1">
      <alignment horizontal="center" vertical="center" shrinkToFit="1"/>
    </xf>
    <xf numFmtId="0" fontId="234" fillId="0" borderId="2" xfId="0" applyFont="1" applyFill="1" applyBorder="1" applyAlignment="1">
      <alignment vertical="center"/>
    </xf>
    <xf numFmtId="0" fontId="234" fillId="0" borderId="2" xfId="0" applyNumberFormat="1" applyFont="1" applyFill="1" applyBorder="1" applyAlignment="1">
      <alignment horizontal="center" vertical="center"/>
    </xf>
    <xf numFmtId="0" fontId="234" fillId="0" borderId="4" xfId="0" applyFont="1" applyFill="1" applyBorder="1" applyAlignment="1">
      <alignment vertical="center"/>
    </xf>
    <xf numFmtId="0" fontId="222" fillId="0" borderId="0" xfId="0" applyFont="1" applyAlignment="1">
      <alignment horizontal="center" vertical="center"/>
    </xf>
    <xf numFmtId="0" fontId="234" fillId="0" borderId="3" xfId="0" applyFont="1" applyFill="1" applyBorder="1" applyAlignment="1">
      <alignment horizontal="left" vertical="center"/>
    </xf>
    <xf numFmtId="0" fontId="19" fillId="0" borderId="3" xfId="0" applyFont="1" applyFill="1" applyBorder="1" applyAlignment="1">
      <alignment horizontal="left" vertical="center"/>
    </xf>
    <xf numFmtId="0" fontId="13" fillId="0" borderId="0" xfId="0" applyNumberFormat="1" applyFont="1" applyFill="1" applyAlignment="1">
      <alignment horizontal="center" vertical="center"/>
    </xf>
    <xf numFmtId="0" fontId="13" fillId="0" borderId="0" xfId="0" applyFont="1" applyFill="1" applyAlignment="1">
      <alignment horizontal="right" vertical="center"/>
    </xf>
    <xf numFmtId="0" fontId="13" fillId="0" borderId="0" xfId="0" applyNumberFormat="1" applyFont="1" applyFill="1" applyAlignment="1">
      <alignment horizontal="right" vertical="center"/>
    </xf>
    <xf numFmtId="0" fontId="234" fillId="0" borderId="3" xfId="0" applyFont="1" applyBorder="1" applyAlignment="1">
      <alignment vertical="center"/>
    </xf>
    <xf numFmtId="0" fontId="19" fillId="0" borderId="2" xfId="0" applyFont="1" applyBorder="1" applyAlignment="1">
      <alignment vertical="center"/>
    </xf>
    <xf numFmtId="0" fontId="19" fillId="0" borderId="4" xfId="0" applyFont="1" applyBorder="1" applyAlignment="1">
      <alignment vertical="center"/>
    </xf>
    <xf numFmtId="0" fontId="19" fillId="0" borderId="3" xfId="0" applyFont="1" applyBorder="1" applyAlignment="1">
      <alignment vertical="center"/>
    </xf>
    <xf numFmtId="0" fontId="19" fillId="0" borderId="3" xfId="0" applyFont="1" applyBorder="1" applyAlignment="1">
      <alignment horizontal="left" vertical="center"/>
    </xf>
    <xf numFmtId="0" fontId="234" fillId="0" borderId="6" xfId="0" applyFont="1" applyBorder="1" applyAlignment="1">
      <alignment vertical="center"/>
    </xf>
    <xf numFmtId="0" fontId="19" fillId="0" borderId="1" xfId="0" applyFont="1" applyBorder="1" applyAlignment="1">
      <alignment vertical="center"/>
    </xf>
    <xf numFmtId="0" fontId="19" fillId="0" borderId="5" xfId="0" applyFont="1" applyBorder="1" applyAlignment="1">
      <alignment vertical="center"/>
    </xf>
    <xf numFmtId="0" fontId="13" fillId="0" borderId="0" xfId="0" applyFont="1" applyBorder="1" applyAlignment="1">
      <alignment vertical="top"/>
    </xf>
    <xf numFmtId="177" fontId="17" fillId="2" borderId="183" xfId="2" applyNumberFormat="1" applyFont="1" applyFill="1" applyBorder="1" applyAlignment="1">
      <alignment horizontal="center" vertical="center" wrapText="1"/>
    </xf>
    <xf numFmtId="177" fontId="17" fillId="2" borderId="184" xfId="2" applyNumberFormat="1" applyFont="1" applyFill="1" applyBorder="1" applyAlignment="1">
      <alignment horizontal="center" vertical="center" wrapText="1"/>
    </xf>
    <xf numFmtId="177" fontId="17" fillId="2" borderId="211" xfId="2" applyNumberFormat="1" applyFont="1" applyFill="1" applyBorder="1" applyAlignment="1">
      <alignment horizontal="center" vertical="center" wrapText="1"/>
    </xf>
    <xf numFmtId="0" fontId="1" fillId="2" borderId="184" xfId="0" applyFont="1" applyFill="1" applyBorder="1" applyAlignment="1">
      <alignment horizontal="center" vertical="center" shrinkToFit="1"/>
    </xf>
    <xf numFmtId="41" fontId="17" fillId="0" borderId="0" xfId="3" applyFont="1" applyFill="1" applyBorder="1" applyAlignment="1" applyProtection="1">
      <alignment horizontal="left" vertical="top" wrapText="1"/>
    </xf>
    <xf numFmtId="41" fontId="238" fillId="0" borderId="0" xfId="3" applyFont="1">
      <alignment vertical="center"/>
    </xf>
    <xf numFmtId="177" fontId="13" fillId="2" borderId="182" xfId="0" applyNumberFormat="1" applyFont="1" applyFill="1" applyBorder="1" applyAlignment="1">
      <alignment horizontal="right" vertical="center"/>
    </xf>
    <xf numFmtId="0" fontId="19" fillId="2" borderId="21" xfId="2" applyFont="1" applyFill="1" applyBorder="1" applyAlignment="1">
      <alignment horizontal="center" vertical="center" wrapText="1"/>
    </xf>
    <xf numFmtId="41" fontId="13" fillId="0" borderId="0" xfId="3" applyFont="1">
      <alignment vertical="center"/>
    </xf>
    <xf numFmtId="41" fontId="13" fillId="0" borderId="0" xfId="0" applyNumberFormat="1" applyFont="1">
      <alignment vertical="center"/>
    </xf>
    <xf numFmtId="0" fontId="13" fillId="4" borderId="182" xfId="0" applyFont="1" applyFill="1" applyBorder="1" applyAlignment="1">
      <alignment horizontal="center" vertical="center" wrapText="1"/>
    </xf>
    <xf numFmtId="41" fontId="223" fillId="0" borderId="0" xfId="3" applyFont="1">
      <alignment vertical="center"/>
    </xf>
    <xf numFmtId="0" fontId="17" fillId="0" borderId="2" xfId="0" applyFont="1" applyFill="1" applyBorder="1" applyAlignment="1">
      <alignment horizontal="center" vertical="center"/>
    </xf>
    <xf numFmtId="0" fontId="1" fillId="2" borderId="184" xfId="0" applyFont="1" applyFill="1" applyBorder="1" applyAlignment="1">
      <alignment horizontal="center" vertical="center" shrinkToFit="1"/>
    </xf>
    <xf numFmtId="0" fontId="13" fillId="2" borderId="2" xfId="0" applyFont="1" applyFill="1" applyBorder="1" applyAlignment="1">
      <alignment horizontal="center" vertical="center" shrinkToFit="1"/>
    </xf>
    <xf numFmtId="0" fontId="222" fillId="0" borderId="183" xfId="0" applyFont="1" applyBorder="1" applyAlignment="1">
      <alignment horizontal="left" vertical="top" wrapText="1"/>
    </xf>
    <xf numFmtId="0" fontId="13" fillId="0" borderId="184" xfId="0" applyFont="1" applyBorder="1" applyAlignment="1">
      <alignment horizontal="left" vertical="top"/>
    </xf>
    <xf numFmtId="0" fontId="13" fillId="0" borderId="211" xfId="0" applyFont="1" applyBorder="1" applyAlignment="1">
      <alignment horizontal="left" vertical="top"/>
    </xf>
    <xf numFmtId="0" fontId="17" fillId="0" borderId="1" xfId="0" applyFont="1" applyFill="1" applyBorder="1" applyAlignment="1">
      <alignment horizontal="center" vertical="center"/>
    </xf>
    <xf numFmtId="0" fontId="13" fillId="2" borderId="1" xfId="0" applyFont="1" applyFill="1" applyBorder="1" applyAlignment="1">
      <alignment horizontal="center" vertical="center" shrinkToFit="1"/>
    </xf>
    <xf numFmtId="0" fontId="226" fillId="0" borderId="0" xfId="0" applyFont="1" applyAlignment="1">
      <alignment horizontal="center" vertical="center"/>
    </xf>
    <xf numFmtId="176" fontId="8" fillId="0" borderId="0" xfId="0" applyNumberFormat="1" applyFont="1" applyFill="1" applyAlignment="1">
      <alignment horizontal="right" vertical="center"/>
    </xf>
    <xf numFmtId="0" fontId="8" fillId="2" borderId="0" xfId="0" applyNumberFormat="1" applyFont="1" applyFill="1" applyAlignment="1">
      <alignment horizontal="center" vertical="center"/>
    </xf>
    <xf numFmtId="0" fontId="13" fillId="0" borderId="0" xfId="0" applyFont="1" applyAlignment="1">
      <alignment horizontal="left" vertical="center"/>
    </xf>
    <xf numFmtId="0" fontId="8" fillId="0" borderId="0" xfId="0" applyFont="1" applyAlignment="1">
      <alignment horizontal="center" vertical="center"/>
    </xf>
    <xf numFmtId="31" fontId="13" fillId="2" borderId="0" xfId="0" applyNumberFormat="1" applyFont="1" applyFill="1" applyAlignment="1">
      <alignment horizontal="center" vertical="center"/>
    </xf>
    <xf numFmtId="0" fontId="13" fillId="2" borderId="0" xfId="0" applyFont="1" applyFill="1" applyAlignment="1">
      <alignment horizontal="center" vertical="center"/>
    </xf>
    <xf numFmtId="0" fontId="1" fillId="2" borderId="1" xfId="0" applyFont="1" applyFill="1" applyBorder="1" applyAlignment="1">
      <alignment horizontal="center" vertical="center" shrinkToFit="1"/>
    </xf>
    <xf numFmtId="0" fontId="13" fillId="0" borderId="0" xfId="0" applyFont="1" applyAlignment="1">
      <alignment horizontal="left" vertical="center" wrapText="1"/>
    </xf>
    <xf numFmtId="0" fontId="11" fillId="0" borderId="183" xfId="2" applyFont="1" applyBorder="1" applyAlignment="1">
      <alignment horizontal="center" vertical="center"/>
    </xf>
    <xf numFmtId="0" fontId="11" fillId="0" borderId="184" xfId="2" applyFont="1" applyBorder="1" applyAlignment="1">
      <alignment horizontal="center" vertical="center"/>
    </xf>
    <xf numFmtId="0" fontId="11" fillId="0" borderId="211" xfId="2" applyFont="1" applyBorder="1" applyAlignment="1">
      <alignment horizontal="center" vertical="center"/>
    </xf>
    <xf numFmtId="238" fontId="8" fillId="2" borderId="183" xfId="2" applyNumberFormat="1" applyFont="1" applyFill="1" applyBorder="1" applyAlignment="1">
      <alignment horizontal="center" vertical="center" wrapText="1"/>
    </xf>
    <xf numFmtId="238" fontId="8" fillId="2" borderId="184" xfId="2" applyNumberFormat="1" applyFont="1" applyFill="1" applyBorder="1" applyAlignment="1">
      <alignment horizontal="center" vertical="center" wrapText="1"/>
    </xf>
    <xf numFmtId="238" fontId="8" fillId="2" borderId="211" xfId="2" applyNumberFormat="1" applyFont="1" applyFill="1" applyBorder="1" applyAlignment="1">
      <alignment horizontal="center" vertical="center" wrapText="1"/>
    </xf>
    <xf numFmtId="0" fontId="11" fillId="0" borderId="182" xfId="2" applyFont="1" applyBorder="1" applyAlignment="1">
      <alignment horizontal="center" vertical="center" wrapText="1"/>
    </xf>
    <xf numFmtId="0" fontId="8" fillId="0" borderId="182" xfId="2" applyFont="1" applyBorder="1" applyAlignment="1">
      <alignment horizontal="center" vertical="center" wrapText="1"/>
    </xf>
    <xf numFmtId="0" fontId="8" fillId="2" borderId="183" xfId="2" applyFont="1" applyFill="1" applyBorder="1" applyAlignment="1">
      <alignment horizontal="center" vertical="center" wrapText="1"/>
    </xf>
    <xf numFmtId="0" fontId="8" fillId="2" borderId="184" xfId="2" applyFont="1" applyFill="1" applyBorder="1" applyAlignment="1">
      <alignment horizontal="center" vertical="center" wrapText="1"/>
    </xf>
    <xf numFmtId="0" fontId="8" fillId="2" borderId="211" xfId="2" applyFont="1" applyFill="1" applyBorder="1" applyAlignment="1">
      <alignment horizontal="center" vertical="center" wrapText="1"/>
    </xf>
    <xf numFmtId="238" fontId="8" fillId="56" borderId="214" xfId="2" applyNumberFormat="1" applyFont="1" applyFill="1" applyBorder="1" applyAlignment="1" applyProtection="1">
      <alignment horizontal="center" vertical="center" wrapText="1"/>
    </xf>
    <xf numFmtId="238" fontId="8" fillId="56" borderId="215" xfId="2" applyNumberFormat="1" applyFont="1" applyFill="1" applyBorder="1" applyAlignment="1" applyProtection="1">
      <alignment horizontal="center" vertical="center" wrapText="1"/>
    </xf>
    <xf numFmtId="238" fontId="8" fillId="56" borderId="216" xfId="2" applyNumberFormat="1" applyFont="1" applyFill="1" applyBorder="1" applyAlignment="1" applyProtection="1">
      <alignment horizontal="center" vertical="center" wrapText="1"/>
    </xf>
    <xf numFmtId="178" fontId="8" fillId="2" borderId="182" xfId="5" applyNumberFormat="1" applyFont="1" applyFill="1" applyBorder="1" applyAlignment="1">
      <alignment horizontal="center" vertical="center" wrapText="1"/>
    </xf>
    <xf numFmtId="0" fontId="8" fillId="56" borderId="213" xfId="2" applyNumberFormat="1" applyFont="1" applyFill="1" applyBorder="1" applyAlignment="1" applyProtection="1">
      <alignment horizontal="center" vertical="center" wrapText="1"/>
    </xf>
    <xf numFmtId="0" fontId="11" fillId="57" borderId="182" xfId="2" applyFont="1" applyFill="1" applyBorder="1" applyAlignment="1">
      <alignment horizontal="center" vertical="center" wrapText="1"/>
    </xf>
    <xf numFmtId="178" fontId="8" fillId="56" borderId="213" xfId="5" applyNumberFormat="1" applyFont="1" applyFill="1" applyBorder="1" applyAlignment="1" applyProtection="1">
      <alignment horizontal="center" vertical="center" wrapText="1"/>
    </xf>
    <xf numFmtId="0" fontId="11" fillId="0" borderId="182" xfId="2" applyFont="1" applyBorder="1" applyAlignment="1">
      <alignment horizontal="center" vertical="center"/>
    </xf>
    <xf numFmtId="0" fontId="8" fillId="2" borderId="182" xfId="2" applyFont="1" applyFill="1" applyBorder="1" applyAlignment="1">
      <alignment horizontal="center" vertical="center" wrapText="1"/>
    </xf>
    <xf numFmtId="0" fontId="11" fillId="0" borderId="193" xfId="2" applyFont="1" applyBorder="1" applyAlignment="1">
      <alignment horizontal="center" vertical="center" wrapText="1"/>
    </xf>
    <xf numFmtId="0" fontId="11" fillId="0" borderId="194" xfId="2" applyFont="1" applyBorder="1" applyAlignment="1">
      <alignment horizontal="center" vertical="center" wrapText="1"/>
    </xf>
    <xf numFmtId="0" fontId="11" fillId="0" borderId="212" xfId="2" applyFont="1" applyBorder="1" applyAlignment="1">
      <alignment horizontal="center" vertical="center" wrapText="1"/>
    </xf>
    <xf numFmtId="0" fontId="11" fillId="0" borderId="11" xfId="2" applyFont="1" applyBorder="1" applyAlignment="1">
      <alignment horizontal="center" vertical="center" wrapText="1"/>
    </xf>
    <xf numFmtId="0" fontId="11" fillId="0" borderId="0" xfId="2" applyFont="1" applyAlignment="1">
      <alignment horizontal="center" vertical="center" wrapText="1"/>
    </xf>
    <xf numFmtId="0" fontId="11" fillId="0" borderId="10" xfId="2" applyFont="1" applyBorder="1" applyAlignment="1">
      <alignment horizontal="center" vertical="center" wrapText="1"/>
    </xf>
    <xf numFmtId="0" fontId="11" fillId="0" borderId="6" xfId="2" applyFont="1" applyBorder="1" applyAlignment="1">
      <alignment horizontal="center" vertical="center" wrapText="1"/>
    </xf>
    <xf numFmtId="0" fontId="11" fillId="0" borderId="1" xfId="2" applyFont="1" applyBorder="1" applyAlignment="1">
      <alignment horizontal="center" vertical="center" wrapText="1"/>
    </xf>
    <xf numFmtId="0" fontId="11" fillId="0" borderId="5" xfId="2" applyFont="1" applyBorder="1" applyAlignment="1">
      <alignment horizontal="center" vertical="center" wrapText="1"/>
    </xf>
    <xf numFmtId="0" fontId="11" fillId="0" borderId="184" xfId="2" applyFont="1" applyBorder="1" applyAlignment="1">
      <alignment horizontal="center" vertical="center" wrapText="1"/>
    </xf>
    <xf numFmtId="0" fontId="11" fillId="0" borderId="211" xfId="2" applyFont="1" applyBorder="1" applyAlignment="1">
      <alignment horizontal="center" vertical="center" wrapText="1"/>
    </xf>
    <xf numFmtId="0" fontId="11" fillId="0" borderId="183" xfId="2" applyFont="1" applyBorder="1" applyAlignment="1">
      <alignment horizontal="left" vertical="center" wrapText="1"/>
    </xf>
    <xf numFmtId="0" fontId="11" fillId="0" borderId="184" xfId="2" applyFont="1" applyBorder="1" applyAlignment="1">
      <alignment horizontal="left" vertical="center" wrapText="1"/>
    </xf>
    <xf numFmtId="0" fontId="11" fillId="0" borderId="211" xfId="2" applyFont="1" applyBorder="1" applyAlignment="1">
      <alignment horizontal="left" vertical="center" wrapText="1"/>
    </xf>
    <xf numFmtId="0" fontId="8" fillId="2" borderId="183" xfId="2" applyFont="1" applyFill="1" applyBorder="1" applyAlignment="1">
      <alignment horizontal="left" vertical="center" wrapText="1"/>
    </xf>
    <xf numFmtId="0" fontId="8" fillId="2" borderId="184" xfId="2" applyFont="1" applyFill="1" applyBorder="1" applyAlignment="1">
      <alignment horizontal="left" vertical="center" wrapText="1"/>
    </xf>
    <xf numFmtId="0" fontId="8" fillId="2" borderId="211" xfId="2" applyFont="1" applyFill="1" applyBorder="1" applyAlignment="1">
      <alignment horizontal="left" vertical="center" wrapText="1"/>
    </xf>
    <xf numFmtId="0" fontId="11" fillId="0" borderId="193" xfId="2" applyFont="1" applyBorder="1" applyAlignment="1">
      <alignment horizontal="left" vertical="center" wrapText="1"/>
    </xf>
    <xf numFmtId="0" fontId="11" fillId="0" borderId="194" xfId="2" applyFont="1" applyBorder="1" applyAlignment="1">
      <alignment horizontal="left" vertical="center" wrapText="1"/>
    </xf>
    <xf numFmtId="0" fontId="8" fillId="3" borderId="0" xfId="2" applyFont="1" applyFill="1" applyBorder="1" applyAlignment="1">
      <alignment horizontal="left" vertical="center" wrapText="1"/>
    </xf>
    <xf numFmtId="0" fontId="11" fillId="0" borderId="212" xfId="2" applyFont="1" applyBorder="1" applyAlignment="1">
      <alignment horizontal="left" vertical="center" wrapText="1"/>
    </xf>
    <xf numFmtId="0" fontId="11" fillId="0" borderId="11" xfId="2" applyFont="1" applyBorder="1" applyAlignment="1">
      <alignment horizontal="left" vertical="center" wrapText="1"/>
    </xf>
    <xf numFmtId="0" fontId="11" fillId="0" borderId="0" xfId="2" applyFont="1" applyAlignment="1">
      <alignment horizontal="left" vertical="center" wrapText="1"/>
    </xf>
    <xf numFmtId="0" fontId="11" fillId="0" borderId="10" xfId="2" applyFont="1" applyBorder="1" applyAlignment="1">
      <alignment horizontal="left" vertical="center" wrapText="1"/>
    </xf>
    <xf numFmtId="0" fontId="11" fillId="0" borderId="6" xfId="2" applyFont="1" applyBorder="1" applyAlignment="1">
      <alignment horizontal="left" vertical="center" wrapText="1"/>
    </xf>
    <xf numFmtId="0" fontId="11" fillId="0" borderId="1" xfId="2" applyFont="1" applyBorder="1" applyAlignment="1">
      <alignment horizontal="left" vertical="center" wrapText="1"/>
    </xf>
    <xf numFmtId="0" fontId="11" fillId="0" borderId="5" xfId="2" applyFont="1" applyBorder="1" applyAlignment="1">
      <alignment horizontal="left" vertical="center" wrapText="1"/>
    </xf>
    <xf numFmtId="0" fontId="8" fillId="0" borderId="9" xfId="2" applyFont="1" applyFill="1" applyBorder="1" applyAlignment="1">
      <alignment horizontal="left" vertical="center" wrapText="1"/>
    </xf>
    <xf numFmtId="0" fontId="8" fillId="0" borderId="8" xfId="2" applyFont="1" applyFill="1" applyBorder="1" applyAlignment="1">
      <alignment horizontal="left" vertical="center" wrapText="1"/>
    </xf>
    <xf numFmtId="0" fontId="8" fillId="0" borderId="7" xfId="2" applyFont="1" applyFill="1" applyBorder="1" applyAlignment="1">
      <alignment horizontal="left" vertical="center" wrapText="1"/>
    </xf>
    <xf numFmtId="0" fontId="19" fillId="2" borderId="6" xfId="2" applyFont="1" applyFill="1" applyBorder="1" applyAlignment="1">
      <alignment horizontal="left" vertical="center" wrapText="1"/>
    </xf>
    <xf numFmtId="0" fontId="19" fillId="2" borderId="1" xfId="2" applyFont="1" applyFill="1" applyBorder="1" applyAlignment="1">
      <alignment horizontal="left" vertical="center" wrapText="1"/>
    </xf>
    <xf numFmtId="0" fontId="19" fillId="2" borderId="5" xfId="2" applyFont="1" applyFill="1" applyBorder="1" applyAlignment="1">
      <alignment horizontal="left" vertical="center" wrapText="1"/>
    </xf>
    <xf numFmtId="0" fontId="11" fillId="0" borderId="182" xfId="2" applyFont="1" applyBorder="1" applyAlignment="1">
      <alignment horizontal="left" vertical="center" wrapText="1"/>
    </xf>
    <xf numFmtId="0" fontId="11" fillId="0" borderId="183" xfId="2" applyFont="1" applyBorder="1" applyAlignment="1">
      <alignment horizontal="center" vertical="center" wrapText="1"/>
    </xf>
    <xf numFmtId="0" fontId="8" fillId="0" borderId="20" xfId="2" applyFont="1" applyFill="1" applyBorder="1" applyAlignment="1">
      <alignment horizontal="center" vertical="center" wrapText="1"/>
    </xf>
    <xf numFmtId="41" fontId="8" fillId="0" borderId="19" xfId="3" applyFont="1" applyFill="1" applyBorder="1" applyAlignment="1">
      <alignment horizontal="right" vertical="center" wrapText="1"/>
    </xf>
    <xf numFmtId="41" fontId="8" fillId="0" borderId="18" xfId="3" applyFont="1" applyFill="1" applyBorder="1" applyAlignment="1">
      <alignment horizontal="right" vertical="center" wrapText="1"/>
    </xf>
    <xf numFmtId="0" fontId="8" fillId="0" borderId="18" xfId="2" applyFont="1" applyFill="1" applyBorder="1" applyAlignment="1">
      <alignment horizontal="center" vertical="center" wrapText="1"/>
    </xf>
    <xf numFmtId="0" fontId="8" fillId="0" borderId="17" xfId="2" applyFont="1" applyFill="1" applyBorder="1" applyAlignment="1">
      <alignment horizontal="center" vertical="center" wrapText="1"/>
    </xf>
    <xf numFmtId="0" fontId="8" fillId="0" borderId="203" xfId="2" applyFont="1" applyFill="1" applyBorder="1" applyAlignment="1">
      <alignment horizontal="center" vertical="center" wrapText="1"/>
    </xf>
    <xf numFmtId="41" fontId="8" fillId="0" borderId="204" xfId="3" applyFont="1" applyFill="1" applyBorder="1" applyAlignment="1">
      <alignment horizontal="right" vertical="center" wrapText="1"/>
    </xf>
    <xf numFmtId="41" fontId="8" fillId="0" borderId="27" xfId="3" applyFont="1" applyFill="1" applyBorder="1" applyAlignment="1">
      <alignment horizontal="right" vertical="center" wrapText="1"/>
    </xf>
    <xf numFmtId="0" fontId="8" fillId="0" borderId="27" xfId="2" applyFont="1" applyFill="1" applyBorder="1" applyAlignment="1">
      <alignment horizontal="center" vertical="center" wrapText="1"/>
    </xf>
    <xf numFmtId="0" fontId="8" fillId="0" borderId="205" xfId="2" applyFont="1" applyFill="1" applyBorder="1" applyAlignment="1">
      <alignment horizontal="center" vertical="center" wrapText="1"/>
    </xf>
    <xf numFmtId="0" fontId="8" fillId="0" borderId="206" xfId="2" applyFont="1" applyFill="1" applyBorder="1" applyAlignment="1">
      <alignment horizontal="center" vertical="center" wrapText="1"/>
    </xf>
    <xf numFmtId="41" fontId="8" fillId="0" borderId="207" xfId="3" applyFont="1" applyFill="1" applyBorder="1" applyAlignment="1">
      <alignment horizontal="right" vertical="center" wrapText="1"/>
    </xf>
    <xf numFmtId="41" fontId="8" fillId="0" borderId="208" xfId="3" applyFont="1" applyFill="1" applyBorder="1" applyAlignment="1">
      <alignment horizontal="right" vertical="center" wrapText="1"/>
    </xf>
    <xf numFmtId="0" fontId="8" fillId="0" borderId="208" xfId="2" applyFont="1" applyFill="1" applyBorder="1" applyAlignment="1">
      <alignment horizontal="center" vertical="center" wrapText="1"/>
    </xf>
    <xf numFmtId="0" fontId="8" fillId="0" borderId="209" xfId="2" applyFont="1" applyFill="1" applyBorder="1" applyAlignment="1">
      <alignment horizontal="center" vertical="center" wrapText="1"/>
    </xf>
    <xf numFmtId="0" fontId="8" fillId="0" borderId="16" xfId="2" applyFont="1" applyFill="1" applyBorder="1" applyAlignment="1">
      <alignment horizontal="center" vertical="center" wrapText="1"/>
    </xf>
    <xf numFmtId="41" fontId="8" fillId="0" borderId="15" xfId="3" applyFont="1" applyFill="1" applyBorder="1" applyAlignment="1">
      <alignment horizontal="right" vertical="center" wrapText="1"/>
    </xf>
    <xf numFmtId="41" fontId="8" fillId="0" borderId="14" xfId="3" applyFont="1" applyFill="1" applyBorder="1" applyAlignment="1">
      <alignment horizontal="right" vertical="center" wrapText="1"/>
    </xf>
    <xf numFmtId="0" fontId="8" fillId="0" borderId="14" xfId="2" applyFont="1" applyFill="1" applyBorder="1" applyAlignment="1">
      <alignment horizontal="center" vertical="center" wrapText="1"/>
    </xf>
    <xf numFmtId="0" fontId="8" fillId="0" borderId="13" xfId="2" applyFont="1" applyFill="1" applyBorder="1" applyAlignment="1">
      <alignment horizontal="center" vertical="center" wrapText="1"/>
    </xf>
    <xf numFmtId="14" fontId="11" fillId="0" borderId="3" xfId="2" applyNumberFormat="1" applyFont="1" applyBorder="1" applyAlignment="1">
      <alignment horizontal="left" vertical="center" wrapText="1"/>
    </xf>
    <xf numFmtId="14" fontId="11" fillId="0" borderId="2" xfId="2" applyNumberFormat="1" applyFont="1" applyBorder="1" applyAlignment="1">
      <alignment horizontal="left" vertical="center" wrapText="1"/>
    </xf>
    <xf numFmtId="14" fontId="11" fillId="0" borderId="4" xfId="2" applyNumberFormat="1" applyFont="1" applyBorder="1" applyAlignment="1">
      <alignment horizontal="left" vertical="center" wrapText="1"/>
    </xf>
    <xf numFmtId="0" fontId="8" fillId="0" borderId="3" xfId="2" applyFont="1" applyFill="1" applyBorder="1" applyAlignment="1">
      <alignment horizontal="left" vertical="center" shrinkToFit="1"/>
    </xf>
    <xf numFmtId="0" fontId="8" fillId="0" borderId="2" xfId="2" applyFont="1" applyFill="1" applyBorder="1" applyAlignment="1">
      <alignment horizontal="left" vertical="center" shrinkToFit="1"/>
    </xf>
    <xf numFmtId="0" fontId="8" fillId="0" borderId="4" xfId="2" applyFont="1" applyFill="1" applyBorder="1" applyAlignment="1">
      <alignment horizontal="left" vertical="center" shrinkToFit="1"/>
    </xf>
    <xf numFmtId="0" fontId="11" fillId="0" borderId="9" xfId="2" applyFont="1" applyBorder="1" applyAlignment="1">
      <alignment horizontal="left" vertical="center" wrapText="1"/>
    </xf>
    <xf numFmtId="0" fontId="11" fillId="0" borderId="8" xfId="2" applyFont="1" applyBorder="1" applyAlignment="1">
      <alignment horizontal="left" vertical="center" wrapText="1"/>
    </xf>
    <xf numFmtId="0" fontId="8" fillId="0" borderId="3" xfId="2" applyFont="1" applyBorder="1" applyAlignment="1">
      <alignment horizontal="center" vertical="center" wrapText="1"/>
    </xf>
    <xf numFmtId="0" fontId="8" fillId="0" borderId="2" xfId="2" applyFont="1" applyBorder="1" applyAlignment="1">
      <alignment horizontal="center" vertical="center" wrapText="1"/>
    </xf>
    <xf numFmtId="0" fontId="8" fillId="0" borderId="2" xfId="2" applyFont="1" applyFill="1" applyBorder="1" applyAlignment="1">
      <alignment horizontal="center" vertical="center" wrapText="1"/>
    </xf>
    <xf numFmtId="0" fontId="8" fillId="0" borderId="2" xfId="2" applyFont="1" applyBorder="1" applyAlignment="1">
      <alignment horizontal="right" vertical="center" wrapText="1"/>
    </xf>
    <xf numFmtId="0" fontId="8" fillId="0" borderId="4" xfId="2" applyFont="1" applyBorder="1" applyAlignment="1">
      <alignment horizontal="right" vertical="center" wrapText="1"/>
    </xf>
    <xf numFmtId="0" fontId="10" fillId="0" borderId="0" xfId="0" applyFont="1" applyAlignment="1">
      <alignment horizontal="center" vertical="center"/>
    </xf>
    <xf numFmtId="0" fontId="9" fillId="0" borderId="0" xfId="0" applyFont="1">
      <alignment vertical="center"/>
    </xf>
    <xf numFmtId="0" fontId="9" fillId="0" borderId="0" xfId="2" applyFont="1" applyBorder="1" applyAlignment="1">
      <alignment horizontal="left" vertical="center" wrapText="1"/>
    </xf>
    <xf numFmtId="14" fontId="11" fillId="0" borderId="21" xfId="2" applyNumberFormat="1" applyFont="1" applyBorder="1" applyAlignment="1">
      <alignment horizontal="left" vertical="center" wrapText="1"/>
    </xf>
    <xf numFmtId="0" fontId="8" fillId="0" borderId="3" xfId="2" applyNumberFormat="1" applyFont="1" applyFill="1" applyBorder="1" applyAlignment="1">
      <alignment horizontal="left" vertical="center" wrapText="1" shrinkToFit="1"/>
    </xf>
    <xf numFmtId="0" fontId="8" fillId="0" borderId="2" xfId="2" applyNumberFormat="1" applyFont="1" applyFill="1" applyBorder="1" applyAlignment="1">
      <alignment horizontal="left" vertical="center" wrapText="1" shrinkToFit="1"/>
    </xf>
    <xf numFmtId="0" fontId="8" fillId="0" borderId="2" xfId="2" applyNumberFormat="1" applyFont="1" applyFill="1" applyBorder="1" applyAlignment="1">
      <alignment horizontal="center" vertical="center" wrapText="1" shrinkToFit="1"/>
    </xf>
    <xf numFmtId="0" fontId="8" fillId="0" borderId="2" xfId="2" applyNumberFormat="1" applyFont="1" applyFill="1" applyBorder="1" applyAlignment="1">
      <alignment horizontal="center" vertical="center" shrinkToFit="1"/>
    </xf>
    <xf numFmtId="238" fontId="8" fillId="2" borderId="183" xfId="2" applyNumberFormat="1" applyFont="1" applyFill="1" applyBorder="1" applyAlignment="1">
      <alignment horizontal="left" vertical="center" wrapText="1"/>
    </xf>
    <xf numFmtId="238" fontId="8" fillId="2" borderId="184" xfId="2" applyNumberFormat="1" applyFont="1" applyFill="1" applyBorder="1" applyAlignment="1">
      <alignment horizontal="left" vertical="center" wrapText="1"/>
    </xf>
    <xf numFmtId="238" fontId="8" fillId="2" borderId="211" xfId="2" applyNumberFormat="1" applyFont="1" applyFill="1" applyBorder="1" applyAlignment="1">
      <alignment horizontal="left" vertical="center" wrapText="1"/>
    </xf>
    <xf numFmtId="0" fontId="11" fillId="0" borderId="0" xfId="2" applyFont="1" applyBorder="1" applyAlignment="1">
      <alignment horizontal="left" vertical="center" wrapText="1"/>
    </xf>
    <xf numFmtId="0" fontId="8" fillId="56" borderId="182" xfId="2" applyNumberFormat="1" applyFont="1" applyFill="1" applyBorder="1" applyAlignment="1" applyProtection="1">
      <alignment horizontal="left" vertical="top" wrapText="1"/>
    </xf>
    <xf numFmtId="0" fontId="222" fillId="0" borderId="3" xfId="0" applyFont="1" applyBorder="1" applyAlignment="1">
      <alignment horizontal="left" vertical="top" wrapText="1"/>
    </xf>
    <xf numFmtId="0" fontId="13" fillId="0" borderId="2" xfId="0" applyFont="1" applyBorder="1" applyAlignment="1">
      <alignment horizontal="left" vertical="top"/>
    </xf>
    <xf numFmtId="0" fontId="13" fillId="0" borderId="4" xfId="0" applyFont="1" applyBorder="1" applyAlignment="1">
      <alignment horizontal="left" vertical="top"/>
    </xf>
    <xf numFmtId="0" fontId="13" fillId="0" borderId="0" xfId="0" applyFont="1" applyAlignment="1">
      <alignment horizontal="left" vertical="center" shrinkToFit="1"/>
    </xf>
    <xf numFmtId="0" fontId="8" fillId="3" borderId="0" xfId="2" applyFont="1" applyFill="1" applyAlignment="1">
      <alignment horizontal="left" vertical="center" wrapText="1"/>
    </xf>
    <xf numFmtId="238" fontId="13" fillId="2" borderId="182" xfId="2" applyNumberFormat="1" applyFont="1" applyFill="1" applyBorder="1" applyAlignment="1">
      <alignment horizontal="center" vertical="center" wrapText="1" shrinkToFit="1"/>
    </xf>
    <xf numFmtId="0" fontId="13" fillId="2" borderId="182" xfId="2" applyFont="1" applyFill="1" applyBorder="1" applyAlignment="1">
      <alignment horizontal="center" vertical="center" wrapText="1" shrinkToFit="1"/>
    </xf>
    <xf numFmtId="0" fontId="8" fillId="0" borderId="182" xfId="2" applyFont="1" applyFill="1" applyBorder="1" applyAlignment="1">
      <alignment horizontal="center" vertical="center" wrapText="1"/>
    </xf>
    <xf numFmtId="0" fontId="8" fillId="0" borderId="182" xfId="0" applyFont="1" applyBorder="1" applyAlignment="1">
      <alignment horizontal="center" vertical="center"/>
    </xf>
    <xf numFmtId="177" fontId="13" fillId="2" borderId="182" xfId="2" applyNumberFormat="1" applyFont="1" applyFill="1" applyBorder="1" applyAlignment="1">
      <alignment horizontal="center" vertical="center" wrapText="1" shrinkToFit="1"/>
    </xf>
    <xf numFmtId="0" fontId="13" fillId="0" borderId="0" xfId="0" applyFont="1" applyAlignment="1" applyProtection="1">
      <alignment horizontal="left" vertical="center" shrinkToFit="1"/>
    </xf>
    <xf numFmtId="0" fontId="13" fillId="0" borderId="0" xfId="0" applyFont="1" applyAlignment="1" applyProtection="1">
      <alignment horizontal="left" vertical="center"/>
    </xf>
    <xf numFmtId="0" fontId="13" fillId="0" borderId="0" xfId="2" applyFont="1" applyFill="1" applyBorder="1" applyAlignment="1">
      <alignment horizontal="center" vertical="center" wrapText="1"/>
    </xf>
    <xf numFmtId="0" fontId="13" fillId="0" borderId="0" xfId="2" applyFont="1" applyBorder="1" applyAlignment="1">
      <alignment horizontal="center" vertical="center" wrapText="1"/>
    </xf>
    <xf numFmtId="0" fontId="13" fillId="0" borderId="0" xfId="0" applyFont="1" applyAlignment="1">
      <alignment horizontal="center" vertical="center"/>
    </xf>
    <xf numFmtId="177" fontId="13" fillId="0" borderId="0" xfId="0" applyNumberFormat="1" applyFont="1" applyFill="1" applyAlignment="1">
      <alignment horizontal="right" vertical="center" shrinkToFit="1"/>
    </xf>
    <xf numFmtId="0" fontId="13" fillId="0" borderId="0" xfId="0" applyFont="1" applyBorder="1" applyAlignment="1">
      <alignment horizontal="right" vertical="center"/>
    </xf>
    <xf numFmtId="0" fontId="13" fillId="2" borderId="182" xfId="0" applyFont="1" applyFill="1" applyBorder="1" applyAlignment="1">
      <alignment horizontal="center" vertical="center" wrapText="1"/>
    </xf>
    <xf numFmtId="0" fontId="13" fillId="2" borderId="182" xfId="0" applyFont="1" applyFill="1" applyBorder="1" applyAlignment="1">
      <alignment horizontal="center" vertical="center" wrapText="1" shrinkToFit="1"/>
    </xf>
    <xf numFmtId="177" fontId="13" fillId="2" borderId="182" xfId="0" applyNumberFormat="1" applyFont="1" applyFill="1" applyBorder="1" applyAlignment="1">
      <alignment horizontal="right" vertical="center" shrinkToFit="1"/>
    </xf>
    <xf numFmtId="0" fontId="8" fillId="3" borderId="0" xfId="2" applyFont="1" applyFill="1" applyBorder="1" applyAlignment="1">
      <alignment horizontal="center" vertical="center" wrapText="1"/>
    </xf>
    <xf numFmtId="0" fontId="8" fillId="0" borderId="194" xfId="2" applyFont="1" applyFill="1" applyBorder="1" applyAlignment="1">
      <alignment horizontal="left" vertical="center" wrapText="1"/>
    </xf>
    <xf numFmtId="238" fontId="13" fillId="2" borderId="182" xfId="0" applyNumberFormat="1" applyFont="1" applyFill="1" applyBorder="1" applyAlignment="1">
      <alignment horizontal="center" vertical="center" wrapText="1"/>
    </xf>
    <xf numFmtId="0" fontId="13" fillId="2" borderId="21" xfId="0" applyFont="1" applyFill="1" applyBorder="1" applyAlignment="1">
      <alignment horizontal="left" vertical="center"/>
    </xf>
    <xf numFmtId="238" fontId="8" fillId="2" borderId="183" xfId="2" applyNumberFormat="1" applyFont="1" applyFill="1" applyBorder="1" applyAlignment="1">
      <alignment horizontal="center" vertical="center" shrinkToFit="1"/>
    </xf>
    <xf numFmtId="238" fontId="8" fillId="2" borderId="184" xfId="2" applyNumberFormat="1" applyFont="1" applyFill="1" applyBorder="1" applyAlignment="1">
      <alignment horizontal="center" vertical="center" shrinkToFit="1"/>
    </xf>
    <xf numFmtId="238" fontId="8" fillId="2" borderId="211" xfId="2" applyNumberFormat="1" applyFont="1" applyFill="1" applyBorder="1" applyAlignment="1">
      <alignment horizontal="center" vertical="center" shrinkToFit="1"/>
    </xf>
    <xf numFmtId="178" fontId="17" fillId="2" borderId="183" xfId="2" applyNumberFormat="1" applyFont="1" applyFill="1" applyBorder="1" applyAlignment="1">
      <alignment horizontal="center" vertical="center"/>
    </xf>
    <xf numFmtId="178" fontId="17" fillId="2" borderId="184" xfId="2" applyNumberFormat="1" applyFont="1" applyFill="1" applyBorder="1" applyAlignment="1">
      <alignment horizontal="center" vertical="center"/>
    </xf>
    <xf numFmtId="178" fontId="17" fillId="2" borderId="211" xfId="2" applyNumberFormat="1" applyFont="1" applyFill="1" applyBorder="1" applyAlignment="1">
      <alignment horizontal="center" vertical="center"/>
    </xf>
    <xf numFmtId="238" fontId="13" fillId="2" borderId="183" xfId="2" applyNumberFormat="1" applyFont="1" applyFill="1" applyBorder="1" applyAlignment="1">
      <alignment horizontal="center" vertical="center" wrapText="1" shrinkToFit="1"/>
    </xf>
    <xf numFmtId="238" fontId="13" fillId="2" borderId="184" xfId="2" applyNumberFormat="1" applyFont="1" applyFill="1" applyBorder="1" applyAlignment="1">
      <alignment horizontal="center" vertical="center" wrapText="1" shrinkToFit="1"/>
    </xf>
    <xf numFmtId="238" fontId="13" fillId="2" borderId="211" xfId="2" applyNumberFormat="1" applyFont="1" applyFill="1" applyBorder="1" applyAlignment="1">
      <alignment horizontal="center" vertical="center" wrapText="1" shrinkToFit="1"/>
    </xf>
    <xf numFmtId="0" fontId="17" fillId="2" borderId="183" xfId="2" applyFont="1" applyFill="1" applyBorder="1" applyAlignment="1">
      <alignment horizontal="center" vertical="center" wrapText="1"/>
    </xf>
    <xf numFmtId="0" fontId="17" fillId="2" borderId="211" xfId="2" applyFont="1" applyFill="1" applyBorder="1" applyAlignment="1">
      <alignment horizontal="center" vertical="center" wrapText="1"/>
    </xf>
    <xf numFmtId="0" fontId="17" fillId="2" borderId="184" xfId="2" applyFont="1" applyFill="1" applyBorder="1" applyAlignment="1">
      <alignment horizontal="center" vertical="center" wrapText="1"/>
    </xf>
    <xf numFmtId="177" fontId="17" fillId="2" borderId="183" xfId="2" applyNumberFormat="1" applyFont="1" applyFill="1" applyBorder="1" applyAlignment="1">
      <alignment horizontal="right" vertical="center" shrinkToFit="1"/>
    </xf>
    <xf numFmtId="177" fontId="17" fillId="2" borderId="184" xfId="2" applyNumberFormat="1" applyFont="1" applyFill="1" applyBorder="1" applyAlignment="1">
      <alignment horizontal="right" vertical="center" shrinkToFit="1"/>
    </xf>
    <xf numFmtId="177" fontId="17" fillId="2" borderId="211" xfId="2" applyNumberFormat="1" applyFont="1" applyFill="1" applyBorder="1" applyAlignment="1">
      <alignment horizontal="right" vertical="center" shrinkToFit="1"/>
    </xf>
    <xf numFmtId="177" fontId="17" fillId="4" borderId="183" xfId="2" applyNumberFormat="1" applyFont="1" applyFill="1" applyBorder="1" applyAlignment="1">
      <alignment horizontal="right" vertical="center" shrinkToFit="1"/>
    </xf>
    <xf numFmtId="177" fontId="17" fillId="4" borderId="184" xfId="2" applyNumberFormat="1" applyFont="1" applyFill="1" applyBorder="1" applyAlignment="1">
      <alignment horizontal="right" vertical="center" shrinkToFit="1"/>
    </xf>
    <xf numFmtId="177" fontId="17" fillId="4" borderId="211" xfId="2" applyNumberFormat="1" applyFont="1" applyFill="1" applyBorder="1" applyAlignment="1">
      <alignment horizontal="right" vertical="center" shrinkToFit="1"/>
    </xf>
    <xf numFmtId="0" fontId="13" fillId="0" borderId="182" xfId="0" applyFont="1" applyBorder="1" applyAlignment="1">
      <alignment horizontal="center" vertical="center" wrapText="1"/>
    </xf>
    <xf numFmtId="0" fontId="13" fillId="0" borderId="0" xfId="2" applyFont="1" applyAlignment="1">
      <alignment horizontal="right" vertical="top" wrapText="1"/>
    </xf>
    <xf numFmtId="41" fontId="13" fillId="2" borderId="182" xfId="3" applyFont="1" applyFill="1" applyBorder="1" applyAlignment="1">
      <alignment horizontal="center" vertical="center" shrinkToFit="1"/>
    </xf>
    <xf numFmtId="9" fontId="13" fillId="4" borderId="183" xfId="5" applyFont="1" applyFill="1" applyBorder="1" applyAlignment="1">
      <alignment horizontal="center" vertical="center" wrapText="1"/>
    </xf>
    <xf numFmtId="9" fontId="13" fillId="4" borderId="184" xfId="5" applyFont="1" applyFill="1" applyBorder="1" applyAlignment="1">
      <alignment horizontal="center" vertical="center" wrapText="1"/>
    </xf>
    <xf numFmtId="9" fontId="13" fillId="4" borderId="211" xfId="5" applyFont="1" applyFill="1" applyBorder="1" applyAlignment="1">
      <alignment horizontal="center" vertical="center" wrapText="1"/>
    </xf>
    <xf numFmtId="0" fontId="11" fillId="0" borderId="0" xfId="2" applyFont="1" applyBorder="1" applyAlignment="1">
      <alignment horizontal="left" vertical="top" wrapText="1"/>
    </xf>
    <xf numFmtId="0" fontId="13" fillId="0" borderId="0" xfId="2" applyFont="1" applyBorder="1" applyAlignment="1">
      <alignment horizontal="right" vertical="top" wrapText="1"/>
    </xf>
    <xf numFmtId="0" fontId="13" fillId="0" borderId="182" xfId="2" applyFont="1" applyFill="1" applyBorder="1" applyAlignment="1">
      <alignment horizontal="center" vertical="center" wrapText="1"/>
    </xf>
    <xf numFmtId="0" fontId="13" fillId="0" borderId="182" xfId="2" applyFont="1" applyFill="1" applyBorder="1" applyAlignment="1">
      <alignment horizontal="center" vertical="center" wrapText="1" shrinkToFit="1"/>
    </xf>
    <xf numFmtId="0" fontId="16" fillId="0" borderId="182" xfId="2" applyFont="1" applyFill="1" applyBorder="1" applyAlignment="1">
      <alignment horizontal="center" vertical="center" wrapText="1"/>
    </xf>
    <xf numFmtId="0" fontId="8" fillId="0" borderId="0" xfId="2" applyFont="1" applyFill="1" applyBorder="1" applyAlignment="1">
      <alignment horizontal="left" vertical="center" wrapText="1"/>
    </xf>
    <xf numFmtId="0" fontId="11" fillId="0" borderId="0" xfId="2" applyFont="1" applyAlignment="1">
      <alignment horizontal="left" vertical="top" wrapText="1"/>
    </xf>
    <xf numFmtId="0" fontId="8" fillId="3" borderId="0" xfId="2" applyFont="1" applyFill="1" applyAlignment="1">
      <alignment horizontal="center" vertical="center" wrapText="1"/>
    </xf>
    <xf numFmtId="0" fontId="13" fillId="2" borderId="3"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0" xfId="2" applyFont="1" applyFill="1" applyAlignment="1">
      <alignment horizontal="center" vertical="top" wrapText="1"/>
    </xf>
    <xf numFmtId="0" fontId="13" fillId="0" borderId="1" xfId="2" applyFont="1" applyBorder="1" applyAlignment="1">
      <alignment horizontal="center" vertical="top" wrapText="1"/>
    </xf>
    <xf numFmtId="0" fontId="13" fillId="0" borderId="182" xfId="0" applyFont="1" applyBorder="1" applyAlignment="1">
      <alignment horizontal="center" vertical="center"/>
    </xf>
    <xf numFmtId="329" fontId="13" fillId="2" borderId="193" xfId="0" applyNumberFormat="1" applyFont="1" applyFill="1" applyBorder="1" applyAlignment="1">
      <alignment horizontal="center" vertical="center" shrinkToFit="1"/>
    </xf>
    <xf numFmtId="329" fontId="13" fillId="2" borderId="194" xfId="0" applyNumberFormat="1" applyFont="1" applyFill="1" applyBorder="1" applyAlignment="1">
      <alignment horizontal="center" vertical="center" shrinkToFit="1"/>
    </xf>
    <xf numFmtId="329" fontId="13" fillId="2" borderId="212" xfId="0" applyNumberFormat="1" applyFont="1" applyFill="1" applyBorder="1" applyAlignment="1">
      <alignment horizontal="center" vertical="center" shrinkToFit="1"/>
    </xf>
    <xf numFmtId="329" fontId="13" fillId="2" borderId="6" xfId="0" applyNumberFormat="1" applyFont="1" applyFill="1" applyBorder="1" applyAlignment="1">
      <alignment horizontal="center" vertical="center" shrinkToFit="1"/>
    </xf>
    <xf numFmtId="329" fontId="13" fillId="2" borderId="1" xfId="0" applyNumberFormat="1" applyFont="1" applyFill="1" applyBorder="1" applyAlignment="1">
      <alignment horizontal="center" vertical="center" shrinkToFit="1"/>
    </xf>
    <xf numFmtId="329" fontId="13" fillId="2" borderId="5" xfId="0" applyNumberFormat="1" applyFont="1" applyFill="1" applyBorder="1" applyAlignment="1">
      <alignment horizontal="center" vertical="center" shrinkToFit="1"/>
    </xf>
    <xf numFmtId="179" fontId="13" fillId="0" borderId="182" xfId="3" applyNumberFormat="1" applyFont="1" applyFill="1" applyBorder="1" applyAlignment="1">
      <alignment horizontal="center" vertical="center" shrinkToFit="1"/>
    </xf>
    <xf numFmtId="0" fontId="13" fillId="2" borderId="182" xfId="2" applyFont="1" applyFill="1" applyBorder="1" applyAlignment="1">
      <alignment horizontal="center" vertical="center" wrapText="1"/>
    </xf>
    <xf numFmtId="180" fontId="13" fillId="2" borderId="182" xfId="2" applyNumberFormat="1" applyFont="1" applyFill="1" applyBorder="1" applyAlignment="1">
      <alignment horizontal="center" vertical="center" shrinkToFit="1"/>
    </xf>
    <xf numFmtId="180" fontId="13" fillId="2" borderId="182" xfId="3" applyNumberFormat="1" applyFont="1" applyFill="1" applyBorder="1" applyAlignment="1">
      <alignment horizontal="center" vertical="center" shrinkToFit="1"/>
    </xf>
    <xf numFmtId="179" fontId="13" fillId="2" borderId="182" xfId="2" applyNumberFormat="1" applyFont="1" applyFill="1" applyBorder="1" applyAlignment="1">
      <alignment horizontal="center" vertical="center" shrinkToFit="1"/>
    </xf>
    <xf numFmtId="3" fontId="8" fillId="0" borderId="182" xfId="2" applyNumberFormat="1" applyFont="1" applyFill="1" applyBorder="1" applyAlignment="1">
      <alignment horizontal="center" vertical="center" wrapText="1"/>
    </xf>
    <xf numFmtId="179" fontId="13" fillId="2" borderId="182" xfId="3" applyNumberFormat="1" applyFont="1" applyFill="1" applyBorder="1" applyAlignment="1">
      <alignment horizontal="center" vertical="center" shrinkToFit="1"/>
    </xf>
    <xf numFmtId="0" fontId="222" fillId="0" borderId="184" xfId="0" applyFont="1" applyBorder="1" applyAlignment="1">
      <alignment horizontal="left" vertical="top" wrapText="1"/>
    </xf>
    <xf numFmtId="0" fontId="222" fillId="0" borderId="211" xfId="0" applyFont="1" applyBorder="1" applyAlignment="1">
      <alignment horizontal="left" vertical="top" wrapText="1"/>
    </xf>
    <xf numFmtId="3" fontId="13" fillId="2" borderId="182" xfId="2" applyNumberFormat="1" applyFont="1" applyFill="1" applyBorder="1" applyAlignment="1">
      <alignment horizontal="center" vertical="center" shrinkToFit="1"/>
    </xf>
    <xf numFmtId="0" fontId="13" fillId="2" borderId="183" xfId="0" applyFont="1" applyFill="1" applyBorder="1" applyAlignment="1">
      <alignment horizontal="center" vertical="center"/>
    </xf>
    <xf numFmtId="0" fontId="13" fillId="2" borderId="184" xfId="0" applyFont="1" applyFill="1" applyBorder="1" applyAlignment="1">
      <alignment horizontal="center" vertical="center"/>
    </xf>
    <xf numFmtId="0" fontId="13" fillId="2" borderId="211" xfId="0" applyFont="1" applyFill="1" applyBorder="1" applyAlignment="1">
      <alignment horizontal="center" vertical="center"/>
    </xf>
    <xf numFmtId="0" fontId="13" fillId="0" borderId="0" xfId="2" applyFont="1" applyAlignment="1">
      <alignment horizontal="center" vertical="top" wrapText="1"/>
    </xf>
    <xf numFmtId="0" fontId="8" fillId="0" borderId="183" xfId="2" applyFont="1" applyBorder="1" applyAlignment="1">
      <alignment horizontal="center" vertical="center" wrapText="1"/>
    </xf>
    <xf numFmtId="0" fontId="8" fillId="0" borderId="184" xfId="2" applyFont="1" applyBorder="1" applyAlignment="1">
      <alignment horizontal="center" vertical="center" wrapText="1"/>
    </xf>
    <xf numFmtId="0" fontId="8" fillId="0" borderId="211" xfId="2" applyFont="1" applyBorder="1" applyAlignment="1">
      <alignment horizontal="center" vertical="center" wrapText="1"/>
    </xf>
    <xf numFmtId="0" fontId="13" fillId="2" borderId="1" xfId="2" applyFont="1" applyFill="1" applyBorder="1" applyAlignment="1">
      <alignment horizontal="center" vertical="top" wrapText="1"/>
    </xf>
    <xf numFmtId="10" fontId="13" fillId="2" borderId="182" xfId="2" applyNumberFormat="1" applyFont="1" applyFill="1" applyBorder="1" applyAlignment="1">
      <alignment horizontal="center" vertical="center" shrinkToFit="1"/>
    </xf>
    <xf numFmtId="0" fontId="13" fillId="2" borderId="183" xfId="2" applyFont="1" applyFill="1" applyBorder="1" applyAlignment="1">
      <alignment horizontal="center" vertical="center" wrapText="1" shrinkToFit="1"/>
    </xf>
    <xf numFmtId="0" fontId="13" fillId="2" borderId="184" xfId="2" applyFont="1" applyFill="1" applyBorder="1" applyAlignment="1">
      <alignment horizontal="center" vertical="center" wrapText="1" shrinkToFit="1"/>
    </xf>
    <xf numFmtId="0" fontId="13" fillId="2" borderId="211" xfId="2" applyFont="1" applyFill="1" applyBorder="1" applyAlignment="1">
      <alignment horizontal="center" vertical="center" wrapText="1" shrinkToFit="1"/>
    </xf>
    <xf numFmtId="181" fontId="13" fillId="2" borderId="182" xfId="3" applyNumberFormat="1" applyFont="1" applyFill="1" applyBorder="1" applyAlignment="1">
      <alignment horizontal="center" vertical="center" shrinkToFit="1"/>
    </xf>
    <xf numFmtId="0" fontId="13" fillId="2" borderId="182" xfId="2" applyFont="1" applyFill="1" applyBorder="1" applyAlignment="1">
      <alignment horizontal="center" vertical="center" shrinkToFit="1"/>
    </xf>
    <xf numFmtId="0" fontId="17" fillId="2" borderId="182" xfId="2" applyFont="1" applyFill="1" applyBorder="1" applyAlignment="1">
      <alignment horizontal="center" vertical="center" wrapText="1" shrinkToFit="1"/>
    </xf>
    <xf numFmtId="329" fontId="13" fillId="2" borderId="183" xfId="0" applyNumberFormat="1" applyFont="1" applyFill="1" applyBorder="1" applyAlignment="1">
      <alignment horizontal="center" vertical="center" shrinkToFit="1"/>
    </xf>
    <xf numFmtId="329" fontId="13" fillId="2" borderId="184" xfId="0" applyNumberFormat="1" applyFont="1" applyFill="1" applyBorder="1" applyAlignment="1">
      <alignment horizontal="center" vertical="center" shrinkToFit="1"/>
    </xf>
    <xf numFmtId="329" fontId="13" fillId="2" borderId="211" xfId="0" applyNumberFormat="1" applyFont="1" applyFill="1" applyBorder="1" applyAlignment="1">
      <alignment horizontal="center" vertical="center" shrinkToFit="1"/>
    </xf>
    <xf numFmtId="3" fontId="8" fillId="2" borderId="182" xfId="2" applyNumberFormat="1" applyFont="1" applyFill="1" applyBorder="1" applyAlignment="1">
      <alignment horizontal="center" vertical="center" wrapText="1"/>
    </xf>
    <xf numFmtId="0" fontId="13" fillId="2" borderId="0" xfId="2" applyFont="1" applyFill="1" applyBorder="1" applyAlignment="1">
      <alignment horizontal="center" vertical="top" wrapText="1"/>
    </xf>
    <xf numFmtId="0" fontId="13" fillId="0" borderId="0" xfId="2" applyFont="1" applyFill="1" applyBorder="1" applyAlignment="1">
      <alignment horizontal="center" vertical="top" wrapText="1"/>
    </xf>
    <xf numFmtId="181" fontId="8" fillId="2" borderId="182" xfId="2" applyNumberFormat="1" applyFont="1" applyFill="1" applyBorder="1" applyAlignment="1">
      <alignment horizontal="center" vertical="center" shrinkToFit="1"/>
    </xf>
    <xf numFmtId="10" fontId="8" fillId="0" borderId="182" xfId="2" applyNumberFormat="1" applyFont="1" applyFill="1" applyBorder="1" applyAlignment="1">
      <alignment horizontal="center" vertical="center" shrinkToFit="1"/>
    </xf>
    <xf numFmtId="177" fontId="8" fillId="2" borderId="182" xfId="3" applyNumberFormat="1" applyFont="1" applyFill="1" applyBorder="1" applyAlignment="1">
      <alignment horizontal="center" vertical="center" shrinkToFit="1"/>
    </xf>
    <xf numFmtId="181" fontId="8" fillId="2" borderId="182" xfId="3" applyNumberFormat="1" applyFont="1" applyFill="1" applyBorder="1" applyAlignment="1">
      <alignment horizontal="center" vertical="center" shrinkToFit="1"/>
    </xf>
    <xf numFmtId="177" fontId="8" fillId="0" borderId="182" xfId="2" applyNumberFormat="1" applyFont="1" applyFill="1" applyBorder="1" applyAlignment="1">
      <alignment horizontal="center" vertical="center" shrinkToFit="1"/>
    </xf>
    <xf numFmtId="181" fontId="8" fillId="0" borderId="182" xfId="3" applyNumberFormat="1" applyFont="1" applyFill="1" applyBorder="1" applyAlignment="1">
      <alignment horizontal="center" vertical="center" shrinkToFit="1"/>
    </xf>
    <xf numFmtId="0" fontId="8" fillId="0" borderId="21" xfId="2" applyFont="1" applyFill="1" applyBorder="1" applyAlignment="1">
      <alignment horizontal="center" vertical="center" wrapText="1"/>
    </xf>
    <xf numFmtId="0" fontId="8" fillId="0" borderId="3" xfId="2" applyFont="1" applyFill="1" applyBorder="1" applyAlignment="1">
      <alignment horizontal="center" vertical="center" wrapText="1"/>
    </xf>
    <xf numFmtId="0" fontId="8" fillId="2" borderId="3" xfId="2" applyFont="1" applyFill="1" applyBorder="1" applyAlignment="1">
      <alignment horizontal="right" vertical="center" wrapText="1"/>
    </xf>
    <xf numFmtId="0" fontId="8" fillId="2" borderId="2" xfId="2" applyFont="1" applyFill="1" applyBorder="1" applyAlignment="1">
      <alignment horizontal="right" vertical="center" wrapText="1"/>
    </xf>
    <xf numFmtId="181" fontId="8" fillId="2" borderId="21" xfId="2" applyNumberFormat="1" applyFont="1" applyFill="1" applyBorder="1" applyAlignment="1">
      <alignment horizontal="center" vertical="center" shrinkToFit="1"/>
    </xf>
    <xf numFmtId="3" fontId="8" fillId="2" borderId="21" xfId="2" applyNumberFormat="1" applyFont="1" applyFill="1" applyBorder="1" applyAlignment="1">
      <alignment horizontal="center" vertical="center" wrapText="1"/>
    </xf>
    <xf numFmtId="181" fontId="8" fillId="2" borderId="12" xfId="2" applyNumberFormat="1" applyFont="1" applyFill="1" applyBorder="1" applyAlignment="1">
      <alignment horizontal="center" vertical="center" shrinkToFit="1"/>
    </xf>
    <xf numFmtId="0" fontId="13" fillId="0" borderId="183" xfId="2" applyFont="1" applyBorder="1" applyAlignment="1">
      <alignment horizontal="center" vertical="center" wrapText="1"/>
    </xf>
    <xf numFmtId="0" fontId="13" fillId="0" borderId="184" xfId="2" applyFont="1" applyBorder="1" applyAlignment="1">
      <alignment horizontal="center" vertical="center" wrapText="1"/>
    </xf>
    <xf numFmtId="0" fontId="13" fillId="0" borderId="211" xfId="2" applyFont="1" applyBorder="1" applyAlignment="1">
      <alignment horizontal="center" vertical="center" wrapText="1"/>
    </xf>
    <xf numFmtId="0" fontId="13" fillId="0" borderId="182" xfId="2" applyFont="1" applyBorder="1" applyAlignment="1">
      <alignment horizontal="center" vertical="center" wrapText="1"/>
    </xf>
    <xf numFmtId="0" fontId="13" fillId="0" borderId="182" xfId="2" applyFont="1" applyFill="1" applyBorder="1" applyAlignment="1" applyProtection="1">
      <alignment horizontal="center" vertical="center" wrapText="1"/>
    </xf>
    <xf numFmtId="0" fontId="13" fillId="0" borderId="183" xfId="2" applyFont="1" applyFill="1" applyBorder="1" applyAlignment="1" applyProtection="1">
      <alignment horizontal="center" vertical="center" wrapText="1"/>
    </xf>
    <xf numFmtId="0" fontId="17" fillId="0" borderId="182" xfId="2" applyFont="1" applyFill="1" applyBorder="1" applyAlignment="1" applyProtection="1">
      <alignment horizontal="center" vertical="center" wrapText="1"/>
    </xf>
    <xf numFmtId="182" fontId="17" fillId="2" borderId="12" xfId="3" applyNumberFormat="1" applyFont="1" applyFill="1" applyBorder="1" applyAlignment="1" applyProtection="1">
      <alignment horizontal="right" vertical="center" shrinkToFit="1"/>
    </xf>
    <xf numFmtId="0" fontId="17" fillId="0" borderId="183" xfId="2" applyFont="1" applyBorder="1" applyAlignment="1">
      <alignment horizontal="center" vertical="center" shrinkToFit="1"/>
    </xf>
    <xf numFmtId="0" fontId="17" fillId="0" borderId="184" xfId="2" applyFont="1" applyBorder="1" applyAlignment="1">
      <alignment horizontal="center" vertical="center" shrinkToFit="1"/>
    </xf>
    <xf numFmtId="0" fontId="17" fillId="0" borderId="211" xfId="2" applyFont="1" applyBorder="1" applyAlignment="1">
      <alignment horizontal="center" vertical="center" shrinkToFit="1"/>
    </xf>
    <xf numFmtId="41" fontId="17" fillId="0" borderId="183" xfId="2" applyNumberFormat="1" applyFont="1" applyFill="1" applyBorder="1" applyAlignment="1" applyProtection="1">
      <alignment horizontal="right" vertical="center" shrinkToFit="1"/>
    </xf>
    <xf numFmtId="41" fontId="17" fillId="0" borderId="184" xfId="2" applyNumberFormat="1" applyFont="1" applyFill="1" applyBorder="1" applyAlignment="1" applyProtection="1">
      <alignment horizontal="right" vertical="center" shrinkToFit="1"/>
    </xf>
    <xf numFmtId="41" fontId="17" fillId="0" borderId="211" xfId="2" applyNumberFormat="1" applyFont="1" applyFill="1" applyBorder="1" applyAlignment="1" applyProtection="1">
      <alignment horizontal="right" vertical="center" shrinkToFit="1"/>
    </xf>
    <xf numFmtId="0" fontId="17" fillId="0" borderId="183" xfId="2" applyFont="1" applyBorder="1" applyAlignment="1">
      <alignment horizontal="center" vertical="center" wrapText="1" shrinkToFit="1"/>
    </xf>
    <xf numFmtId="182" fontId="17" fillId="4" borderId="183" xfId="2" applyNumberFormat="1" applyFont="1" applyFill="1" applyBorder="1" applyAlignment="1">
      <alignment horizontal="right" vertical="center" shrinkToFit="1"/>
    </xf>
    <xf numFmtId="182" fontId="17" fillId="4" borderId="184" xfId="2" applyNumberFormat="1" applyFont="1" applyFill="1" applyBorder="1" applyAlignment="1">
      <alignment horizontal="right" vertical="center" shrinkToFit="1"/>
    </xf>
    <xf numFmtId="182" fontId="17" fillId="4" borderId="211" xfId="2" applyNumberFormat="1" applyFont="1" applyFill="1" applyBorder="1" applyAlignment="1">
      <alignment horizontal="right" vertical="center" shrinkToFit="1"/>
    </xf>
    <xf numFmtId="0" fontId="11" fillId="0" borderId="0" xfId="2" applyFont="1" applyBorder="1" applyAlignment="1" applyProtection="1">
      <alignment horizontal="left" vertical="center" wrapText="1"/>
    </xf>
    <xf numFmtId="0" fontId="235" fillId="56" borderId="214" xfId="2" applyNumberFormat="1" applyFont="1" applyFill="1" applyBorder="1" applyAlignment="1" applyProtection="1">
      <alignment horizontal="left" vertical="center" wrapText="1"/>
    </xf>
    <xf numFmtId="0" fontId="235" fillId="56" borderId="215" xfId="2" applyNumberFormat="1" applyFont="1" applyFill="1" applyBorder="1" applyAlignment="1" applyProtection="1">
      <alignment horizontal="left" vertical="center" wrapText="1"/>
    </xf>
    <xf numFmtId="0" fontId="13" fillId="0" borderId="0" xfId="0" applyFont="1" applyAlignment="1" applyProtection="1">
      <alignment horizontal="center" vertical="center"/>
    </xf>
    <xf numFmtId="41" fontId="13" fillId="2" borderId="0" xfId="0" applyNumberFormat="1" applyFont="1" applyFill="1" applyAlignment="1" applyProtection="1">
      <alignment horizontal="right" vertical="center" shrinkToFit="1"/>
    </xf>
    <xf numFmtId="0" fontId="13" fillId="0" borderId="1" xfId="0" applyFont="1" applyBorder="1" applyAlignment="1" applyProtection="1">
      <alignment horizontal="right" vertical="center"/>
    </xf>
    <xf numFmtId="182" fontId="17" fillId="2" borderId="183" xfId="2" applyNumberFormat="1" applyFont="1" applyFill="1" applyBorder="1" applyAlignment="1" applyProtection="1">
      <alignment horizontal="right" vertical="center" shrinkToFit="1"/>
    </xf>
    <xf numFmtId="182" fontId="17" fillId="2" borderId="184" xfId="2" applyNumberFormat="1" applyFont="1" applyFill="1" applyBorder="1" applyAlignment="1" applyProtection="1">
      <alignment horizontal="right" vertical="center" shrinkToFit="1"/>
    </xf>
    <xf numFmtId="182" fontId="17" fillId="2" borderId="211" xfId="2" applyNumberFormat="1" applyFont="1" applyFill="1" applyBorder="1" applyAlignment="1" applyProtection="1">
      <alignment horizontal="right" vertical="center" shrinkToFit="1"/>
    </xf>
    <xf numFmtId="182" fontId="17" fillId="2" borderId="182" xfId="2" applyNumberFormat="1" applyFont="1" applyFill="1" applyBorder="1" applyAlignment="1" applyProtection="1">
      <alignment horizontal="right" vertical="center" shrinkToFit="1"/>
    </xf>
    <xf numFmtId="0" fontId="17" fillId="0" borderId="182" xfId="2" applyFont="1" applyBorder="1" applyAlignment="1">
      <alignment horizontal="center" vertical="center" wrapText="1"/>
    </xf>
    <xf numFmtId="41" fontId="17" fillId="0" borderId="182" xfId="3" applyFont="1" applyFill="1" applyBorder="1" applyAlignment="1" applyProtection="1">
      <alignment horizontal="center" vertical="center" shrinkToFit="1"/>
    </xf>
    <xf numFmtId="182" fontId="17" fillId="2" borderId="183" xfId="3" applyNumberFormat="1" applyFont="1" applyFill="1" applyBorder="1" applyAlignment="1" applyProtection="1">
      <alignment horizontal="right" vertical="center" shrinkToFit="1"/>
    </xf>
    <xf numFmtId="182" fontId="17" fillId="2" borderId="184" xfId="3" applyNumberFormat="1" applyFont="1" applyFill="1" applyBorder="1" applyAlignment="1" applyProtection="1">
      <alignment horizontal="right" vertical="center" shrinkToFit="1"/>
    </xf>
    <xf numFmtId="182" fontId="17" fillId="2" borderId="211" xfId="3" applyNumberFormat="1" applyFont="1" applyFill="1" applyBorder="1" applyAlignment="1" applyProtection="1">
      <alignment horizontal="right" vertical="center" shrinkToFit="1"/>
    </xf>
    <xf numFmtId="182" fontId="17" fillId="2" borderId="182" xfId="3" applyNumberFormat="1" applyFont="1" applyFill="1" applyBorder="1" applyAlignment="1" applyProtection="1">
      <alignment horizontal="right" vertical="center" shrinkToFit="1"/>
    </xf>
    <xf numFmtId="10" fontId="17" fillId="0" borderId="182" xfId="3" applyNumberFormat="1" applyFont="1" applyFill="1" applyBorder="1" applyAlignment="1" applyProtection="1">
      <alignment horizontal="center" vertical="center" shrinkToFit="1"/>
    </xf>
    <xf numFmtId="10" fontId="17" fillId="0" borderId="183" xfId="3" applyNumberFormat="1" applyFont="1" applyFill="1" applyBorder="1" applyAlignment="1" applyProtection="1">
      <alignment horizontal="center" vertical="center" shrinkToFit="1"/>
    </xf>
    <xf numFmtId="10" fontId="17" fillId="0" borderId="184" xfId="3" applyNumberFormat="1" applyFont="1" applyFill="1" applyBorder="1" applyAlignment="1" applyProtection="1">
      <alignment horizontal="center" vertical="center" shrinkToFit="1"/>
    </xf>
    <xf numFmtId="10" fontId="17" fillId="0" borderId="211" xfId="3" applyNumberFormat="1" applyFont="1" applyFill="1" applyBorder="1" applyAlignment="1" applyProtection="1">
      <alignment horizontal="center" vertical="center" shrinkToFit="1"/>
    </xf>
    <xf numFmtId="0" fontId="13" fillId="0" borderId="194" xfId="0" applyFont="1" applyBorder="1" applyAlignment="1">
      <alignment horizontal="left" vertical="center" wrapText="1" shrinkToFit="1"/>
    </xf>
    <xf numFmtId="0" fontId="13" fillId="0" borderId="0" xfId="0" applyFont="1" applyAlignment="1">
      <alignment horizontal="left" vertical="center" wrapText="1" shrinkToFit="1"/>
    </xf>
    <xf numFmtId="0" fontId="13" fillId="0" borderId="21" xfId="2" applyFont="1" applyFill="1" applyBorder="1" applyAlignment="1" applyProtection="1">
      <alignment horizontal="center" vertical="center" wrapText="1"/>
    </xf>
    <xf numFmtId="0" fontId="17" fillId="0" borderId="21" xfId="2" applyFont="1" applyFill="1" applyBorder="1" applyAlignment="1" applyProtection="1">
      <alignment horizontal="center" vertical="center" wrapText="1"/>
    </xf>
    <xf numFmtId="14" fontId="17" fillId="2" borderId="3" xfId="2" applyNumberFormat="1" applyFont="1" applyFill="1" applyBorder="1" applyAlignment="1" applyProtection="1">
      <alignment horizontal="center" vertical="center" shrinkToFit="1"/>
    </xf>
    <xf numFmtId="14" fontId="17" fillId="2" borderId="2" xfId="2" applyNumberFormat="1" applyFont="1" applyFill="1" applyBorder="1" applyAlignment="1" applyProtection="1">
      <alignment horizontal="center" vertical="center" shrinkToFit="1"/>
    </xf>
    <xf numFmtId="14" fontId="17" fillId="2" borderId="4" xfId="2" applyNumberFormat="1" applyFont="1" applyFill="1" applyBorder="1" applyAlignment="1" applyProtection="1">
      <alignment horizontal="center" vertical="center" shrinkToFit="1"/>
    </xf>
    <xf numFmtId="14" fontId="17" fillId="2" borderId="21" xfId="2" applyNumberFormat="1" applyFont="1" applyFill="1" applyBorder="1" applyAlignment="1" applyProtection="1">
      <alignment horizontal="center" vertical="center" shrinkToFit="1"/>
    </xf>
    <xf numFmtId="0" fontId="13" fillId="0" borderId="0" xfId="0" applyFont="1" applyAlignment="1" applyProtection="1">
      <alignment horizontal="left" vertical="center" wrapText="1"/>
    </xf>
    <xf numFmtId="181" fontId="17" fillId="0" borderId="21" xfId="2" applyNumberFormat="1" applyFont="1" applyFill="1" applyBorder="1" applyAlignment="1" applyProtection="1">
      <alignment horizontal="center" vertical="center" shrinkToFit="1"/>
    </xf>
    <xf numFmtId="0" fontId="17" fillId="0" borderId="3" xfId="2" applyFont="1" applyFill="1" applyBorder="1" applyAlignment="1" applyProtection="1">
      <alignment horizontal="center" vertical="center" shrinkToFit="1"/>
    </xf>
    <xf numFmtId="0" fontId="17" fillId="0" borderId="2" xfId="2" applyFont="1" applyFill="1" applyBorder="1" applyAlignment="1" applyProtection="1">
      <alignment horizontal="center" vertical="center" shrinkToFit="1"/>
    </xf>
    <xf numFmtId="0" fontId="17" fillId="0" borderId="4" xfId="2" applyFont="1" applyFill="1" applyBorder="1" applyAlignment="1" applyProtection="1">
      <alignment horizontal="center" vertical="center" shrinkToFit="1"/>
    </xf>
    <xf numFmtId="182" fontId="17" fillId="2" borderId="3" xfId="3" applyNumberFormat="1" applyFont="1" applyFill="1" applyBorder="1" applyAlignment="1" applyProtection="1">
      <alignment horizontal="right" vertical="center" shrinkToFit="1"/>
    </xf>
    <xf numFmtId="182" fontId="17" fillId="2" borderId="2" xfId="3" applyNumberFormat="1" applyFont="1" applyFill="1" applyBorder="1" applyAlignment="1" applyProtection="1">
      <alignment horizontal="right" vertical="center" shrinkToFit="1"/>
    </xf>
    <xf numFmtId="182" fontId="17" fillId="2" borderId="4" xfId="3" applyNumberFormat="1" applyFont="1" applyFill="1" applyBorder="1" applyAlignment="1" applyProtection="1">
      <alignment horizontal="right" vertical="center" shrinkToFit="1"/>
    </xf>
    <xf numFmtId="182" fontId="17" fillId="2" borderId="21" xfId="3" applyNumberFormat="1" applyFont="1" applyFill="1" applyBorder="1" applyAlignment="1" applyProtection="1">
      <alignment horizontal="right" vertical="center" shrinkToFit="1"/>
    </xf>
    <xf numFmtId="0" fontId="17" fillId="0" borderId="3" xfId="2" applyFont="1" applyFill="1" applyBorder="1" applyAlignment="1" applyProtection="1">
      <alignment horizontal="center" vertical="center" wrapText="1" shrinkToFit="1"/>
    </xf>
    <xf numFmtId="0" fontId="13" fillId="0" borderId="1" xfId="0" applyFont="1" applyBorder="1" applyAlignment="1">
      <alignment horizontal="right" vertical="center"/>
    </xf>
    <xf numFmtId="0" fontId="13" fillId="0" borderId="22" xfId="2" applyFont="1" applyFill="1" applyBorder="1" applyAlignment="1" applyProtection="1">
      <alignment horizontal="center" vertical="center" wrapText="1"/>
    </xf>
    <xf numFmtId="0" fontId="17" fillId="0" borderId="12" xfId="2" applyFont="1" applyBorder="1" applyAlignment="1">
      <alignment horizontal="center" vertical="center" wrapText="1"/>
    </xf>
    <xf numFmtId="10" fontId="17" fillId="0" borderId="12" xfId="3" applyNumberFormat="1" applyFont="1" applyFill="1" applyBorder="1" applyAlignment="1" applyProtection="1">
      <alignment horizontal="center" vertical="center" shrinkToFit="1"/>
    </xf>
    <xf numFmtId="10" fontId="17" fillId="0" borderId="21" xfId="3" applyNumberFormat="1" applyFont="1" applyFill="1" applyBorder="1" applyAlignment="1" applyProtection="1">
      <alignment horizontal="center" vertical="center" shrinkToFit="1"/>
    </xf>
    <xf numFmtId="0" fontId="17" fillId="0" borderId="210" xfId="2" applyFont="1" applyBorder="1" applyAlignment="1">
      <alignment horizontal="center" vertical="center" wrapText="1"/>
    </xf>
    <xf numFmtId="10" fontId="17" fillId="0" borderId="23" xfId="3" applyNumberFormat="1" applyFont="1" applyFill="1" applyBorder="1" applyAlignment="1" applyProtection="1">
      <alignment horizontal="center" vertical="center" shrinkToFit="1"/>
    </xf>
    <xf numFmtId="0" fontId="16" fillId="0" borderId="12" xfId="2" applyFont="1" applyBorder="1" applyAlignment="1">
      <alignment horizontal="center" vertical="center" wrapText="1" shrinkToFit="1"/>
    </xf>
    <xf numFmtId="0" fontId="16" fillId="0" borderId="182" xfId="2" applyFont="1" applyBorder="1" applyAlignment="1">
      <alignment horizontal="center" vertical="center" wrapText="1" shrinkToFit="1"/>
    </xf>
    <xf numFmtId="0" fontId="13" fillId="0" borderId="1" xfId="0" applyFont="1" applyBorder="1" applyAlignment="1">
      <alignment horizontal="center" vertical="center"/>
    </xf>
    <xf numFmtId="14" fontId="13" fillId="0" borderId="1" xfId="0" applyNumberFormat="1" applyFont="1" applyBorder="1" applyAlignment="1">
      <alignment horizontal="center" vertical="center"/>
    </xf>
    <xf numFmtId="0" fontId="13" fillId="0" borderId="185" xfId="2" applyFont="1" applyBorder="1" applyAlignment="1">
      <alignment horizontal="center" vertical="center" wrapText="1"/>
    </xf>
    <xf numFmtId="0" fontId="17" fillId="0" borderId="193" xfId="2" applyFont="1" applyBorder="1" applyAlignment="1">
      <alignment horizontal="center" vertical="center" wrapText="1"/>
    </xf>
    <xf numFmtId="0" fontId="17" fillId="0" borderId="194" xfId="2" applyFont="1" applyBorder="1" applyAlignment="1">
      <alignment horizontal="center" vertical="center" wrapText="1"/>
    </xf>
    <xf numFmtId="0" fontId="17" fillId="0" borderId="212" xfId="2" applyFont="1" applyBorder="1" applyAlignment="1">
      <alignment horizontal="center" vertical="center" wrapText="1"/>
    </xf>
    <xf numFmtId="0" fontId="17" fillId="0" borderId="6" xfId="2" applyFont="1" applyBorder="1" applyAlignment="1">
      <alignment horizontal="center" vertical="center" wrapText="1"/>
    </xf>
    <xf numFmtId="0" fontId="17" fillId="0" borderId="1"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183" xfId="2" applyFont="1" applyBorder="1" applyAlignment="1">
      <alignment horizontal="center" vertical="center" wrapText="1"/>
    </xf>
    <xf numFmtId="0" fontId="17" fillId="0" borderId="211" xfId="2" applyFont="1" applyBorder="1" applyAlignment="1">
      <alignment horizontal="center" vertical="center" wrapText="1"/>
    </xf>
    <xf numFmtId="0" fontId="8" fillId="2" borderId="182" xfId="2" applyFont="1" applyFill="1" applyBorder="1" applyAlignment="1">
      <alignment horizontal="center" vertical="center" wrapText="1" shrinkToFit="1"/>
    </xf>
    <xf numFmtId="10" fontId="8" fillId="2" borderId="182" xfId="2" applyNumberFormat="1" applyFont="1" applyFill="1" applyBorder="1" applyAlignment="1">
      <alignment horizontal="center" vertical="center" shrinkToFit="1"/>
    </xf>
    <xf numFmtId="331" fontId="8" fillId="2" borderId="183" xfId="3" applyNumberFormat="1" applyFont="1" applyFill="1" applyBorder="1" applyAlignment="1">
      <alignment horizontal="center" vertical="center" shrinkToFit="1"/>
    </xf>
    <xf numFmtId="331" fontId="8" fillId="2" borderId="184" xfId="3" applyNumberFormat="1" applyFont="1" applyFill="1" applyBorder="1" applyAlignment="1">
      <alignment horizontal="center" vertical="center" shrinkToFit="1"/>
    </xf>
    <xf numFmtId="331" fontId="8" fillId="2" borderId="211" xfId="3" applyNumberFormat="1" applyFont="1" applyFill="1" applyBorder="1" applyAlignment="1">
      <alignment horizontal="center" vertical="center" shrinkToFit="1"/>
    </xf>
    <xf numFmtId="0" fontId="13" fillId="0" borderId="1" xfId="2" applyFont="1" applyBorder="1" applyAlignment="1">
      <alignment horizontal="right" vertical="top" wrapText="1"/>
    </xf>
    <xf numFmtId="238" fontId="13" fillId="2" borderId="183" xfId="0" applyNumberFormat="1" applyFont="1" applyFill="1" applyBorder="1" applyAlignment="1">
      <alignment horizontal="center" vertical="center" shrinkToFit="1"/>
    </xf>
    <xf numFmtId="238" fontId="13" fillId="2" borderId="184" xfId="0" applyNumberFormat="1" applyFont="1" applyFill="1" applyBorder="1" applyAlignment="1">
      <alignment horizontal="center" vertical="center" shrinkToFit="1"/>
    </xf>
    <xf numFmtId="238" fontId="13" fillId="2" borderId="211" xfId="0" applyNumberFormat="1" applyFont="1" applyFill="1" applyBorder="1" applyAlignment="1">
      <alignment horizontal="center" vertical="center" shrinkToFit="1"/>
    </xf>
    <xf numFmtId="329" fontId="13" fillId="2" borderId="182" xfId="0" applyNumberFormat="1" applyFont="1" applyFill="1" applyBorder="1" applyAlignment="1">
      <alignment horizontal="center" vertical="center" shrinkToFit="1"/>
    </xf>
    <xf numFmtId="0" fontId="13" fillId="4" borderId="182" xfId="0" applyFont="1" applyFill="1" applyBorder="1" applyAlignment="1">
      <alignment horizontal="center" vertical="center"/>
    </xf>
    <xf numFmtId="0" fontId="13" fillId="0" borderId="193" xfId="0" applyFont="1" applyBorder="1" applyAlignment="1">
      <alignment horizontal="center" vertical="center" wrapText="1"/>
    </xf>
    <xf numFmtId="0" fontId="13" fillId="0" borderId="194" xfId="0" applyFont="1" applyBorder="1" applyAlignment="1">
      <alignment horizontal="center" vertical="center" wrapText="1"/>
    </xf>
    <xf numFmtId="0" fontId="13" fillId="0" borderId="212"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93" xfId="0" applyFont="1" applyBorder="1" applyAlignment="1">
      <alignment horizontal="center" vertical="center"/>
    </xf>
    <xf numFmtId="0" fontId="13" fillId="0" borderId="194" xfId="0" applyFont="1" applyBorder="1" applyAlignment="1">
      <alignment horizontal="center" vertical="center"/>
    </xf>
    <xf numFmtId="0" fontId="13" fillId="0" borderId="212" xfId="0" applyFont="1" applyBorder="1" applyAlignment="1">
      <alignment horizontal="center" vertical="center"/>
    </xf>
    <xf numFmtId="0" fontId="13" fillId="0" borderId="6" xfId="0" applyFont="1" applyBorder="1" applyAlignment="1">
      <alignment horizontal="center" vertical="center"/>
    </xf>
    <xf numFmtId="0" fontId="13" fillId="0" borderId="5" xfId="0" applyFont="1" applyBorder="1" applyAlignment="1">
      <alignment horizontal="center" vertical="center"/>
    </xf>
    <xf numFmtId="0" fontId="13" fillId="4" borderId="184" xfId="0" applyFont="1" applyFill="1" applyBorder="1" applyAlignment="1">
      <alignment horizontal="center" vertical="center" wrapText="1"/>
    </xf>
    <xf numFmtId="0" fontId="13" fillId="4" borderId="211" xfId="0" applyFont="1" applyFill="1" applyBorder="1" applyAlignment="1">
      <alignment horizontal="center" vertical="center" wrapText="1"/>
    </xf>
    <xf numFmtId="332" fontId="13" fillId="2" borderId="183" xfId="5" applyNumberFormat="1" applyFont="1" applyFill="1" applyBorder="1" applyAlignment="1">
      <alignment horizontal="center" vertical="center" shrinkToFit="1"/>
    </xf>
    <xf numFmtId="332" fontId="13" fillId="2" borderId="184" xfId="5" applyNumberFormat="1" applyFont="1" applyFill="1" applyBorder="1" applyAlignment="1">
      <alignment horizontal="center" vertical="center" shrinkToFit="1"/>
    </xf>
    <xf numFmtId="332" fontId="13" fillId="2" borderId="211" xfId="5" applyNumberFormat="1" applyFont="1" applyFill="1" applyBorder="1" applyAlignment="1">
      <alignment horizontal="center" vertical="center" shrinkToFit="1"/>
    </xf>
    <xf numFmtId="332" fontId="13" fillId="0" borderId="182" xfId="0" applyNumberFormat="1" applyFont="1" applyBorder="1" applyAlignment="1">
      <alignment horizontal="center" vertical="center" shrinkToFit="1"/>
    </xf>
    <xf numFmtId="183" fontId="13" fillId="0" borderId="182" xfId="0" applyNumberFormat="1" applyFont="1" applyBorder="1" applyAlignment="1">
      <alignment horizontal="center" vertical="center" shrinkToFit="1"/>
    </xf>
    <xf numFmtId="183" fontId="13" fillId="0" borderId="193" xfId="0" applyNumberFormat="1" applyFont="1" applyBorder="1" applyAlignment="1">
      <alignment horizontal="center" vertical="center" shrinkToFit="1"/>
    </xf>
    <xf numFmtId="183" fontId="13" fillId="0" borderId="194" xfId="0" applyNumberFormat="1" applyFont="1" applyBorder="1" applyAlignment="1">
      <alignment horizontal="center" vertical="center" shrinkToFit="1"/>
    </xf>
    <xf numFmtId="183" fontId="13" fillId="0" borderId="212" xfId="0" applyNumberFormat="1" applyFont="1" applyBorder="1" applyAlignment="1">
      <alignment horizontal="center" vertical="center" shrinkToFit="1"/>
    </xf>
    <xf numFmtId="183" fontId="13" fillId="0" borderId="6" xfId="0" applyNumberFormat="1" applyFont="1" applyBorder="1" applyAlignment="1">
      <alignment horizontal="center" vertical="center" shrinkToFit="1"/>
    </xf>
    <xf numFmtId="183" fontId="13" fillId="0" borderId="1" xfId="0" applyNumberFormat="1" applyFont="1" applyBorder="1" applyAlignment="1">
      <alignment horizontal="center" vertical="center" shrinkToFit="1"/>
    </xf>
    <xf numFmtId="183" fontId="13" fillId="0" borderId="5" xfId="0" applyNumberFormat="1" applyFont="1" applyBorder="1" applyAlignment="1">
      <alignment horizontal="center" vertical="center" shrinkToFit="1"/>
    </xf>
    <xf numFmtId="0" fontId="13" fillId="0" borderId="6" xfId="0" applyFont="1" applyBorder="1" applyAlignment="1">
      <alignment horizontal="center" vertical="top" shrinkToFit="1"/>
    </xf>
    <xf numFmtId="0" fontId="13" fillId="0" borderId="1" xfId="0" applyFont="1" applyBorder="1" applyAlignment="1">
      <alignment horizontal="center" vertical="top" shrinkToFit="1"/>
    </xf>
    <xf numFmtId="0" fontId="13" fillId="0" borderId="5" xfId="0" applyFont="1" applyBorder="1" applyAlignment="1">
      <alignment horizontal="center" vertical="top" shrinkToFit="1"/>
    </xf>
    <xf numFmtId="0" fontId="13" fillId="0" borderId="21" xfId="0" applyFont="1" applyBorder="1" applyAlignment="1">
      <alignment vertical="center" wrapText="1"/>
    </xf>
    <xf numFmtId="0" fontId="13" fillId="0" borderId="21" xfId="0" applyFont="1" applyBorder="1" applyAlignment="1">
      <alignment vertical="center"/>
    </xf>
    <xf numFmtId="329" fontId="13" fillId="4" borderId="21" xfId="0" applyNumberFormat="1" applyFont="1" applyFill="1" applyBorder="1" applyAlignment="1">
      <alignment horizontal="center" vertical="center" shrinkToFit="1"/>
    </xf>
    <xf numFmtId="183" fontId="13" fillId="0" borderId="183" xfId="0" applyNumberFormat="1" applyFont="1" applyBorder="1" applyAlignment="1">
      <alignment horizontal="center" vertical="center" shrinkToFit="1"/>
    </xf>
    <xf numFmtId="183" fontId="13" fillId="0" borderId="184" xfId="0" applyNumberFormat="1" applyFont="1" applyBorder="1" applyAlignment="1">
      <alignment horizontal="center" vertical="center" shrinkToFit="1"/>
    </xf>
    <xf numFmtId="183" fontId="13" fillId="0" borderId="211" xfId="0" applyNumberFormat="1" applyFont="1" applyBorder="1" applyAlignment="1">
      <alignment horizontal="center" vertical="center" shrinkToFit="1"/>
    </xf>
    <xf numFmtId="329" fontId="13" fillId="4" borderId="182" xfId="0" applyNumberFormat="1" applyFont="1" applyFill="1" applyBorder="1" applyAlignment="1">
      <alignment horizontal="center" vertical="center" shrinkToFit="1"/>
    </xf>
    <xf numFmtId="0" fontId="13" fillId="0" borderId="12" xfId="0" applyFont="1" applyBorder="1">
      <alignment vertical="center"/>
    </xf>
    <xf numFmtId="0" fontId="13" fillId="0" borderId="182" xfId="0" applyFont="1" applyBorder="1">
      <alignment vertical="center"/>
    </xf>
    <xf numFmtId="332" fontId="13" fillId="2" borderId="182" xfId="5" applyNumberFormat="1" applyFont="1" applyFill="1" applyBorder="1" applyAlignment="1">
      <alignment horizontal="center" vertical="center" shrinkToFit="1"/>
    </xf>
    <xf numFmtId="0" fontId="13" fillId="0" borderId="193" xfId="0" applyFont="1" applyBorder="1" applyAlignment="1">
      <alignment horizontal="left" vertical="center"/>
    </xf>
    <xf numFmtId="0" fontId="13" fillId="0" borderId="194" xfId="0" applyFont="1" applyBorder="1" applyAlignment="1">
      <alignment horizontal="left" vertical="center"/>
    </xf>
    <xf numFmtId="0" fontId="13" fillId="0" borderId="212" xfId="0" applyFont="1" applyBorder="1" applyAlignment="1">
      <alignment horizontal="left" vertical="center"/>
    </xf>
    <xf numFmtId="0" fontId="13" fillId="0" borderId="9"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13" fillId="0" borderId="11" xfId="0" applyFont="1" applyBorder="1" applyAlignment="1">
      <alignment horizontal="center" vertical="center"/>
    </xf>
    <xf numFmtId="0" fontId="13" fillId="0" borderId="0"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183" xfId="0" applyFont="1" applyBorder="1" applyAlignment="1">
      <alignment horizontal="center" vertical="center"/>
    </xf>
    <xf numFmtId="0" fontId="13" fillId="0" borderId="184" xfId="0" applyFont="1" applyBorder="1" applyAlignment="1">
      <alignment horizontal="center" vertical="center"/>
    </xf>
    <xf numFmtId="0" fontId="13" fillId="0" borderId="211" xfId="0" applyFont="1" applyBorder="1" applyAlignment="1">
      <alignment horizontal="center" vertical="center"/>
    </xf>
    <xf numFmtId="0" fontId="13" fillId="0" borderId="21" xfId="0" applyFont="1" applyBorder="1" applyAlignment="1">
      <alignment horizontal="center" vertical="center"/>
    </xf>
    <xf numFmtId="329" fontId="13" fillId="2" borderId="21" xfId="0" applyNumberFormat="1" applyFont="1" applyFill="1" applyBorder="1" applyAlignment="1">
      <alignment horizontal="center" vertical="center" shrinkToFit="1"/>
    </xf>
    <xf numFmtId="0" fontId="222" fillId="0" borderId="193" xfId="0" applyFont="1" applyBorder="1" applyAlignment="1">
      <alignment horizontal="left" wrapText="1"/>
    </xf>
    <xf numFmtId="0" fontId="222" fillId="0" borderId="194" xfId="0" applyFont="1" applyBorder="1" applyAlignment="1">
      <alignment horizontal="left" wrapText="1"/>
    </xf>
    <xf numFmtId="0" fontId="222" fillId="0" borderId="212" xfId="0" applyFont="1" applyBorder="1" applyAlignment="1">
      <alignment horizontal="left" wrapText="1"/>
    </xf>
    <xf numFmtId="0" fontId="222" fillId="0" borderId="6" xfId="0" applyFont="1" applyBorder="1" applyAlignment="1">
      <alignment horizontal="left" vertical="top" wrapText="1"/>
    </xf>
    <xf numFmtId="0" fontId="222" fillId="0" borderId="1" xfId="0" applyFont="1" applyBorder="1" applyAlignment="1">
      <alignment horizontal="left" vertical="top" wrapText="1"/>
    </xf>
    <xf numFmtId="0" fontId="222" fillId="0" borderId="5" xfId="0" applyFont="1" applyBorder="1" applyAlignment="1">
      <alignment horizontal="left" vertical="top" wrapText="1"/>
    </xf>
    <xf numFmtId="0" fontId="13" fillId="0" borderId="3"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left" vertical="center"/>
    </xf>
    <xf numFmtId="0" fontId="9" fillId="0" borderId="0" xfId="1" applyFont="1" applyBorder="1" applyAlignment="1">
      <alignment horizontal="left" vertical="center" wrapText="1"/>
    </xf>
    <xf numFmtId="0" fontId="13" fillId="4" borderId="196" xfId="2" applyFont="1" applyFill="1" applyBorder="1" applyAlignment="1">
      <alignment horizontal="center" vertical="center" wrapText="1"/>
    </xf>
    <xf numFmtId="0" fontId="13" fillId="4" borderId="202" xfId="2" applyFont="1" applyFill="1" applyBorder="1" applyAlignment="1">
      <alignment horizontal="center" vertical="center" wrapText="1"/>
    </xf>
    <xf numFmtId="0" fontId="13" fillId="4" borderId="197" xfId="2" applyFont="1" applyFill="1" applyBorder="1" applyAlignment="1">
      <alignment horizontal="center" vertical="center" wrapText="1"/>
    </xf>
    <xf numFmtId="0" fontId="17" fillId="2" borderId="202" xfId="2" applyFont="1" applyFill="1" applyBorder="1" applyAlignment="1">
      <alignment horizontal="center" vertical="center" wrapText="1" shrinkToFit="1"/>
    </xf>
    <xf numFmtId="0" fontId="17" fillId="2" borderId="197" xfId="2" applyFont="1" applyFill="1" applyBorder="1" applyAlignment="1">
      <alignment horizontal="center" vertical="center" wrapText="1" shrinkToFit="1"/>
    </xf>
    <xf numFmtId="3" fontId="13" fillId="4" borderId="183" xfId="2" applyNumberFormat="1" applyFont="1" applyFill="1" applyBorder="1" applyAlignment="1">
      <alignment horizontal="center" vertical="center" wrapText="1"/>
    </xf>
    <xf numFmtId="3" fontId="13" fillId="4" borderId="184" xfId="2" applyNumberFormat="1" applyFont="1" applyFill="1" applyBorder="1" applyAlignment="1">
      <alignment horizontal="center" vertical="center" wrapText="1"/>
    </xf>
    <xf numFmtId="3" fontId="13" fillId="4" borderId="211" xfId="2" applyNumberFormat="1" applyFont="1" applyFill="1" applyBorder="1" applyAlignment="1">
      <alignment horizontal="center" vertical="center" wrapText="1"/>
    </xf>
    <xf numFmtId="3" fontId="13" fillId="0" borderId="183" xfId="2" applyNumberFormat="1" applyFont="1" applyBorder="1" applyAlignment="1">
      <alignment horizontal="center" vertical="center" wrapText="1"/>
    </xf>
    <xf numFmtId="3" fontId="13" fillId="0" borderId="184" xfId="2" applyNumberFormat="1" applyFont="1" applyBorder="1" applyAlignment="1">
      <alignment horizontal="center" vertical="center" wrapText="1"/>
    </xf>
    <xf numFmtId="3" fontId="13" fillId="0" borderId="211" xfId="2" applyNumberFormat="1" applyFont="1" applyBorder="1" applyAlignment="1">
      <alignment horizontal="center" vertical="center" wrapText="1"/>
    </xf>
    <xf numFmtId="3" fontId="13" fillId="57" borderId="183" xfId="2" applyNumberFormat="1" applyFont="1" applyFill="1" applyBorder="1" applyAlignment="1">
      <alignment horizontal="center" vertical="center" wrapText="1"/>
    </xf>
    <xf numFmtId="3" fontId="13" fillId="57" borderId="184" xfId="2" applyNumberFormat="1" applyFont="1" applyFill="1" applyBorder="1" applyAlignment="1">
      <alignment horizontal="center" vertical="center" wrapText="1"/>
    </xf>
    <xf numFmtId="3" fontId="13" fillId="57" borderId="211" xfId="2" applyNumberFormat="1" applyFont="1" applyFill="1" applyBorder="1" applyAlignment="1">
      <alignment horizontal="center" vertical="center" wrapText="1"/>
    </xf>
    <xf numFmtId="0" fontId="17" fillId="2" borderId="183" xfId="2" applyFont="1" applyFill="1" applyBorder="1" applyAlignment="1">
      <alignment horizontal="center" vertical="center" wrapText="1" shrinkToFit="1"/>
    </xf>
    <xf numFmtId="0" fontId="17" fillId="2" borderId="184" xfId="2" applyFont="1" applyFill="1" applyBorder="1" applyAlignment="1">
      <alignment horizontal="center" vertical="center" wrapText="1" shrinkToFit="1"/>
    </xf>
    <xf numFmtId="0" fontId="17" fillId="2" borderId="211" xfId="2" applyFont="1" applyFill="1" applyBorder="1" applyAlignment="1">
      <alignment horizontal="center" vertical="center" wrapText="1" shrinkToFit="1"/>
    </xf>
    <xf numFmtId="238" fontId="17" fillId="2" borderId="183" xfId="2" quotePrefix="1" applyNumberFormat="1" applyFont="1" applyFill="1" applyBorder="1" applyAlignment="1">
      <alignment horizontal="center" vertical="center" shrinkToFit="1"/>
    </xf>
    <xf numFmtId="238" fontId="17" fillId="2" borderId="184" xfId="2" applyNumberFormat="1" applyFont="1" applyFill="1" applyBorder="1" applyAlignment="1">
      <alignment horizontal="center" vertical="center" shrinkToFit="1"/>
    </xf>
    <xf numFmtId="238" fontId="17" fillId="2" borderId="211" xfId="2" applyNumberFormat="1" applyFont="1" applyFill="1" applyBorder="1" applyAlignment="1">
      <alignment horizontal="center" vertical="center" shrinkToFit="1"/>
    </xf>
    <xf numFmtId="3" fontId="17" fillId="2" borderId="183" xfId="2" applyNumberFormat="1" applyFont="1" applyFill="1" applyBorder="1" applyAlignment="1">
      <alignment horizontal="center" vertical="center" wrapText="1"/>
    </xf>
    <xf numFmtId="3" fontId="17" fillId="2" borderId="184" xfId="2" applyNumberFormat="1" applyFont="1" applyFill="1" applyBorder="1" applyAlignment="1">
      <alignment horizontal="center" vertical="center" wrapText="1"/>
    </xf>
    <xf numFmtId="3" fontId="17" fillId="2" borderId="211" xfId="2" applyNumberFormat="1" applyFont="1" applyFill="1" applyBorder="1" applyAlignment="1">
      <alignment horizontal="center" vertical="center" wrapText="1"/>
    </xf>
    <xf numFmtId="238" fontId="17" fillId="2" borderId="183" xfId="2" applyNumberFormat="1" applyFont="1" applyFill="1" applyBorder="1" applyAlignment="1">
      <alignment horizontal="center" vertical="center" shrinkToFit="1"/>
    </xf>
    <xf numFmtId="177" fontId="17" fillId="2" borderId="183" xfId="2" applyNumberFormat="1" applyFont="1" applyFill="1" applyBorder="1" applyAlignment="1">
      <alignment horizontal="center" vertical="center" wrapText="1"/>
    </xf>
    <xf numFmtId="177" fontId="17" fillId="2" borderId="184" xfId="2" applyNumberFormat="1" applyFont="1" applyFill="1" applyBorder="1" applyAlignment="1">
      <alignment horizontal="center" vertical="center" wrapText="1"/>
    </xf>
    <xf numFmtId="177" fontId="17" fillId="2" borderId="211" xfId="2" applyNumberFormat="1" applyFont="1" applyFill="1" applyBorder="1" applyAlignment="1">
      <alignment horizontal="center" vertical="center" wrapText="1"/>
    </xf>
    <xf numFmtId="0" fontId="13" fillId="0" borderId="199" xfId="0" applyFont="1" applyBorder="1" applyAlignment="1">
      <alignment horizontal="left" vertical="center"/>
    </xf>
    <xf numFmtId="3" fontId="13" fillId="0" borderId="182" xfId="2" applyNumberFormat="1" applyFont="1" applyBorder="1" applyAlignment="1">
      <alignment horizontal="center" vertical="center" wrapText="1"/>
    </xf>
    <xf numFmtId="0" fontId="13" fillId="0" borderId="182" xfId="2" applyFont="1" applyFill="1" applyBorder="1" applyAlignment="1">
      <alignment horizontal="center" vertical="center" shrinkToFit="1"/>
    </xf>
    <xf numFmtId="0" fontId="13" fillId="0" borderId="182" xfId="2" applyFont="1" applyBorder="1" applyAlignment="1">
      <alignment horizontal="center" vertical="center" wrapText="1" shrinkToFit="1"/>
    </xf>
    <xf numFmtId="0" fontId="17" fillId="0" borderId="182" xfId="2" applyFont="1" applyFill="1" applyBorder="1" applyAlignment="1">
      <alignment horizontal="center" vertical="center" wrapText="1" shrinkToFit="1"/>
    </xf>
    <xf numFmtId="329" fontId="13" fillId="4" borderId="183" xfId="0" applyNumberFormat="1" applyFont="1" applyFill="1" applyBorder="1" applyAlignment="1">
      <alignment horizontal="center" vertical="center" shrinkToFit="1"/>
    </xf>
    <xf numFmtId="329" fontId="13" fillId="4" borderId="184" xfId="0" applyNumberFormat="1" applyFont="1" applyFill="1" applyBorder="1" applyAlignment="1">
      <alignment horizontal="center" vertical="center" shrinkToFit="1"/>
    </xf>
    <xf numFmtId="329" fontId="13" fillId="4" borderId="211" xfId="0" applyNumberFormat="1" applyFont="1" applyFill="1" applyBorder="1" applyAlignment="1">
      <alignment horizontal="center" vertical="center" shrinkToFit="1"/>
    </xf>
    <xf numFmtId="3" fontId="13" fillId="0" borderId="185" xfId="2" applyNumberFormat="1" applyFont="1" applyBorder="1" applyAlignment="1">
      <alignment horizontal="center" vertical="center" wrapText="1"/>
    </xf>
    <xf numFmtId="3" fontId="13" fillId="0" borderId="12" xfId="2" applyNumberFormat="1" applyFont="1" applyBorder="1" applyAlignment="1">
      <alignment horizontal="center" vertical="center" wrapText="1"/>
    </xf>
    <xf numFmtId="0" fontId="13" fillId="0" borderId="185" xfId="0" applyFont="1" applyBorder="1" applyAlignment="1">
      <alignment horizontal="center" vertical="center" wrapText="1"/>
    </xf>
    <xf numFmtId="0" fontId="13" fillId="0" borderId="12" xfId="0" applyFont="1" applyBorder="1" applyAlignment="1">
      <alignment horizontal="center" vertical="center" wrapText="1"/>
    </xf>
    <xf numFmtId="41" fontId="13" fillId="0" borderId="182" xfId="3" applyFont="1" applyFill="1" applyBorder="1" applyAlignment="1">
      <alignment horizontal="center" vertical="center" wrapText="1" shrinkToFit="1"/>
    </xf>
    <xf numFmtId="41" fontId="13" fillId="0" borderId="182" xfId="3" applyFont="1" applyFill="1" applyBorder="1" applyAlignment="1">
      <alignment horizontal="center" vertical="center" shrinkToFit="1"/>
    </xf>
    <xf numFmtId="184" fontId="17" fillId="2" borderId="182" xfId="3" applyNumberFormat="1" applyFont="1" applyFill="1" applyBorder="1" applyAlignment="1">
      <alignment horizontal="center" vertical="center" shrinkToFit="1"/>
    </xf>
    <xf numFmtId="10" fontId="17" fillId="0" borderId="182" xfId="2" applyNumberFormat="1" applyFont="1" applyFill="1" applyBorder="1" applyAlignment="1">
      <alignment horizontal="center" vertical="center" shrinkToFit="1"/>
    </xf>
    <xf numFmtId="177" fontId="17" fillId="2" borderId="182" xfId="2" applyNumberFormat="1" applyFont="1" applyFill="1" applyBorder="1" applyAlignment="1">
      <alignment horizontal="center" vertical="center" shrinkToFit="1"/>
    </xf>
    <xf numFmtId="186" fontId="17" fillId="0" borderId="197" xfId="2" applyNumberFormat="1" applyFont="1" applyFill="1" applyBorder="1" applyAlignment="1">
      <alignment horizontal="center" vertical="center" wrapText="1"/>
    </xf>
    <xf numFmtId="186" fontId="17" fillId="0" borderId="182" xfId="2" applyNumberFormat="1" applyFont="1" applyFill="1" applyBorder="1" applyAlignment="1">
      <alignment horizontal="center" vertical="center" wrapText="1"/>
    </xf>
    <xf numFmtId="10" fontId="13" fillId="4" borderId="182" xfId="2" applyNumberFormat="1" applyFont="1" applyFill="1" applyBorder="1" applyAlignment="1">
      <alignment horizontal="center" vertical="center" shrinkToFit="1"/>
    </xf>
    <xf numFmtId="3" fontId="13" fillId="0" borderId="182" xfId="2" applyNumberFormat="1" applyFont="1" applyFill="1" applyBorder="1" applyAlignment="1">
      <alignment horizontal="center" vertical="center" wrapText="1"/>
    </xf>
    <xf numFmtId="0" fontId="13" fillId="2" borderId="183" xfId="3" applyNumberFormat="1" applyFont="1" applyFill="1" applyBorder="1" applyAlignment="1">
      <alignment horizontal="center" vertical="center" wrapText="1"/>
    </xf>
    <xf numFmtId="0" fontId="13" fillId="2" borderId="184" xfId="3" applyNumberFormat="1" applyFont="1" applyFill="1" applyBorder="1" applyAlignment="1">
      <alignment horizontal="center" vertical="center" wrapText="1"/>
    </xf>
    <xf numFmtId="0" fontId="13" fillId="2" borderId="211" xfId="3" applyNumberFormat="1" applyFont="1" applyFill="1" applyBorder="1" applyAlignment="1">
      <alignment horizontal="center" vertical="center" wrapText="1"/>
    </xf>
    <xf numFmtId="0" fontId="9" fillId="0" borderId="0" xfId="0" applyFont="1" applyFill="1">
      <alignment vertical="center"/>
    </xf>
    <xf numFmtId="10" fontId="13" fillId="2" borderId="182" xfId="5" applyNumberFormat="1" applyFont="1" applyFill="1" applyBorder="1" applyAlignment="1">
      <alignment horizontal="center" vertical="center" shrinkToFit="1"/>
    </xf>
    <xf numFmtId="0" fontId="13" fillId="2" borderId="182" xfId="3" applyNumberFormat="1" applyFont="1" applyFill="1" applyBorder="1" applyAlignment="1">
      <alignment horizontal="center" vertical="center" wrapText="1"/>
    </xf>
    <xf numFmtId="0" fontId="13" fillId="0" borderId="0" xfId="2" applyFont="1" applyBorder="1" applyAlignment="1">
      <alignment horizontal="right" vertical="center" wrapText="1"/>
    </xf>
    <xf numFmtId="0" fontId="13" fillId="0" borderId="0" xfId="0" quotePrefix="1" applyFont="1" applyAlignment="1">
      <alignment horizontal="left" vertical="center" wrapText="1"/>
    </xf>
    <xf numFmtId="0" fontId="13" fillId="0" borderId="0" xfId="0" quotePrefix="1" applyFont="1" applyAlignment="1">
      <alignment horizontal="left" vertical="center"/>
    </xf>
    <xf numFmtId="0" fontId="13" fillId="0" borderId="0" xfId="0" applyFont="1" applyAlignment="1">
      <alignment horizontal="right" vertical="center"/>
    </xf>
    <xf numFmtId="0" fontId="8" fillId="4" borderId="183" xfId="2" applyFont="1" applyFill="1" applyBorder="1" applyAlignment="1">
      <alignment horizontal="center" vertical="center" wrapText="1"/>
    </xf>
    <xf numFmtId="0" fontId="8" fillId="4" borderId="184" xfId="2" applyFont="1" applyFill="1" applyBorder="1" applyAlignment="1">
      <alignment horizontal="center" vertical="center" wrapText="1"/>
    </xf>
    <xf numFmtId="0" fontId="8" fillId="4" borderId="211" xfId="2" applyFont="1" applyFill="1" applyBorder="1" applyAlignment="1">
      <alignment horizontal="center" vertical="center" wrapText="1"/>
    </xf>
    <xf numFmtId="3" fontId="13" fillId="0" borderId="182" xfId="2" applyNumberFormat="1" applyFont="1" applyBorder="1" applyAlignment="1">
      <alignment horizontal="center" vertical="center"/>
    </xf>
    <xf numFmtId="0" fontId="17" fillId="2" borderId="182" xfId="2" applyFont="1" applyFill="1" applyBorder="1" applyAlignment="1">
      <alignment horizontal="center" vertical="center" wrapText="1"/>
    </xf>
    <xf numFmtId="238" fontId="17" fillId="2" borderId="182" xfId="2" applyNumberFormat="1" applyFont="1" applyFill="1" applyBorder="1" applyAlignment="1">
      <alignment horizontal="center" vertical="center" shrinkToFit="1"/>
    </xf>
    <xf numFmtId="0" fontId="233" fillId="2" borderId="182" xfId="0" applyFont="1" applyFill="1" applyBorder="1" applyAlignment="1">
      <alignment horizontal="center" vertical="center"/>
    </xf>
    <xf numFmtId="0" fontId="9" fillId="0" borderId="0" xfId="1" applyFont="1" applyBorder="1" applyAlignment="1">
      <alignment horizontal="left" vertical="top" wrapText="1"/>
    </xf>
    <xf numFmtId="0" fontId="17" fillId="2" borderId="182" xfId="2" applyFont="1" applyFill="1" applyBorder="1" applyAlignment="1">
      <alignment horizontal="left" vertical="center" wrapText="1"/>
    </xf>
    <xf numFmtId="0" fontId="8" fillId="0" borderId="4" xfId="2" applyFont="1" applyFill="1" applyBorder="1" applyAlignment="1">
      <alignment horizontal="center" vertical="center" wrapText="1"/>
    </xf>
    <xf numFmtId="3" fontId="8" fillId="0" borderId="3" xfId="2" applyNumberFormat="1" applyFont="1" applyFill="1" applyBorder="1" applyAlignment="1">
      <alignment horizontal="center" vertical="center" wrapText="1"/>
    </xf>
    <xf numFmtId="3" fontId="8" fillId="0" borderId="2" xfId="2" applyNumberFormat="1" applyFont="1" applyFill="1" applyBorder="1" applyAlignment="1">
      <alignment horizontal="center" vertical="center" wrapText="1"/>
    </xf>
    <xf numFmtId="3" fontId="8" fillId="0" borderId="4" xfId="2" applyNumberFormat="1" applyFont="1" applyFill="1" applyBorder="1" applyAlignment="1">
      <alignment horizontal="center" vertical="center" wrapText="1"/>
    </xf>
    <xf numFmtId="0" fontId="8" fillId="0" borderId="9" xfId="2" applyFont="1" applyFill="1" applyBorder="1" applyAlignment="1">
      <alignment horizontal="center" vertical="center" wrapText="1"/>
    </xf>
    <xf numFmtId="0" fontId="8" fillId="0" borderId="8"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10" xfId="2" applyFont="1" applyFill="1" applyBorder="1" applyAlignment="1">
      <alignment horizontal="center" vertical="center" wrapText="1"/>
    </xf>
    <xf numFmtId="0" fontId="8" fillId="0" borderId="6"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5" xfId="2" applyFont="1" applyFill="1" applyBorder="1" applyAlignment="1">
      <alignment horizontal="center" vertical="center" wrapText="1"/>
    </xf>
    <xf numFmtId="41" fontId="8" fillId="0" borderId="3" xfId="3" applyNumberFormat="1" applyFont="1" applyFill="1" applyBorder="1" applyAlignment="1">
      <alignment horizontal="right" vertical="center" shrinkToFit="1"/>
    </xf>
    <xf numFmtId="41" fontId="8" fillId="0" borderId="2" xfId="3" applyNumberFormat="1" applyFont="1" applyFill="1" applyBorder="1" applyAlignment="1">
      <alignment horizontal="right" vertical="center" shrinkToFit="1"/>
    </xf>
    <xf numFmtId="41" fontId="8" fillId="0" borderId="4" xfId="3" applyNumberFormat="1" applyFont="1" applyFill="1" applyBorder="1" applyAlignment="1">
      <alignment horizontal="right" vertical="center" shrinkToFit="1"/>
    </xf>
    <xf numFmtId="10" fontId="8" fillId="0" borderId="3" xfId="2" applyNumberFormat="1" applyFont="1" applyFill="1" applyBorder="1" applyAlignment="1">
      <alignment horizontal="center" vertical="center" shrinkToFit="1"/>
    </xf>
    <xf numFmtId="10" fontId="8" fillId="0" borderId="2" xfId="2" applyNumberFormat="1" applyFont="1" applyFill="1" applyBorder="1" applyAlignment="1">
      <alignment horizontal="center" vertical="center" shrinkToFit="1"/>
    </xf>
    <xf numFmtId="10" fontId="8" fillId="0" borderId="4" xfId="2" applyNumberFormat="1" applyFont="1" applyFill="1" applyBorder="1" applyAlignment="1">
      <alignment horizontal="center" vertical="center" shrinkToFit="1"/>
    </xf>
    <xf numFmtId="3" fontId="8" fillId="2" borderId="3" xfId="2" applyNumberFormat="1" applyFont="1" applyFill="1" applyBorder="1" applyAlignment="1">
      <alignment horizontal="center" vertical="center" wrapText="1"/>
    </xf>
    <xf numFmtId="3" fontId="8" fillId="2" borderId="2" xfId="2" applyNumberFormat="1" applyFont="1" applyFill="1" applyBorder="1" applyAlignment="1">
      <alignment horizontal="center" vertical="center" wrapText="1"/>
    </xf>
    <xf numFmtId="3" fontId="8" fillId="2" borderId="4" xfId="2" applyNumberFormat="1" applyFont="1" applyFill="1" applyBorder="1" applyAlignment="1">
      <alignment horizontal="center" vertical="center" wrapText="1"/>
    </xf>
    <xf numFmtId="10" fontId="8" fillId="0" borderId="3" xfId="2" applyNumberFormat="1" applyFont="1" applyFill="1" applyBorder="1" applyAlignment="1" applyProtection="1">
      <alignment horizontal="center" vertical="center" shrinkToFit="1"/>
    </xf>
    <xf numFmtId="10" fontId="8" fillId="0" borderId="2" xfId="2" applyNumberFormat="1" applyFont="1" applyFill="1" applyBorder="1" applyAlignment="1" applyProtection="1">
      <alignment horizontal="center" vertical="center" shrinkToFit="1"/>
    </xf>
    <xf numFmtId="10" fontId="8" fillId="0" borderId="4" xfId="2" applyNumberFormat="1" applyFont="1" applyFill="1" applyBorder="1" applyAlignment="1" applyProtection="1">
      <alignment horizontal="center" vertical="center" shrinkToFit="1"/>
    </xf>
    <xf numFmtId="41" fontId="8" fillId="2" borderId="3" xfId="3" applyNumberFormat="1" applyFont="1" applyFill="1" applyBorder="1" applyAlignment="1">
      <alignment horizontal="right" vertical="center" shrinkToFit="1"/>
    </xf>
    <xf numFmtId="41" fontId="8" fillId="2" borderId="2" xfId="3" applyNumberFormat="1" applyFont="1" applyFill="1" applyBorder="1" applyAlignment="1">
      <alignment horizontal="right" vertical="center" shrinkToFit="1"/>
    </xf>
    <xf numFmtId="41" fontId="8" fillId="2" borderId="4" xfId="3" applyNumberFormat="1" applyFont="1" applyFill="1" applyBorder="1" applyAlignment="1">
      <alignment horizontal="right" vertical="center" shrinkToFit="1"/>
    </xf>
    <xf numFmtId="41" fontId="8" fillId="0" borderId="183" xfId="3" applyFont="1" applyFill="1" applyBorder="1" applyAlignment="1">
      <alignment horizontal="right" vertical="center" shrinkToFit="1"/>
    </xf>
    <xf numFmtId="41" fontId="8" fillId="0" borderId="184" xfId="3" applyFont="1" applyFill="1" applyBorder="1" applyAlignment="1">
      <alignment horizontal="right" vertical="center" shrinkToFit="1"/>
    </xf>
    <xf numFmtId="41" fontId="8" fillId="0" borderId="211" xfId="3" applyFont="1" applyFill="1" applyBorder="1" applyAlignment="1">
      <alignment horizontal="right" vertical="center" shrinkToFit="1"/>
    </xf>
    <xf numFmtId="10" fontId="8" fillId="0" borderId="183" xfId="2" applyNumberFormat="1" applyFont="1" applyBorder="1" applyAlignment="1">
      <alignment horizontal="center" vertical="center" shrinkToFit="1"/>
    </xf>
    <xf numFmtId="10" fontId="8" fillId="0" borderId="184" xfId="2" applyNumberFormat="1" applyFont="1" applyBorder="1" applyAlignment="1">
      <alignment horizontal="center" vertical="center" shrinkToFit="1"/>
    </xf>
    <xf numFmtId="10" fontId="8" fillId="0" borderId="211" xfId="2" applyNumberFormat="1" applyFont="1" applyBorder="1" applyAlignment="1">
      <alignment horizontal="center" vertical="center" shrinkToFit="1"/>
    </xf>
    <xf numFmtId="0" fontId="13" fillId="0" borderId="8" xfId="0" applyFont="1" applyBorder="1" applyAlignment="1">
      <alignment horizontal="left" vertical="center"/>
    </xf>
    <xf numFmtId="0" fontId="13" fillId="0" borderId="3" xfId="2" applyFont="1" applyFill="1" applyBorder="1" applyAlignment="1">
      <alignment horizontal="center" vertical="center" wrapText="1"/>
    </xf>
    <xf numFmtId="0" fontId="13" fillId="0" borderId="2" xfId="2" applyFont="1" applyFill="1" applyBorder="1" applyAlignment="1">
      <alignment horizontal="center" vertical="center" wrapText="1"/>
    </xf>
    <xf numFmtId="0" fontId="13" fillId="0" borderId="4" xfId="2" applyFont="1" applyFill="1" applyBorder="1" applyAlignment="1">
      <alignment horizontal="center" vertical="center" wrapText="1"/>
    </xf>
    <xf numFmtId="0" fontId="13" fillId="0" borderId="0" xfId="0" applyFont="1" applyBorder="1" applyAlignment="1">
      <alignment horizontal="left" vertical="center"/>
    </xf>
    <xf numFmtId="177" fontId="13" fillId="2" borderId="182" xfId="2" applyNumberFormat="1" applyFont="1" applyFill="1" applyBorder="1" applyAlignment="1">
      <alignment horizontal="right" vertical="center" wrapText="1"/>
    </xf>
    <xf numFmtId="10" fontId="13" fillId="0" borderId="183" xfId="2" applyNumberFormat="1" applyFont="1" applyBorder="1" applyAlignment="1">
      <alignment horizontal="center" vertical="center" shrinkToFit="1"/>
    </xf>
    <xf numFmtId="10" fontId="13" fillId="0" borderId="184" xfId="2" applyNumberFormat="1" applyFont="1" applyBorder="1" applyAlignment="1">
      <alignment horizontal="center" vertical="center" shrinkToFit="1"/>
    </xf>
    <xf numFmtId="10" fontId="13" fillId="0" borderId="211" xfId="2" applyNumberFormat="1" applyFont="1" applyBorder="1" applyAlignment="1">
      <alignment horizontal="center" vertical="center" shrinkToFit="1"/>
    </xf>
    <xf numFmtId="177" fontId="13" fillId="2" borderId="182" xfId="2" applyNumberFormat="1" applyFont="1" applyFill="1" applyBorder="1" applyAlignment="1">
      <alignment horizontal="center" vertical="center" wrapText="1"/>
    </xf>
    <xf numFmtId="177" fontId="13" fillId="2" borderId="183" xfId="2" applyNumberFormat="1" applyFont="1" applyFill="1" applyBorder="1" applyAlignment="1">
      <alignment horizontal="center" vertical="center" wrapText="1"/>
    </xf>
    <xf numFmtId="177" fontId="13" fillId="2" borderId="184" xfId="2" applyNumberFormat="1" applyFont="1" applyFill="1" applyBorder="1" applyAlignment="1">
      <alignment horizontal="center" vertical="center" wrapText="1"/>
    </xf>
    <xf numFmtId="177" fontId="13" fillId="2" borderId="211" xfId="2" applyNumberFormat="1" applyFont="1" applyFill="1" applyBorder="1" applyAlignment="1">
      <alignment horizontal="center" vertical="center" wrapText="1"/>
    </xf>
    <xf numFmtId="0" fontId="8" fillId="0" borderId="196" xfId="2" applyFont="1" applyBorder="1" applyAlignment="1">
      <alignment horizontal="center" vertical="center" wrapText="1"/>
    </xf>
    <xf numFmtId="0" fontId="8" fillId="0" borderId="202" xfId="2" applyFont="1" applyBorder="1" applyAlignment="1">
      <alignment horizontal="center" vertical="center" wrapText="1"/>
    </xf>
    <xf numFmtId="0" fontId="8" fillId="0" borderId="197" xfId="2" applyFont="1" applyBorder="1" applyAlignment="1">
      <alignment horizontal="center" vertical="center" wrapText="1"/>
    </xf>
    <xf numFmtId="177" fontId="17" fillId="2" borderId="182" xfId="3" applyNumberFormat="1" applyFont="1" applyFill="1" applyBorder="1" applyAlignment="1">
      <alignment horizontal="right" vertical="center" wrapText="1" shrinkToFit="1"/>
    </xf>
    <xf numFmtId="177" fontId="17" fillId="2" borderId="182" xfId="2" applyNumberFormat="1" applyFont="1" applyFill="1" applyBorder="1" applyAlignment="1">
      <alignment horizontal="right" vertical="center" wrapText="1" shrinkToFit="1"/>
    </xf>
    <xf numFmtId="3" fontId="17" fillId="2" borderId="182" xfId="2" applyNumberFormat="1" applyFont="1" applyFill="1" applyBorder="1" applyAlignment="1">
      <alignment horizontal="center" vertical="center" wrapText="1"/>
    </xf>
    <xf numFmtId="3" fontId="8" fillId="0" borderId="182" xfId="2" applyNumberFormat="1" applyFont="1" applyBorder="1" applyAlignment="1">
      <alignment horizontal="center" vertical="center" wrapText="1"/>
    </xf>
    <xf numFmtId="0" fontId="8" fillId="4" borderId="182" xfId="2" applyFont="1" applyFill="1" applyBorder="1" applyAlignment="1">
      <alignment horizontal="center" vertical="center" wrapText="1"/>
    </xf>
    <xf numFmtId="0" fontId="13" fillId="4" borderId="182" xfId="0" applyFont="1" applyFill="1" applyBorder="1">
      <alignment vertical="center"/>
    </xf>
    <xf numFmtId="3" fontId="8" fillId="4" borderId="182" xfId="2" applyNumberFormat="1" applyFont="1" applyFill="1" applyBorder="1" applyAlignment="1">
      <alignment horizontal="center" vertical="center" wrapText="1"/>
    </xf>
    <xf numFmtId="10" fontId="13" fillId="0" borderId="182" xfId="2" applyNumberFormat="1" applyFont="1" applyBorder="1" applyAlignment="1">
      <alignment horizontal="center" vertical="center" shrinkToFit="1"/>
    </xf>
    <xf numFmtId="10" fontId="13" fillId="2" borderId="182" xfId="2" applyNumberFormat="1" applyFont="1" applyFill="1" applyBorder="1" applyAlignment="1">
      <alignment horizontal="center" vertical="center" wrapText="1"/>
    </xf>
    <xf numFmtId="177" fontId="13" fillId="2" borderId="182" xfId="3" applyNumberFormat="1" applyFont="1" applyFill="1" applyBorder="1" applyAlignment="1">
      <alignment horizontal="right" vertical="center" shrinkToFit="1"/>
    </xf>
    <xf numFmtId="177" fontId="13" fillId="2" borderId="182" xfId="2" applyNumberFormat="1" applyFont="1" applyFill="1" applyBorder="1" applyAlignment="1">
      <alignment horizontal="right" vertical="center" shrinkToFit="1"/>
    </xf>
    <xf numFmtId="10" fontId="13" fillId="0" borderId="182" xfId="2" applyNumberFormat="1" applyFont="1" applyFill="1" applyBorder="1" applyAlignment="1">
      <alignment horizontal="center" vertical="center" shrinkToFit="1"/>
    </xf>
    <xf numFmtId="186" fontId="17" fillId="0" borderId="184" xfId="2" applyNumberFormat="1" applyFont="1" applyBorder="1" applyAlignment="1">
      <alignment horizontal="center" vertical="center" wrapText="1"/>
    </xf>
    <xf numFmtId="41" fontId="13" fillId="2" borderId="182" xfId="2" applyNumberFormat="1" applyFont="1" applyFill="1" applyBorder="1" applyAlignment="1">
      <alignment horizontal="center" vertical="center" shrinkToFit="1"/>
    </xf>
    <xf numFmtId="0" fontId="13" fillId="2" borderId="197" xfId="2" applyFont="1" applyFill="1" applyBorder="1" applyAlignment="1">
      <alignment horizontal="center" vertical="center" wrapText="1"/>
    </xf>
    <xf numFmtId="0" fontId="13" fillId="0" borderId="21" xfId="2" applyFont="1" applyFill="1" applyBorder="1" applyAlignment="1">
      <alignment horizontal="center" vertical="center" wrapText="1"/>
    </xf>
    <xf numFmtId="0" fontId="13" fillId="2" borderId="183" xfId="2" applyFont="1" applyFill="1" applyBorder="1" applyAlignment="1">
      <alignment horizontal="center" vertical="center" wrapText="1"/>
    </xf>
    <xf numFmtId="0" fontId="13" fillId="2" borderId="184" xfId="2" applyFont="1" applyFill="1" applyBorder="1" applyAlignment="1">
      <alignment horizontal="center" vertical="center" wrapText="1"/>
    </xf>
    <xf numFmtId="0" fontId="13" fillId="2" borderId="211" xfId="2" applyFont="1" applyFill="1" applyBorder="1" applyAlignment="1">
      <alignment horizontal="center" vertical="center" wrapText="1"/>
    </xf>
    <xf numFmtId="0" fontId="13" fillId="2" borderId="21" xfId="2" applyFont="1" applyFill="1" applyBorder="1" applyAlignment="1">
      <alignment horizontal="center" vertical="center" wrapText="1"/>
    </xf>
    <xf numFmtId="189" fontId="13" fillId="2" borderId="183" xfId="3" applyNumberFormat="1" applyFont="1" applyFill="1" applyBorder="1" applyAlignment="1">
      <alignment horizontal="center" vertical="center" shrinkToFit="1"/>
    </xf>
    <xf numFmtId="189" fontId="13" fillId="2" borderId="211" xfId="3" applyNumberFormat="1" applyFont="1" applyFill="1" applyBorder="1" applyAlignment="1">
      <alignment horizontal="center" vertical="center" shrinkToFit="1"/>
    </xf>
    <xf numFmtId="0" fontId="13" fillId="0" borderId="9" xfId="2" applyFont="1" applyFill="1" applyBorder="1" applyAlignment="1">
      <alignment horizontal="center" vertical="center" wrapText="1"/>
    </xf>
    <xf numFmtId="0" fontId="13" fillId="0" borderId="8" xfId="2" applyFont="1" applyFill="1" applyBorder="1" applyAlignment="1">
      <alignment horizontal="center" vertical="center" wrapText="1"/>
    </xf>
    <xf numFmtId="0" fontId="13" fillId="0" borderId="7" xfId="2" applyFont="1" applyFill="1" applyBorder="1" applyAlignment="1">
      <alignment horizontal="center" vertical="center" wrapText="1"/>
    </xf>
    <xf numFmtId="0" fontId="13" fillId="0" borderId="11" xfId="2" applyFont="1" applyFill="1" applyBorder="1" applyAlignment="1">
      <alignment horizontal="center" vertical="center" wrapText="1"/>
    </xf>
    <xf numFmtId="0" fontId="13" fillId="0" borderId="10" xfId="2" applyFont="1" applyFill="1" applyBorder="1" applyAlignment="1">
      <alignment horizontal="center" vertical="center" wrapText="1"/>
    </xf>
    <xf numFmtId="0" fontId="13" fillId="0" borderId="6" xfId="2" applyFont="1" applyFill="1" applyBorder="1" applyAlignment="1">
      <alignment horizontal="center" vertical="center" wrapText="1"/>
    </xf>
    <xf numFmtId="0" fontId="13" fillId="0" borderId="1" xfId="2" applyFont="1" applyFill="1" applyBorder="1" applyAlignment="1">
      <alignment horizontal="center" vertical="center" wrapText="1"/>
    </xf>
    <xf numFmtId="0" fontId="13" fillId="0" borderId="5" xfId="2" applyFont="1" applyFill="1" applyBorder="1" applyAlignment="1">
      <alignment horizontal="center" vertical="center" wrapText="1"/>
    </xf>
    <xf numFmtId="0" fontId="13" fillId="57" borderId="182" xfId="2" applyFont="1" applyFill="1" applyBorder="1" applyAlignment="1">
      <alignment horizontal="center" vertical="center" wrapText="1"/>
    </xf>
    <xf numFmtId="190" fontId="13" fillId="2" borderId="183" xfId="3" applyNumberFormat="1" applyFont="1" applyFill="1" applyBorder="1" applyAlignment="1">
      <alignment horizontal="center" vertical="center" shrinkToFit="1"/>
    </xf>
    <xf numFmtId="190" fontId="13" fillId="2" borderId="211" xfId="3" applyNumberFormat="1" applyFont="1" applyFill="1" applyBorder="1" applyAlignment="1">
      <alignment horizontal="center" vertical="center" shrinkToFit="1"/>
    </xf>
    <xf numFmtId="0" fontId="19" fillId="2" borderId="183" xfId="2" applyFont="1" applyFill="1" applyBorder="1" applyAlignment="1">
      <alignment horizontal="left" vertical="center" wrapText="1"/>
    </xf>
    <xf numFmtId="0" fontId="19" fillId="2" borderId="184" xfId="2" applyFont="1" applyFill="1" applyBorder="1" applyAlignment="1">
      <alignment horizontal="left" vertical="center" wrapText="1"/>
    </xf>
    <xf numFmtId="0" fontId="19" fillId="2" borderId="211" xfId="2" applyFont="1" applyFill="1" applyBorder="1" applyAlignment="1">
      <alignment horizontal="left" vertical="center" wrapText="1"/>
    </xf>
    <xf numFmtId="177" fontId="13" fillId="2" borderId="183" xfId="2" applyNumberFormat="1" applyFont="1" applyFill="1" applyBorder="1" applyAlignment="1">
      <alignment horizontal="right" vertical="center" shrinkToFit="1"/>
    </xf>
    <xf numFmtId="177" fontId="13" fillId="2" borderId="184" xfId="2" applyNumberFormat="1" applyFont="1" applyFill="1" applyBorder="1" applyAlignment="1">
      <alignment horizontal="right" vertical="center" shrinkToFit="1"/>
    </xf>
    <xf numFmtId="177" fontId="13" fillId="2" borderId="211" xfId="2" applyNumberFormat="1" applyFont="1" applyFill="1" applyBorder="1" applyAlignment="1">
      <alignment horizontal="right" vertical="center" shrinkToFit="1"/>
    </xf>
    <xf numFmtId="0" fontId="13" fillId="0" borderId="193" xfId="2" applyFont="1" applyBorder="1" applyAlignment="1">
      <alignment horizontal="center" vertical="center" wrapText="1"/>
    </xf>
    <xf numFmtId="0" fontId="13" fillId="0" borderId="194" xfId="2" applyFont="1" applyBorder="1" applyAlignment="1">
      <alignment horizontal="center" vertical="center" wrapText="1"/>
    </xf>
    <xf numFmtId="0" fontId="13" fillId="0" borderId="212" xfId="2" applyFont="1" applyBorder="1" applyAlignment="1">
      <alignment horizontal="center" vertical="center" wrapText="1"/>
    </xf>
    <xf numFmtId="0" fontId="13" fillId="2" borderId="9" xfId="2" applyFont="1" applyFill="1" applyBorder="1" applyAlignment="1">
      <alignment horizontal="center" vertical="center" wrapText="1"/>
    </xf>
    <xf numFmtId="0" fontId="13" fillId="2" borderId="7" xfId="2" applyFont="1" applyFill="1" applyBorder="1" applyAlignment="1">
      <alignment horizontal="center" vertical="center" wrapText="1"/>
    </xf>
    <xf numFmtId="0" fontId="13" fillId="2" borderId="11" xfId="2" applyFont="1" applyFill="1" applyBorder="1" applyAlignment="1">
      <alignment horizontal="center" vertical="center" wrapText="1"/>
    </xf>
    <xf numFmtId="0" fontId="13" fillId="2" borderId="10" xfId="2" applyFont="1" applyFill="1" applyBorder="1" applyAlignment="1">
      <alignment horizontal="center" vertical="center" wrapText="1"/>
    </xf>
    <xf numFmtId="0" fontId="13" fillId="2" borderId="6" xfId="2" applyFont="1" applyFill="1" applyBorder="1" applyAlignment="1">
      <alignment horizontal="center" vertical="center" wrapText="1"/>
    </xf>
    <xf numFmtId="0" fontId="13" fillId="2" borderId="5" xfId="2" applyFont="1" applyFill="1" applyBorder="1" applyAlignment="1">
      <alignment horizontal="center" vertical="center" wrapText="1"/>
    </xf>
    <xf numFmtId="177" fontId="13" fillId="0" borderId="182" xfId="2" applyNumberFormat="1" applyFont="1" applyBorder="1" applyAlignment="1">
      <alignment horizontal="right" vertical="center" shrinkToFit="1"/>
    </xf>
    <xf numFmtId="0" fontId="13" fillId="0" borderId="8" xfId="0" applyFont="1" applyBorder="1" applyAlignment="1">
      <alignment horizontal="left" vertical="center" wrapText="1"/>
    </xf>
    <xf numFmtId="181" fontId="13" fillId="0" borderId="21" xfId="2" applyNumberFormat="1" applyFont="1" applyFill="1" applyBorder="1" applyAlignment="1">
      <alignment horizontal="center" vertical="center" shrinkToFit="1"/>
    </xf>
    <xf numFmtId="181" fontId="13" fillId="2" borderId="21" xfId="2" applyNumberFormat="1" applyFont="1" applyFill="1" applyBorder="1" applyAlignment="1">
      <alignment horizontal="center" vertical="center" shrinkToFit="1"/>
    </xf>
    <xf numFmtId="181" fontId="13" fillId="2" borderId="21" xfId="3" applyNumberFormat="1" applyFont="1" applyFill="1" applyBorder="1" applyAlignment="1">
      <alignment horizontal="center" vertical="center" shrinkToFit="1"/>
    </xf>
    <xf numFmtId="187" fontId="13" fillId="0" borderId="21" xfId="5" applyNumberFormat="1" applyFont="1" applyFill="1" applyBorder="1" applyAlignment="1">
      <alignment horizontal="center" vertical="center" shrinkToFit="1"/>
    </xf>
    <xf numFmtId="0" fontId="11" fillId="0" borderId="0" xfId="0" applyFont="1">
      <alignment vertical="center"/>
    </xf>
    <xf numFmtId="179" fontId="17" fillId="2" borderId="183" xfId="3" applyNumberFormat="1" applyFont="1" applyFill="1" applyBorder="1" applyAlignment="1">
      <alignment horizontal="center" vertical="center" shrinkToFit="1"/>
    </xf>
    <xf numFmtId="179" fontId="17" fillId="2" borderId="184" xfId="3" applyNumberFormat="1" applyFont="1" applyFill="1" applyBorder="1" applyAlignment="1">
      <alignment horizontal="center" vertical="center" shrinkToFit="1"/>
    </xf>
    <xf numFmtId="179" fontId="17" fillId="2" borderId="211" xfId="3" applyNumberFormat="1" applyFont="1" applyFill="1" applyBorder="1" applyAlignment="1">
      <alignment horizontal="center" vertical="center" shrinkToFit="1"/>
    </xf>
    <xf numFmtId="41" fontId="13" fillId="2" borderId="183" xfId="3" applyFont="1" applyFill="1" applyBorder="1" applyAlignment="1">
      <alignment horizontal="center" vertical="center" shrinkToFit="1"/>
    </xf>
    <xf numFmtId="41" fontId="13" fillId="2" borderId="184" xfId="3" applyFont="1" applyFill="1" applyBorder="1" applyAlignment="1">
      <alignment horizontal="center" vertical="center" shrinkToFit="1"/>
    </xf>
    <xf numFmtId="3" fontId="17" fillId="2" borderId="183" xfId="2" applyNumberFormat="1" applyFont="1" applyFill="1" applyBorder="1" applyAlignment="1">
      <alignment horizontal="center" vertical="center" wrapText="1" shrinkToFit="1"/>
    </xf>
    <xf numFmtId="3" fontId="17" fillId="2" borderId="211" xfId="2" applyNumberFormat="1" applyFont="1" applyFill="1" applyBorder="1" applyAlignment="1">
      <alignment horizontal="center" vertical="center" wrapText="1" shrinkToFit="1"/>
    </xf>
    <xf numFmtId="9" fontId="17" fillId="2" borderId="183" xfId="2" applyNumberFormat="1" applyFont="1" applyFill="1" applyBorder="1" applyAlignment="1">
      <alignment horizontal="center" vertical="center" shrinkToFit="1"/>
    </xf>
    <xf numFmtId="9" fontId="17" fillId="2" borderId="184" xfId="2" applyNumberFormat="1" applyFont="1" applyFill="1" applyBorder="1" applyAlignment="1">
      <alignment horizontal="center" vertical="center" shrinkToFit="1"/>
    </xf>
    <xf numFmtId="9" fontId="17" fillId="2" borderId="211" xfId="2" applyNumberFormat="1" applyFont="1" applyFill="1" applyBorder="1" applyAlignment="1">
      <alignment horizontal="center" vertical="center" shrinkToFit="1"/>
    </xf>
    <xf numFmtId="0" fontId="13" fillId="0" borderId="194" xfId="0" applyFont="1" applyBorder="1" applyAlignment="1">
      <alignment horizontal="left" vertical="center" wrapText="1"/>
    </xf>
    <xf numFmtId="0" fontId="8" fillId="0" borderId="0" xfId="2" applyFont="1" applyAlignment="1">
      <alignment horizontal="left" vertical="center" wrapText="1"/>
    </xf>
    <xf numFmtId="0" fontId="13" fillId="2" borderId="198" xfId="0" applyFont="1" applyFill="1" applyBorder="1" applyAlignment="1">
      <alignment horizontal="left" vertical="center" wrapText="1"/>
    </xf>
    <xf numFmtId="0" fontId="13" fillId="2" borderId="199" xfId="0" applyFont="1" applyFill="1" applyBorder="1" applyAlignment="1">
      <alignment horizontal="left" vertical="center" wrapText="1"/>
    </xf>
    <xf numFmtId="0" fontId="13" fillId="2" borderId="20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0"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0" borderId="11" xfId="0" applyFont="1" applyBorder="1" applyAlignment="1">
      <alignment horizontal="left" vertical="center" wrapText="1"/>
    </xf>
    <xf numFmtId="181" fontId="19" fillId="2" borderId="4" xfId="3" applyNumberFormat="1" applyFont="1" applyFill="1" applyBorder="1" applyAlignment="1">
      <alignment vertical="center"/>
    </xf>
    <xf numFmtId="181" fontId="19" fillId="2" borderId="21" xfId="3" applyNumberFormat="1" applyFont="1" applyFill="1" applyBorder="1" applyAlignment="1">
      <alignment vertical="center"/>
    </xf>
    <xf numFmtId="181" fontId="19" fillId="0" borderId="21" xfId="3" applyNumberFormat="1" applyFont="1" applyFill="1" applyBorder="1" applyAlignment="1">
      <alignment vertical="center"/>
    </xf>
    <xf numFmtId="0" fontId="234" fillId="0" borderId="3" xfId="0" applyFont="1" applyBorder="1" applyAlignment="1">
      <alignment horizontal="center" vertical="center"/>
    </xf>
    <xf numFmtId="0" fontId="234" fillId="0" borderId="2" xfId="0" applyFont="1" applyBorder="1" applyAlignment="1">
      <alignment horizontal="center" vertical="center"/>
    </xf>
    <xf numFmtId="0" fontId="234" fillId="0" borderId="4" xfId="0" applyFont="1" applyBorder="1" applyAlignment="1">
      <alignment horizontal="center" vertical="center"/>
    </xf>
    <xf numFmtId="41" fontId="234" fillId="0" borderId="3" xfId="3" applyFont="1" applyFill="1" applyBorder="1" applyAlignment="1">
      <alignment horizontal="center" vertical="center"/>
    </xf>
    <xf numFmtId="41" fontId="234" fillId="0" borderId="2" xfId="3" applyFont="1" applyFill="1" applyBorder="1" applyAlignment="1">
      <alignment horizontal="center" vertical="center"/>
    </xf>
    <xf numFmtId="41" fontId="234" fillId="0" borderId="4" xfId="3" applyFont="1" applyFill="1" applyBorder="1" applyAlignment="1">
      <alignment horizontal="center" vertical="center"/>
    </xf>
    <xf numFmtId="181" fontId="19" fillId="0" borderId="4" xfId="3" applyNumberFormat="1" applyFont="1" applyFill="1" applyBorder="1" applyAlignment="1">
      <alignment vertical="center" shrinkToFit="1"/>
    </xf>
    <xf numFmtId="181" fontId="19" fillId="0" borderId="21" xfId="3" applyNumberFormat="1" applyFont="1" applyFill="1" applyBorder="1" applyAlignment="1">
      <alignment vertical="center" shrinkToFit="1"/>
    </xf>
    <xf numFmtId="181" fontId="19" fillId="2" borderId="4" xfId="3" applyNumberFormat="1" applyFont="1" applyFill="1" applyBorder="1" applyAlignment="1">
      <alignment vertical="center" shrinkToFit="1"/>
    </xf>
    <xf numFmtId="181" fontId="19" fillId="2" borderId="21" xfId="3" applyNumberFormat="1" applyFont="1" applyFill="1" applyBorder="1" applyAlignment="1">
      <alignment vertical="center" shrinkToFit="1"/>
    </xf>
    <xf numFmtId="0" fontId="13" fillId="0" borderId="0" xfId="0" applyFont="1" applyFill="1" applyAlignment="1">
      <alignment vertical="center"/>
    </xf>
    <xf numFmtId="0" fontId="13" fillId="2" borderId="0" xfId="0" applyFont="1" applyFill="1" applyAlignment="1">
      <alignment horizontal="center" vertical="center" shrinkToFit="1"/>
    </xf>
    <xf numFmtId="0" fontId="16" fillId="0" borderId="0" xfId="2" applyFont="1" applyBorder="1" applyAlignment="1">
      <alignment horizontal="right" vertical="center" wrapText="1"/>
    </xf>
    <xf numFmtId="181" fontId="19" fillId="2" borderId="2" xfId="3" applyNumberFormat="1" applyFont="1" applyFill="1" applyBorder="1" applyAlignment="1">
      <alignment vertical="center" shrinkToFit="1"/>
    </xf>
    <xf numFmtId="181" fontId="19" fillId="0" borderId="3" xfId="3" applyNumberFormat="1" applyFont="1" applyFill="1" applyBorder="1" applyAlignment="1">
      <alignment vertical="center" shrinkToFit="1"/>
    </xf>
    <xf numFmtId="181" fontId="19" fillId="0" borderId="2" xfId="3" applyNumberFormat="1" applyFont="1" applyFill="1" applyBorder="1" applyAlignment="1">
      <alignment vertical="center" shrinkToFit="1"/>
    </xf>
    <xf numFmtId="181" fontId="19" fillId="2" borderId="3" xfId="3" applyNumberFormat="1" applyFont="1" applyFill="1" applyBorder="1" applyAlignment="1">
      <alignment vertical="center" shrinkToFit="1"/>
    </xf>
    <xf numFmtId="181" fontId="19" fillId="2" borderId="4" xfId="3" applyNumberFormat="1" applyFont="1" applyFill="1" applyBorder="1" applyAlignment="1" applyProtection="1">
      <alignment vertical="center" shrinkToFit="1"/>
    </xf>
    <xf numFmtId="181" fontId="19" fillId="2" borderId="21" xfId="3" applyNumberFormat="1" applyFont="1" applyFill="1" applyBorder="1" applyAlignment="1" applyProtection="1">
      <alignment vertical="center" shrinkToFit="1"/>
    </xf>
    <xf numFmtId="181" fontId="19" fillId="0" borderId="4" xfId="3" applyNumberFormat="1" applyFont="1" applyFill="1" applyBorder="1" applyAlignment="1">
      <alignment vertical="center"/>
    </xf>
    <xf numFmtId="181" fontId="19" fillId="2" borderId="3" xfId="3" applyNumberFormat="1" applyFont="1" applyFill="1" applyBorder="1" applyAlignment="1">
      <alignment vertical="center"/>
    </xf>
    <xf numFmtId="181" fontId="19" fillId="2" borderId="2" xfId="3" applyNumberFormat="1" applyFont="1" applyFill="1" applyBorder="1" applyAlignment="1">
      <alignment vertical="center"/>
    </xf>
    <xf numFmtId="181" fontId="19" fillId="0" borderId="3" xfId="3" applyNumberFormat="1" applyFont="1" applyFill="1" applyBorder="1" applyAlignment="1">
      <alignment vertical="center"/>
    </xf>
    <xf numFmtId="181" fontId="19" fillId="0" borderId="2" xfId="3" applyNumberFormat="1" applyFont="1" applyFill="1" applyBorder="1" applyAlignment="1">
      <alignment vertical="center"/>
    </xf>
    <xf numFmtId="0" fontId="222" fillId="0" borderId="183" xfId="0" applyFont="1" applyBorder="1" applyAlignment="1">
      <alignment vertical="top" wrapText="1"/>
    </xf>
    <xf numFmtId="0" fontId="13" fillId="0" borderId="184" xfId="0" applyFont="1" applyBorder="1" applyAlignment="1">
      <alignment vertical="top"/>
    </xf>
    <xf numFmtId="0" fontId="13" fillId="0" borderId="1" xfId="0" applyFont="1" applyBorder="1" applyAlignment="1">
      <alignment vertical="top"/>
    </xf>
    <xf numFmtId="0" fontId="13" fillId="0" borderId="5" xfId="0" applyFont="1" applyBorder="1" applyAlignment="1">
      <alignment vertical="top"/>
    </xf>
    <xf numFmtId="0" fontId="10" fillId="0" borderId="0" xfId="1" applyFont="1" applyAlignment="1">
      <alignment horizontal="center" vertical="center"/>
    </xf>
    <xf numFmtId="181" fontId="19" fillId="0" borderId="7" xfId="3" applyNumberFormat="1" applyFont="1" applyFill="1" applyBorder="1" applyAlignment="1">
      <alignment vertical="center"/>
    </xf>
    <xf numFmtId="181" fontId="19" fillId="0" borderId="22" xfId="3" applyNumberFormat="1" applyFont="1" applyFill="1" applyBorder="1" applyAlignment="1">
      <alignment vertical="center"/>
    </xf>
    <xf numFmtId="181" fontId="19" fillId="0" borderId="26" xfId="3" applyNumberFormat="1" applyFont="1" applyFill="1" applyBorder="1" applyAlignment="1">
      <alignment vertical="center"/>
    </xf>
    <xf numFmtId="181" fontId="19" fillId="0" borderId="23" xfId="3" applyNumberFormat="1" applyFont="1" applyFill="1" applyBorder="1" applyAlignment="1">
      <alignment vertical="center"/>
    </xf>
    <xf numFmtId="0" fontId="234" fillId="0" borderId="9" xfId="0" applyFont="1" applyBorder="1" applyAlignment="1">
      <alignment horizontal="center" vertical="center"/>
    </xf>
    <xf numFmtId="0" fontId="234" fillId="0" borderId="8" xfId="0" applyFont="1" applyBorder="1" applyAlignment="1">
      <alignment horizontal="center" vertical="center"/>
    </xf>
    <xf numFmtId="0" fontId="234" fillId="0" borderId="7" xfId="0" applyFont="1" applyBorder="1" applyAlignment="1">
      <alignment horizontal="center" vertical="center"/>
    </xf>
    <xf numFmtId="0" fontId="234" fillId="0" borderId="11" xfId="0" applyFont="1" applyBorder="1" applyAlignment="1">
      <alignment horizontal="center" vertical="center"/>
    </xf>
    <xf numFmtId="0" fontId="234" fillId="0" borderId="0" xfId="0" applyFont="1" applyBorder="1" applyAlignment="1">
      <alignment horizontal="center" vertical="center"/>
    </xf>
    <xf numFmtId="0" fontId="234" fillId="0" borderId="10" xfId="0" applyFont="1" applyBorder="1" applyAlignment="1">
      <alignment horizontal="center" vertical="center"/>
    </xf>
    <xf numFmtId="41" fontId="234" fillId="0" borderId="9" xfId="3" applyFont="1" applyBorder="1" applyAlignment="1">
      <alignment horizontal="center" vertical="center" shrinkToFit="1"/>
    </xf>
    <xf numFmtId="41" fontId="234" fillId="0" borderId="8" xfId="3" applyFont="1" applyBorder="1" applyAlignment="1">
      <alignment horizontal="center" vertical="center" shrinkToFit="1"/>
    </xf>
    <xf numFmtId="41" fontId="234" fillId="0" borderId="7" xfId="3" applyFont="1" applyBorder="1" applyAlignment="1">
      <alignment horizontal="center" vertical="center" shrinkToFit="1"/>
    </xf>
    <xf numFmtId="0" fontId="13" fillId="0" borderId="0" xfId="0" applyFont="1" applyFill="1" applyAlignment="1">
      <alignment horizontal="center" vertical="center" shrinkToFit="1"/>
    </xf>
    <xf numFmtId="0" fontId="16" fillId="0" borderId="0" xfId="2" applyFont="1" applyBorder="1" applyAlignment="1">
      <alignment horizontal="right" vertical="top" wrapText="1"/>
    </xf>
    <xf numFmtId="181" fontId="19" fillId="2" borderId="21" xfId="3" applyNumberFormat="1" applyFont="1" applyFill="1" applyBorder="1" applyAlignment="1">
      <alignment horizontal="right" vertical="center" shrinkToFit="1"/>
    </xf>
    <xf numFmtId="181" fontId="19" fillId="0" borderId="3" xfId="3" applyNumberFormat="1" applyFont="1" applyFill="1" applyBorder="1" applyAlignment="1">
      <alignment horizontal="right" vertical="center" shrinkToFit="1"/>
    </xf>
    <xf numFmtId="181" fontId="19" fillId="0" borderId="2" xfId="3" applyNumberFormat="1" applyFont="1" applyFill="1" applyBorder="1" applyAlignment="1">
      <alignment horizontal="right" vertical="center" shrinkToFit="1"/>
    </xf>
    <xf numFmtId="181" fontId="19" fillId="0" borderId="4" xfId="3" applyNumberFormat="1" applyFont="1" applyFill="1" applyBorder="1" applyAlignment="1">
      <alignment horizontal="right" vertical="center" shrinkToFit="1"/>
    </xf>
    <xf numFmtId="181" fontId="19" fillId="0" borderId="21" xfId="3" applyNumberFormat="1" applyFont="1" applyFill="1" applyBorder="1" applyAlignment="1">
      <alignment horizontal="right" vertical="center" shrinkToFit="1"/>
    </xf>
    <xf numFmtId="181" fontId="19" fillId="2" borderId="3" xfId="3" applyNumberFormat="1" applyFont="1" applyFill="1" applyBorder="1" applyAlignment="1">
      <alignment horizontal="center" vertical="center" shrinkToFit="1"/>
    </xf>
    <xf numFmtId="181" fontId="19" fillId="2" borderId="2" xfId="3" applyNumberFormat="1" applyFont="1" applyFill="1" applyBorder="1" applyAlignment="1">
      <alignment horizontal="center" vertical="center" shrinkToFit="1"/>
    </xf>
    <xf numFmtId="181" fontId="19" fillId="2" borderId="4" xfId="3" applyNumberFormat="1" applyFont="1" applyFill="1" applyBorder="1" applyAlignment="1">
      <alignment horizontal="center" vertical="center" shrinkToFit="1"/>
    </xf>
    <xf numFmtId="181" fontId="19" fillId="0" borderId="22" xfId="3" applyNumberFormat="1" applyFont="1" applyFill="1" applyBorder="1" applyAlignment="1">
      <alignment horizontal="right" vertical="center" shrinkToFit="1"/>
    </xf>
    <xf numFmtId="181" fontId="19" fillId="2" borderId="23" xfId="3" applyNumberFormat="1" applyFont="1" applyFill="1" applyBorder="1" applyAlignment="1">
      <alignment horizontal="right" vertical="center" shrinkToFit="1"/>
    </xf>
    <xf numFmtId="0" fontId="13" fillId="0" borderId="0" xfId="0" applyFont="1" applyFill="1" applyAlignment="1">
      <alignment horizontal="center" vertical="center"/>
    </xf>
    <xf numFmtId="188" fontId="13" fillId="0" borderId="0" xfId="0" applyNumberFormat="1" applyFont="1" applyFill="1" applyAlignment="1">
      <alignment horizontal="center" vertical="center"/>
    </xf>
    <xf numFmtId="0" fontId="234" fillId="0" borderId="21" xfId="0" applyFont="1" applyFill="1" applyBorder="1" applyAlignment="1">
      <alignment horizontal="center" vertical="center"/>
    </xf>
    <xf numFmtId="0" fontId="234" fillId="2" borderId="21" xfId="0" applyFont="1" applyFill="1" applyBorder="1" applyAlignment="1">
      <alignment horizontal="center" vertical="center"/>
    </xf>
    <xf numFmtId="41" fontId="234" fillId="0" borderId="21" xfId="3" applyFont="1" applyFill="1" applyBorder="1" applyAlignment="1">
      <alignment horizontal="center" vertical="center"/>
    </xf>
    <xf numFmtId="41" fontId="234" fillId="2" borderId="21" xfId="3" applyFont="1" applyFill="1" applyBorder="1" applyAlignment="1">
      <alignment horizontal="center" vertical="center"/>
    </xf>
    <xf numFmtId="181" fontId="19" fillId="0" borderId="3" xfId="3" applyNumberFormat="1" applyFont="1" applyBorder="1" applyAlignment="1">
      <alignment horizontal="right" vertical="center" shrinkToFit="1"/>
    </xf>
    <xf numFmtId="181" fontId="19" fillId="0" borderId="2" xfId="3" applyNumberFormat="1" applyFont="1" applyBorder="1" applyAlignment="1">
      <alignment horizontal="right" vertical="center" shrinkToFit="1"/>
    </xf>
    <xf numFmtId="181" fontId="19" fillId="0" borderId="4" xfId="3" applyNumberFormat="1" applyFont="1" applyBorder="1" applyAlignment="1">
      <alignment horizontal="right" vertical="center" shrinkToFit="1"/>
    </xf>
    <xf numFmtId="181" fontId="19" fillId="2" borderId="3" xfId="3" applyNumberFormat="1" applyFont="1" applyFill="1" applyBorder="1" applyAlignment="1">
      <alignment horizontal="right" vertical="center" shrinkToFit="1"/>
    </xf>
    <xf numFmtId="181" fontId="19" fillId="2" borderId="2" xfId="3" applyNumberFormat="1" applyFont="1" applyFill="1" applyBorder="1" applyAlignment="1">
      <alignment horizontal="right" vertical="center" shrinkToFit="1"/>
    </xf>
    <xf numFmtId="181" fontId="19" fillId="2" borderId="4" xfId="3" applyNumberFormat="1" applyFont="1" applyFill="1" applyBorder="1" applyAlignment="1">
      <alignment horizontal="right" vertical="center" shrinkToFit="1"/>
    </xf>
    <xf numFmtId="181" fontId="19" fillId="4" borderId="3" xfId="3" applyNumberFormat="1" applyFont="1" applyFill="1" applyBorder="1" applyAlignment="1">
      <alignment horizontal="right" vertical="center" shrinkToFit="1"/>
    </xf>
    <xf numFmtId="181" fontId="19" fillId="4" borderId="2" xfId="3" applyNumberFormat="1" applyFont="1" applyFill="1" applyBorder="1" applyAlignment="1">
      <alignment horizontal="right" vertical="center" shrinkToFit="1"/>
    </xf>
    <xf numFmtId="181" fontId="19" fillId="4" borderId="4" xfId="3" applyNumberFormat="1" applyFont="1" applyFill="1" applyBorder="1" applyAlignment="1">
      <alignment horizontal="right" vertical="center" shrinkToFit="1"/>
    </xf>
    <xf numFmtId="181" fontId="19" fillId="0" borderId="6" xfId="3" applyNumberFormat="1" applyFont="1" applyBorder="1" applyAlignment="1">
      <alignment horizontal="right" vertical="center" shrinkToFit="1"/>
    </xf>
    <xf numFmtId="181" fontId="19" fillId="0" borderId="1" xfId="3" applyNumberFormat="1" applyFont="1" applyBorder="1" applyAlignment="1">
      <alignment horizontal="right" vertical="center" shrinkToFit="1"/>
    </xf>
    <xf numFmtId="181" fontId="19" fillId="0" borderId="5" xfId="3" applyNumberFormat="1" applyFont="1" applyBorder="1" applyAlignment="1">
      <alignment horizontal="right" vertical="center" shrinkToFit="1"/>
    </xf>
    <xf numFmtId="177" fontId="17" fillId="2" borderId="21" xfId="2" applyNumberFormat="1" applyFont="1" applyFill="1" applyBorder="1" applyAlignment="1">
      <alignment horizontal="right" vertical="center" shrinkToFit="1"/>
    </xf>
    <xf numFmtId="177" fontId="17" fillId="0" borderId="21" xfId="2" applyNumberFormat="1" applyFont="1" applyFill="1" applyBorder="1" applyAlignment="1">
      <alignment horizontal="right" vertical="center" shrinkToFit="1"/>
    </xf>
    <xf numFmtId="0" fontId="13" fillId="4" borderId="9" xfId="2" applyFont="1" applyFill="1" applyBorder="1" applyAlignment="1">
      <alignment horizontal="center" vertical="center" wrapText="1"/>
    </xf>
    <xf numFmtId="0" fontId="13" fillId="4" borderId="8" xfId="2" applyFont="1" applyFill="1" applyBorder="1" applyAlignment="1">
      <alignment horizontal="center" vertical="center" wrapText="1"/>
    </xf>
    <xf numFmtId="0" fontId="13" fillId="4" borderId="7" xfId="2" applyFont="1" applyFill="1" applyBorder="1" applyAlignment="1">
      <alignment horizontal="center" vertical="center" wrapText="1"/>
    </xf>
    <xf numFmtId="0" fontId="13" fillId="4" borderId="8" xfId="0" applyFont="1" applyFill="1" applyBorder="1">
      <alignment vertical="center"/>
    </xf>
    <xf numFmtId="0" fontId="13" fillId="4" borderId="7" xfId="0" applyFont="1" applyFill="1" applyBorder="1">
      <alignment vertical="center"/>
    </xf>
    <xf numFmtId="3" fontId="13" fillId="4" borderId="9" xfId="2" applyNumberFormat="1" applyFont="1" applyFill="1" applyBorder="1" applyAlignment="1">
      <alignment horizontal="center" vertical="center" wrapText="1"/>
    </xf>
    <xf numFmtId="3" fontId="13" fillId="4" borderId="8" xfId="2" applyNumberFormat="1" applyFont="1" applyFill="1" applyBorder="1" applyAlignment="1">
      <alignment horizontal="center" vertical="center" wrapText="1"/>
    </xf>
    <xf numFmtId="3" fontId="13" fillId="4" borderId="7" xfId="2" applyNumberFormat="1" applyFont="1" applyFill="1" applyBorder="1" applyAlignment="1">
      <alignment horizontal="center" vertical="center" wrapText="1"/>
    </xf>
    <xf numFmtId="0" fontId="16" fillId="0" borderId="1" xfId="2" applyFont="1" applyBorder="1" applyAlignment="1">
      <alignment horizontal="right" vertical="center" wrapText="1"/>
    </xf>
    <xf numFmtId="177" fontId="17" fillId="2" borderId="21" xfId="3" applyNumberFormat="1" applyFont="1" applyFill="1" applyBorder="1" applyAlignment="1">
      <alignment horizontal="right" vertical="center" shrinkToFit="1"/>
    </xf>
    <xf numFmtId="177" fontId="17" fillId="2" borderId="3" xfId="3" applyNumberFormat="1" applyFont="1" applyFill="1" applyBorder="1" applyAlignment="1">
      <alignment horizontal="right" vertical="center" shrinkToFit="1"/>
    </xf>
    <xf numFmtId="177" fontId="17" fillId="2" borderId="2" xfId="3" applyNumberFormat="1" applyFont="1" applyFill="1" applyBorder="1" applyAlignment="1">
      <alignment horizontal="right" vertical="center" shrinkToFit="1"/>
    </xf>
    <xf numFmtId="177" fontId="17" fillId="2" borderId="4" xfId="3" applyNumberFormat="1" applyFont="1" applyFill="1" applyBorder="1" applyAlignment="1">
      <alignment horizontal="right" vertical="center" shrinkToFit="1"/>
    </xf>
    <xf numFmtId="177" fontId="17" fillId="2" borderId="3" xfId="2" applyNumberFormat="1" applyFont="1" applyFill="1" applyBorder="1" applyAlignment="1">
      <alignment horizontal="right" vertical="center" shrinkToFit="1"/>
    </xf>
    <xf numFmtId="177" fontId="17" fillId="2" borderId="2" xfId="2" applyNumberFormat="1" applyFont="1" applyFill="1" applyBorder="1" applyAlignment="1">
      <alignment horizontal="right" vertical="center" shrinkToFit="1"/>
    </xf>
    <xf numFmtId="177" fontId="17" fillId="2" borderId="4" xfId="2" applyNumberFormat="1" applyFont="1" applyFill="1" applyBorder="1" applyAlignment="1">
      <alignment horizontal="right" vertical="center" shrinkToFit="1"/>
    </xf>
    <xf numFmtId="0" fontId="17" fillId="2" borderId="3" xfId="2" applyFont="1" applyFill="1" applyBorder="1" applyAlignment="1">
      <alignment horizontal="center" vertical="center" shrinkToFit="1"/>
    </xf>
    <xf numFmtId="0" fontId="17" fillId="2" borderId="2" xfId="2" applyFont="1" applyFill="1" applyBorder="1" applyAlignment="1">
      <alignment horizontal="center" vertical="center" shrinkToFit="1"/>
    </xf>
    <xf numFmtId="0" fontId="17" fillId="2" borderId="4" xfId="2" applyFont="1" applyFill="1" applyBorder="1" applyAlignment="1">
      <alignment horizontal="center" vertical="center" shrinkToFit="1"/>
    </xf>
    <xf numFmtId="0" fontId="17" fillId="2" borderId="3" xfId="2" applyFont="1" applyFill="1" applyBorder="1" applyAlignment="1">
      <alignment horizontal="center" vertical="center" wrapText="1" shrinkToFit="1"/>
    </xf>
    <xf numFmtId="0" fontId="17" fillId="2" borderId="2" xfId="2" applyFont="1" applyFill="1" applyBorder="1" applyAlignment="1">
      <alignment horizontal="center" vertical="center" wrapText="1" shrinkToFit="1"/>
    </xf>
    <xf numFmtId="0" fontId="17" fillId="2" borderId="4" xfId="2" applyFont="1" applyFill="1" applyBorder="1" applyAlignment="1">
      <alignment horizontal="center" vertical="center" wrapText="1" shrinkToFit="1"/>
    </xf>
    <xf numFmtId="0" fontId="222" fillId="0" borderId="2" xfId="0" applyFont="1" applyBorder="1" applyAlignment="1">
      <alignment horizontal="left" vertical="top" wrapText="1"/>
    </xf>
    <xf numFmtId="0" fontId="222" fillId="0" borderId="4" xfId="0" applyFont="1" applyBorder="1" applyAlignment="1">
      <alignment horizontal="left" vertical="top" wrapText="1"/>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10" xfId="0" applyFont="1" applyBorder="1" applyAlignment="1">
      <alignment horizontal="center" vertical="center"/>
    </xf>
    <xf numFmtId="0" fontId="1" fillId="0" borderId="6" xfId="0" applyFont="1" applyBorder="1" applyAlignment="1">
      <alignment horizontal="center" vertical="center"/>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5" fillId="0" borderId="3" xfId="0" applyFont="1" applyBorder="1" applyAlignment="1">
      <alignment horizontal="left" vertical="top" wrapText="1"/>
    </xf>
    <xf numFmtId="0" fontId="1" fillId="0" borderId="2" xfId="0" applyFont="1" applyBorder="1" applyAlignment="1">
      <alignment horizontal="left" vertical="top"/>
    </xf>
    <xf numFmtId="0" fontId="1" fillId="0" borderId="4" xfId="0" applyFont="1" applyBorder="1" applyAlignment="1">
      <alignment horizontal="left" vertical="top"/>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5" xfId="0" applyFont="1" applyFill="1" applyBorder="1" applyAlignment="1">
      <alignment horizontal="left" vertical="center" wrapText="1"/>
    </xf>
    <xf numFmtId="0" fontId="221" fillId="0" borderId="0" xfId="0" quotePrefix="1" applyFont="1">
      <alignment vertical="center"/>
    </xf>
    <xf numFmtId="0" fontId="221" fillId="0" borderId="0" xfId="0" applyFont="1">
      <alignment vertical="center"/>
    </xf>
    <xf numFmtId="0" fontId="5" fillId="0" borderId="2" xfId="0" applyFont="1" applyBorder="1" applyAlignment="1">
      <alignment horizontal="left" vertical="top" wrapText="1"/>
    </xf>
    <xf numFmtId="0" fontId="5" fillId="0" borderId="4" xfId="0" applyFont="1" applyBorder="1" applyAlignment="1">
      <alignment horizontal="left" vertical="top" wrapText="1"/>
    </xf>
    <xf numFmtId="0" fontId="1" fillId="2" borderId="9" xfId="0" applyFont="1" applyFill="1" applyBorder="1" applyAlignment="1">
      <alignment horizontal="left" vertical="top" wrapText="1"/>
    </xf>
    <xf numFmtId="0" fontId="1" fillId="2" borderId="8"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2" borderId="11"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10"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5" xfId="0" applyFont="1" applyFill="1" applyBorder="1" applyAlignment="1">
      <alignment horizontal="left" vertical="top" wrapText="1"/>
    </xf>
    <xf numFmtId="0" fontId="219" fillId="0" borderId="0" xfId="0" applyFont="1" applyAlignment="1">
      <alignment horizontal="center" vertical="center"/>
    </xf>
    <xf numFmtId="0" fontId="220" fillId="0" borderId="0" xfId="0" applyFont="1">
      <alignment vertical="center"/>
    </xf>
    <xf numFmtId="0" fontId="1" fillId="0" borderId="8" xfId="0" applyFont="1" applyBorder="1" applyAlignment="1">
      <alignment horizontal="left" vertical="center" wrapText="1"/>
    </xf>
  </cellXfs>
  <cellStyles count="28402">
    <cellStyle name="_x0014_" xfId="820" xr:uid="{00000000-0005-0000-0000-000000000000}"/>
    <cellStyle name="-" xfId="7" xr:uid="{00000000-0005-0000-0000-000001000000}"/>
    <cellStyle name="          _x000d__x000a_386grabber=AVGA.3GR_x000d_" xfId="821" xr:uid="{00000000-0005-0000-0000-000002000000}"/>
    <cellStyle name="          _x000d__x000a_mouse.drv=lmouse.drv" xfId="822" xr:uid="{00000000-0005-0000-0000-000003000000}"/>
    <cellStyle name="          _x000d__x000a_shell=progman.exe_x000d__x000a_m" xfId="823" xr:uid="{00000000-0005-0000-0000-000004000000}"/>
    <cellStyle name=" 물류비_실시품의준_4-1실적" xfId="824" xr:uid="{00000000-0005-0000-0000-000005000000}"/>
    <cellStyle name="#,##0" xfId="139" xr:uid="{00000000-0005-0000-0000-000006000000}"/>
    <cellStyle name="#,##0 2" xfId="5223" xr:uid="{00000000-0005-0000-0000-000007000000}"/>
    <cellStyle name="#,##0 2 2" xfId="5566" xr:uid="{00000000-0005-0000-0000-000008000000}"/>
    <cellStyle name="#,##0 2 2 10" xfId="11557" xr:uid="{00000000-0005-0000-0000-000009000000}"/>
    <cellStyle name="#,##0 2 2 2" xfId="5854" xr:uid="{00000000-0005-0000-0000-00000A000000}"/>
    <cellStyle name="#,##0 2 2 2 2" xfId="6089" xr:uid="{00000000-0005-0000-0000-00000B000000}"/>
    <cellStyle name="#,##0 2 2 2 2 2" xfId="12061" xr:uid="{00000000-0005-0000-0000-00000C000000}"/>
    <cellStyle name="#,##0 2 2 2 2 3" xfId="17817" xr:uid="{00000000-0005-0000-0000-00000D000000}"/>
    <cellStyle name="#,##0 2 2 2 2 4" xfId="23314" xr:uid="{00000000-0005-0000-0000-00000E000000}"/>
    <cellStyle name="#,##0 2 2 2 3" xfId="6090" xr:uid="{00000000-0005-0000-0000-00000F000000}"/>
    <cellStyle name="#,##0 2 2 2 3 2" xfId="12062" xr:uid="{00000000-0005-0000-0000-000010000000}"/>
    <cellStyle name="#,##0 2 2 2 3 3" xfId="17818" xr:uid="{00000000-0005-0000-0000-000011000000}"/>
    <cellStyle name="#,##0 2 2 2 3 4" xfId="23315" xr:uid="{00000000-0005-0000-0000-000012000000}"/>
    <cellStyle name="#,##0 2 2 2 4" xfId="6091" xr:uid="{00000000-0005-0000-0000-000013000000}"/>
    <cellStyle name="#,##0 2 2 2 4 2" xfId="12063" xr:uid="{00000000-0005-0000-0000-000014000000}"/>
    <cellStyle name="#,##0 2 2 2 4 3" xfId="17819" xr:uid="{00000000-0005-0000-0000-000015000000}"/>
    <cellStyle name="#,##0 2 2 2 4 4" xfId="23316" xr:uid="{00000000-0005-0000-0000-000016000000}"/>
    <cellStyle name="#,##0 2 2 2 5" xfId="6092" xr:uid="{00000000-0005-0000-0000-000017000000}"/>
    <cellStyle name="#,##0 2 2 2 5 2" xfId="12064" xr:uid="{00000000-0005-0000-0000-000018000000}"/>
    <cellStyle name="#,##0 2 2 2 5 3" xfId="17820" xr:uid="{00000000-0005-0000-0000-000019000000}"/>
    <cellStyle name="#,##0 2 2 2 5 4" xfId="23317" xr:uid="{00000000-0005-0000-0000-00001A000000}"/>
    <cellStyle name="#,##0 2 2 2 6" xfId="6093" xr:uid="{00000000-0005-0000-0000-00001B000000}"/>
    <cellStyle name="#,##0 2 2 2 6 2" xfId="12065" xr:uid="{00000000-0005-0000-0000-00001C000000}"/>
    <cellStyle name="#,##0 2 2 2 6 3" xfId="17821" xr:uid="{00000000-0005-0000-0000-00001D000000}"/>
    <cellStyle name="#,##0 2 2 2 6 4" xfId="23318" xr:uid="{00000000-0005-0000-0000-00001E000000}"/>
    <cellStyle name="#,##0 2 2 2 7" xfId="11827" xr:uid="{00000000-0005-0000-0000-00001F000000}"/>
    <cellStyle name="#,##0 2 2 2 8" xfId="17588" xr:uid="{00000000-0005-0000-0000-000020000000}"/>
    <cellStyle name="#,##0 2 2 3" xfId="6094" xr:uid="{00000000-0005-0000-0000-000021000000}"/>
    <cellStyle name="#,##0 2 2 3 2" xfId="12066" xr:uid="{00000000-0005-0000-0000-000022000000}"/>
    <cellStyle name="#,##0 2 2 3 3" xfId="17822" xr:uid="{00000000-0005-0000-0000-000023000000}"/>
    <cellStyle name="#,##0 2 2 3 4" xfId="23319" xr:uid="{00000000-0005-0000-0000-000024000000}"/>
    <cellStyle name="#,##0 2 2 4" xfId="6095" xr:uid="{00000000-0005-0000-0000-000025000000}"/>
    <cellStyle name="#,##0 2 2 4 2" xfId="12067" xr:uid="{00000000-0005-0000-0000-000026000000}"/>
    <cellStyle name="#,##0 2 2 4 3" xfId="17823" xr:uid="{00000000-0005-0000-0000-000027000000}"/>
    <cellStyle name="#,##0 2 2 4 4" xfId="23320" xr:uid="{00000000-0005-0000-0000-000028000000}"/>
    <cellStyle name="#,##0 2 2 5" xfId="6096" xr:uid="{00000000-0005-0000-0000-000029000000}"/>
    <cellStyle name="#,##0 2 2 5 2" xfId="12068" xr:uid="{00000000-0005-0000-0000-00002A000000}"/>
    <cellStyle name="#,##0 2 2 5 3" xfId="17824" xr:uid="{00000000-0005-0000-0000-00002B000000}"/>
    <cellStyle name="#,##0 2 2 5 4" xfId="23321" xr:uid="{00000000-0005-0000-0000-00002C000000}"/>
    <cellStyle name="#,##0 2 2 6" xfId="6097" xr:uid="{00000000-0005-0000-0000-00002D000000}"/>
    <cellStyle name="#,##0 2 2 6 2" xfId="12069" xr:uid="{00000000-0005-0000-0000-00002E000000}"/>
    <cellStyle name="#,##0 2 2 6 3" xfId="17825" xr:uid="{00000000-0005-0000-0000-00002F000000}"/>
    <cellStyle name="#,##0 2 2 6 4" xfId="23322" xr:uid="{00000000-0005-0000-0000-000030000000}"/>
    <cellStyle name="#,##0 2 2 7" xfId="6098" xr:uid="{00000000-0005-0000-0000-000031000000}"/>
    <cellStyle name="#,##0 2 2 7 2" xfId="12070" xr:uid="{00000000-0005-0000-0000-000032000000}"/>
    <cellStyle name="#,##0 2 2 7 3" xfId="17826" xr:uid="{00000000-0005-0000-0000-000033000000}"/>
    <cellStyle name="#,##0 2 2 7 4" xfId="23323" xr:uid="{00000000-0005-0000-0000-000034000000}"/>
    <cellStyle name="#,##0 2 2 8" xfId="6099" xr:uid="{00000000-0005-0000-0000-000035000000}"/>
    <cellStyle name="#,##0 2 2 8 2" xfId="12071" xr:uid="{00000000-0005-0000-0000-000036000000}"/>
    <cellStyle name="#,##0 2 2 8 3" xfId="17827" xr:uid="{00000000-0005-0000-0000-000037000000}"/>
    <cellStyle name="#,##0 2 2 8 4" xfId="23324" xr:uid="{00000000-0005-0000-0000-000038000000}"/>
    <cellStyle name="#,##0 2 2 9" xfId="6100" xr:uid="{00000000-0005-0000-0000-000039000000}"/>
    <cellStyle name="#,##0 2 2 9 2" xfId="12072" xr:uid="{00000000-0005-0000-0000-00003A000000}"/>
    <cellStyle name="#,##0 2 2 9 3" xfId="17828" xr:uid="{00000000-0005-0000-0000-00003B000000}"/>
    <cellStyle name="#,##0 2 2 9 4" xfId="23325" xr:uid="{00000000-0005-0000-0000-00003C000000}"/>
    <cellStyle name="#,##0 2 3" xfId="5495" xr:uid="{00000000-0005-0000-0000-00003D000000}"/>
    <cellStyle name="#,##0 2 3 2" xfId="5783" xr:uid="{00000000-0005-0000-0000-00003E000000}"/>
    <cellStyle name="#,##0 2 3 2 10" xfId="6101" xr:uid="{00000000-0005-0000-0000-00003F000000}"/>
    <cellStyle name="#,##0 2 3 2 10 2" xfId="12073" xr:uid="{00000000-0005-0000-0000-000040000000}"/>
    <cellStyle name="#,##0 2 3 2 10 3" xfId="17829" xr:uid="{00000000-0005-0000-0000-000041000000}"/>
    <cellStyle name="#,##0 2 3 2 10 4" xfId="23326" xr:uid="{00000000-0005-0000-0000-000042000000}"/>
    <cellStyle name="#,##0 2 3 2 11" xfId="11756" xr:uid="{00000000-0005-0000-0000-000043000000}"/>
    <cellStyle name="#,##0 2 3 2 12" xfId="23036" xr:uid="{00000000-0005-0000-0000-000044000000}"/>
    <cellStyle name="#,##0 2 3 2 2" xfId="6102" xr:uid="{00000000-0005-0000-0000-000045000000}"/>
    <cellStyle name="#,##0 2 3 2 2 2" xfId="12074" xr:uid="{00000000-0005-0000-0000-000046000000}"/>
    <cellStyle name="#,##0 2 3 2 2 3" xfId="17830" xr:uid="{00000000-0005-0000-0000-000047000000}"/>
    <cellStyle name="#,##0 2 3 2 2 4" xfId="23327" xr:uid="{00000000-0005-0000-0000-000048000000}"/>
    <cellStyle name="#,##0 2 3 2 3" xfId="6103" xr:uid="{00000000-0005-0000-0000-000049000000}"/>
    <cellStyle name="#,##0 2 3 2 3 2" xfId="12075" xr:uid="{00000000-0005-0000-0000-00004A000000}"/>
    <cellStyle name="#,##0 2 3 2 3 3" xfId="17831" xr:uid="{00000000-0005-0000-0000-00004B000000}"/>
    <cellStyle name="#,##0 2 3 2 3 4" xfId="23328" xr:uid="{00000000-0005-0000-0000-00004C000000}"/>
    <cellStyle name="#,##0 2 3 2 4" xfId="6104" xr:uid="{00000000-0005-0000-0000-00004D000000}"/>
    <cellStyle name="#,##0 2 3 2 4 2" xfId="12076" xr:uid="{00000000-0005-0000-0000-00004E000000}"/>
    <cellStyle name="#,##0 2 3 2 4 3" xfId="17832" xr:uid="{00000000-0005-0000-0000-00004F000000}"/>
    <cellStyle name="#,##0 2 3 2 4 4" xfId="23329" xr:uid="{00000000-0005-0000-0000-000050000000}"/>
    <cellStyle name="#,##0 2 3 2 5" xfId="6105" xr:uid="{00000000-0005-0000-0000-000051000000}"/>
    <cellStyle name="#,##0 2 3 2 5 2" xfId="12077" xr:uid="{00000000-0005-0000-0000-000052000000}"/>
    <cellStyle name="#,##0 2 3 2 5 3" xfId="17833" xr:uid="{00000000-0005-0000-0000-000053000000}"/>
    <cellStyle name="#,##0 2 3 2 5 4" xfId="23330" xr:uid="{00000000-0005-0000-0000-000054000000}"/>
    <cellStyle name="#,##0 2 3 2 6" xfId="6106" xr:uid="{00000000-0005-0000-0000-000055000000}"/>
    <cellStyle name="#,##0 2 3 2 6 2" xfId="12078" xr:uid="{00000000-0005-0000-0000-000056000000}"/>
    <cellStyle name="#,##0 2 3 2 6 3" xfId="17834" xr:uid="{00000000-0005-0000-0000-000057000000}"/>
    <cellStyle name="#,##0 2 3 2 6 4" xfId="23331" xr:uid="{00000000-0005-0000-0000-000058000000}"/>
    <cellStyle name="#,##0 2 3 2 7" xfId="6107" xr:uid="{00000000-0005-0000-0000-000059000000}"/>
    <cellStyle name="#,##0 2 3 2 7 2" xfId="12079" xr:uid="{00000000-0005-0000-0000-00005A000000}"/>
    <cellStyle name="#,##0 2 3 2 7 3" xfId="17835" xr:uid="{00000000-0005-0000-0000-00005B000000}"/>
    <cellStyle name="#,##0 2 3 2 7 4" xfId="23332" xr:uid="{00000000-0005-0000-0000-00005C000000}"/>
    <cellStyle name="#,##0 2 3 2 8" xfId="6108" xr:uid="{00000000-0005-0000-0000-00005D000000}"/>
    <cellStyle name="#,##0 2 3 2 8 2" xfId="12080" xr:uid="{00000000-0005-0000-0000-00005E000000}"/>
    <cellStyle name="#,##0 2 3 2 8 3" xfId="17836" xr:uid="{00000000-0005-0000-0000-00005F000000}"/>
    <cellStyle name="#,##0 2 3 2 8 4" xfId="23333" xr:uid="{00000000-0005-0000-0000-000060000000}"/>
    <cellStyle name="#,##0 2 3 2 9" xfId="6109" xr:uid="{00000000-0005-0000-0000-000061000000}"/>
    <cellStyle name="#,##0 2 3 2 9 2" xfId="12081" xr:uid="{00000000-0005-0000-0000-000062000000}"/>
    <cellStyle name="#,##0 2 3 2 9 3" xfId="17837" xr:uid="{00000000-0005-0000-0000-000063000000}"/>
    <cellStyle name="#,##0 2 3 2 9 4" xfId="23334" xr:uid="{00000000-0005-0000-0000-000064000000}"/>
    <cellStyle name="#,##0 2 3 3" xfId="6008" xr:uid="{00000000-0005-0000-0000-000065000000}"/>
    <cellStyle name="#,##0 2 3 3 10" xfId="6110" xr:uid="{00000000-0005-0000-0000-000066000000}"/>
    <cellStyle name="#,##0 2 3 3 10 2" xfId="12082" xr:uid="{00000000-0005-0000-0000-000067000000}"/>
    <cellStyle name="#,##0 2 3 3 10 3" xfId="17838" xr:uid="{00000000-0005-0000-0000-000068000000}"/>
    <cellStyle name="#,##0 2 3 3 10 4" xfId="23335" xr:uid="{00000000-0005-0000-0000-000069000000}"/>
    <cellStyle name="#,##0 2 3 3 11" xfId="11981" xr:uid="{00000000-0005-0000-0000-00006A000000}"/>
    <cellStyle name="#,##0 2 3 3 12" xfId="17738" xr:uid="{00000000-0005-0000-0000-00006B000000}"/>
    <cellStyle name="#,##0 2 3 3 13" xfId="23235" xr:uid="{00000000-0005-0000-0000-00006C000000}"/>
    <cellStyle name="#,##0 2 3 3 2" xfId="6111" xr:uid="{00000000-0005-0000-0000-00006D000000}"/>
    <cellStyle name="#,##0 2 3 3 2 2" xfId="12083" xr:uid="{00000000-0005-0000-0000-00006E000000}"/>
    <cellStyle name="#,##0 2 3 3 2 3" xfId="17839" xr:uid="{00000000-0005-0000-0000-00006F000000}"/>
    <cellStyle name="#,##0 2 3 3 2 4" xfId="23336" xr:uid="{00000000-0005-0000-0000-000070000000}"/>
    <cellStyle name="#,##0 2 3 3 3" xfId="6112" xr:uid="{00000000-0005-0000-0000-000071000000}"/>
    <cellStyle name="#,##0 2 3 3 3 2" xfId="12084" xr:uid="{00000000-0005-0000-0000-000072000000}"/>
    <cellStyle name="#,##0 2 3 3 3 3" xfId="17840" xr:uid="{00000000-0005-0000-0000-000073000000}"/>
    <cellStyle name="#,##0 2 3 3 3 4" xfId="23337" xr:uid="{00000000-0005-0000-0000-000074000000}"/>
    <cellStyle name="#,##0 2 3 3 4" xfId="6113" xr:uid="{00000000-0005-0000-0000-000075000000}"/>
    <cellStyle name="#,##0 2 3 3 4 2" xfId="12085" xr:uid="{00000000-0005-0000-0000-000076000000}"/>
    <cellStyle name="#,##0 2 3 3 4 3" xfId="17841" xr:uid="{00000000-0005-0000-0000-000077000000}"/>
    <cellStyle name="#,##0 2 3 3 4 4" xfId="23338" xr:uid="{00000000-0005-0000-0000-000078000000}"/>
    <cellStyle name="#,##0 2 3 3 5" xfId="6114" xr:uid="{00000000-0005-0000-0000-000079000000}"/>
    <cellStyle name="#,##0 2 3 3 5 2" xfId="12086" xr:uid="{00000000-0005-0000-0000-00007A000000}"/>
    <cellStyle name="#,##0 2 3 3 5 3" xfId="17842" xr:uid="{00000000-0005-0000-0000-00007B000000}"/>
    <cellStyle name="#,##0 2 3 3 5 4" xfId="23339" xr:uid="{00000000-0005-0000-0000-00007C000000}"/>
    <cellStyle name="#,##0 2 3 3 6" xfId="6115" xr:uid="{00000000-0005-0000-0000-00007D000000}"/>
    <cellStyle name="#,##0 2 3 3 6 2" xfId="12087" xr:uid="{00000000-0005-0000-0000-00007E000000}"/>
    <cellStyle name="#,##0 2 3 3 6 3" xfId="17843" xr:uid="{00000000-0005-0000-0000-00007F000000}"/>
    <cellStyle name="#,##0 2 3 3 6 4" xfId="23340" xr:uid="{00000000-0005-0000-0000-000080000000}"/>
    <cellStyle name="#,##0 2 3 3 7" xfId="6116" xr:uid="{00000000-0005-0000-0000-000081000000}"/>
    <cellStyle name="#,##0 2 3 3 7 2" xfId="12088" xr:uid="{00000000-0005-0000-0000-000082000000}"/>
    <cellStyle name="#,##0 2 3 3 7 3" xfId="17844" xr:uid="{00000000-0005-0000-0000-000083000000}"/>
    <cellStyle name="#,##0 2 3 3 7 4" xfId="23341" xr:uid="{00000000-0005-0000-0000-000084000000}"/>
    <cellStyle name="#,##0 2 3 3 8" xfId="6117" xr:uid="{00000000-0005-0000-0000-000085000000}"/>
    <cellStyle name="#,##0 2 3 3 8 2" xfId="12089" xr:uid="{00000000-0005-0000-0000-000086000000}"/>
    <cellStyle name="#,##0 2 3 3 8 3" xfId="17845" xr:uid="{00000000-0005-0000-0000-000087000000}"/>
    <cellStyle name="#,##0 2 3 3 8 4" xfId="23342" xr:uid="{00000000-0005-0000-0000-000088000000}"/>
    <cellStyle name="#,##0 2 3 3 9" xfId="6118" xr:uid="{00000000-0005-0000-0000-000089000000}"/>
    <cellStyle name="#,##0 2 3 3 9 2" xfId="12090" xr:uid="{00000000-0005-0000-0000-00008A000000}"/>
    <cellStyle name="#,##0 2 3 3 9 3" xfId="17846" xr:uid="{00000000-0005-0000-0000-00008B000000}"/>
    <cellStyle name="#,##0 2 3 3 9 4" xfId="23343" xr:uid="{00000000-0005-0000-0000-00008C000000}"/>
    <cellStyle name="#,##0 2 3 4" xfId="6119" xr:uid="{00000000-0005-0000-0000-00008D000000}"/>
    <cellStyle name="#,##0 2 3 4 2" xfId="12091" xr:uid="{00000000-0005-0000-0000-00008E000000}"/>
    <cellStyle name="#,##0 2 3 4 3" xfId="17847" xr:uid="{00000000-0005-0000-0000-00008F000000}"/>
    <cellStyle name="#,##0 2 3 4 4" xfId="23344" xr:uid="{00000000-0005-0000-0000-000090000000}"/>
    <cellStyle name="#,##0 2 3 5" xfId="6120" xr:uid="{00000000-0005-0000-0000-000091000000}"/>
    <cellStyle name="#,##0 2 3 5 2" xfId="12092" xr:uid="{00000000-0005-0000-0000-000092000000}"/>
    <cellStyle name="#,##0 2 3 5 3" xfId="17848" xr:uid="{00000000-0005-0000-0000-000093000000}"/>
    <cellStyle name="#,##0 2 3 5 4" xfId="23345" xr:uid="{00000000-0005-0000-0000-000094000000}"/>
    <cellStyle name="#,##0 2 3 6" xfId="6121" xr:uid="{00000000-0005-0000-0000-000095000000}"/>
    <cellStyle name="#,##0 2 3 6 2" xfId="12093" xr:uid="{00000000-0005-0000-0000-000096000000}"/>
    <cellStyle name="#,##0 2 3 6 3" xfId="17849" xr:uid="{00000000-0005-0000-0000-000097000000}"/>
    <cellStyle name="#,##0 2 3 6 4" xfId="23346" xr:uid="{00000000-0005-0000-0000-000098000000}"/>
    <cellStyle name="#,##0 2 3 7" xfId="11489" xr:uid="{00000000-0005-0000-0000-000099000000}"/>
    <cellStyle name="#,##0 2 4" xfId="5631" xr:uid="{00000000-0005-0000-0000-00009A000000}"/>
    <cellStyle name="#,##0 2 4 2" xfId="6122" xr:uid="{00000000-0005-0000-0000-00009B000000}"/>
    <cellStyle name="#,##0 2 4 2 2" xfId="12094" xr:uid="{00000000-0005-0000-0000-00009C000000}"/>
    <cellStyle name="#,##0 2 4 2 3" xfId="17850" xr:uid="{00000000-0005-0000-0000-00009D000000}"/>
    <cellStyle name="#,##0 2 4 2 4" xfId="23347" xr:uid="{00000000-0005-0000-0000-00009E000000}"/>
    <cellStyle name="#,##0 2 4 3" xfId="6123" xr:uid="{00000000-0005-0000-0000-00009F000000}"/>
    <cellStyle name="#,##0 2 4 3 2" xfId="12095" xr:uid="{00000000-0005-0000-0000-0000A0000000}"/>
    <cellStyle name="#,##0 2 4 3 3" xfId="17851" xr:uid="{00000000-0005-0000-0000-0000A1000000}"/>
    <cellStyle name="#,##0 2 4 3 4" xfId="23348" xr:uid="{00000000-0005-0000-0000-0000A2000000}"/>
    <cellStyle name="#,##0 2 4 4" xfId="6124" xr:uid="{00000000-0005-0000-0000-0000A3000000}"/>
    <cellStyle name="#,##0 2 4 4 2" xfId="12096" xr:uid="{00000000-0005-0000-0000-0000A4000000}"/>
    <cellStyle name="#,##0 2 4 4 3" xfId="17852" xr:uid="{00000000-0005-0000-0000-0000A5000000}"/>
    <cellStyle name="#,##0 2 4 4 4" xfId="23349" xr:uid="{00000000-0005-0000-0000-0000A6000000}"/>
    <cellStyle name="#,##0 2 4 5" xfId="6125" xr:uid="{00000000-0005-0000-0000-0000A7000000}"/>
    <cellStyle name="#,##0 2 4 5 2" xfId="12097" xr:uid="{00000000-0005-0000-0000-0000A8000000}"/>
    <cellStyle name="#,##0 2 4 5 3" xfId="17853" xr:uid="{00000000-0005-0000-0000-0000A9000000}"/>
    <cellStyle name="#,##0 2 4 5 4" xfId="23350" xr:uid="{00000000-0005-0000-0000-0000AA000000}"/>
    <cellStyle name="#,##0 2 4 6" xfId="6126" xr:uid="{00000000-0005-0000-0000-0000AB000000}"/>
    <cellStyle name="#,##0 2 4 6 2" xfId="12098" xr:uid="{00000000-0005-0000-0000-0000AC000000}"/>
    <cellStyle name="#,##0 2 4 6 3" xfId="17854" xr:uid="{00000000-0005-0000-0000-0000AD000000}"/>
    <cellStyle name="#,##0 2 4 6 4" xfId="23351" xr:uid="{00000000-0005-0000-0000-0000AE000000}"/>
    <cellStyle name="#,##0 2 4 7" xfId="11605" xr:uid="{00000000-0005-0000-0000-0000AF000000}"/>
    <cellStyle name="#,##0 2 4 8" xfId="17376" xr:uid="{00000000-0005-0000-0000-0000B0000000}"/>
    <cellStyle name="#,##0 2 5" xfId="5612" xr:uid="{00000000-0005-0000-0000-0000B1000000}"/>
    <cellStyle name="#,##0 2 5 10" xfId="6127" xr:uid="{00000000-0005-0000-0000-0000B2000000}"/>
    <cellStyle name="#,##0 2 5 10 2" xfId="12099" xr:uid="{00000000-0005-0000-0000-0000B3000000}"/>
    <cellStyle name="#,##0 2 5 10 3" xfId="17855" xr:uid="{00000000-0005-0000-0000-0000B4000000}"/>
    <cellStyle name="#,##0 2 5 10 4" xfId="23352" xr:uid="{00000000-0005-0000-0000-0000B5000000}"/>
    <cellStyle name="#,##0 2 5 11" xfId="11594" xr:uid="{00000000-0005-0000-0000-0000B6000000}"/>
    <cellStyle name="#,##0 2 5 12" xfId="17366" xr:uid="{00000000-0005-0000-0000-0000B7000000}"/>
    <cellStyle name="#,##0 2 5 13" xfId="22918" xr:uid="{00000000-0005-0000-0000-0000B8000000}"/>
    <cellStyle name="#,##0 2 5 2" xfId="6128" xr:uid="{00000000-0005-0000-0000-0000B9000000}"/>
    <cellStyle name="#,##0 2 5 2 2" xfId="12100" xr:uid="{00000000-0005-0000-0000-0000BA000000}"/>
    <cellStyle name="#,##0 2 5 2 3" xfId="17856" xr:uid="{00000000-0005-0000-0000-0000BB000000}"/>
    <cellStyle name="#,##0 2 5 2 4" xfId="23353" xr:uid="{00000000-0005-0000-0000-0000BC000000}"/>
    <cellStyle name="#,##0 2 5 3" xfId="6129" xr:uid="{00000000-0005-0000-0000-0000BD000000}"/>
    <cellStyle name="#,##0 2 5 3 2" xfId="12101" xr:uid="{00000000-0005-0000-0000-0000BE000000}"/>
    <cellStyle name="#,##0 2 5 3 3" xfId="17857" xr:uid="{00000000-0005-0000-0000-0000BF000000}"/>
    <cellStyle name="#,##0 2 5 3 4" xfId="23354" xr:uid="{00000000-0005-0000-0000-0000C0000000}"/>
    <cellStyle name="#,##0 2 5 4" xfId="6130" xr:uid="{00000000-0005-0000-0000-0000C1000000}"/>
    <cellStyle name="#,##0 2 5 4 2" xfId="12102" xr:uid="{00000000-0005-0000-0000-0000C2000000}"/>
    <cellStyle name="#,##0 2 5 4 3" xfId="17858" xr:uid="{00000000-0005-0000-0000-0000C3000000}"/>
    <cellStyle name="#,##0 2 5 4 4" xfId="23355" xr:uid="{00000000-0005-0000-0000-0000C4000000}"/>
    <cellStyle name="#,##0 2 5 5" xfId="6131" xr:uid="{00000000-0005-0000-0000-0000C5000000}"/>
    <cellStyle name="#,##0 2 5 5 2" xfId="12103" xr:uid="{00000000-0005-0000-0000-0000C6000000}"/>
    <cellStyle name="#,##0 2 5 5 3" xfId="17859" xr:uid="{00000000-0005-0000-0000-0000C7000000}"/>
    <cellStyle name="#,##0 2 5 5 4" xfId="23356" xr:uid="{00000000-0005-0000-0000-0000C8000000}"/>
    <cellStyle name="#,##0 2 5 6" xfId="6132" xr:uid="{00000000-0005-0000-0000-0000C9000000}"/>
    <cellStyle name="#,##0 2 5 6 2" xfId="12104" xr:uid="{00000000-0005-0000-0000-0000CA000000}"/>
    <cellStyle name="#,##0 2 5 6 3" xfId="17860" xr:uid="{00000000-0005-0000-0000-0000CB000000}"/>
    <cellStyle name="#,##0 2 5 6 4" xfId="23357" xr:uid="{00000000-0005-0000-0000-0000CC000000}"/>
    <cellStyle name="#,##0 2 5 7" xfId="6133" xr:uid="{00000000-0005-0000-0000-0000CD000000}"/>
    <cellStyle name="#,##0 2 5 7 2" xfId="12105" xr:uid="{00000000-0005-0000-0000-0000CE000000}"/>
    <cellStyle name="#,##0 2 5 7 3" xfId="17861" xr:uid="{00000000-0005-0000-0000-0000CF000000}"/>
    <cellStyle name="#,##0 2 5 7 4" xfId="23358" xr:uid="{00000000-0005-0000-0000-0000D0000000}"/>
    <cellStyle name="#,##0 2 5 8" xfId="6134" xr:uid="{00000000-0005-0000-0000-0000D1000000}"/>
    <cellStyle name="#,##0 2 5 8 2" xfId="12106" xr:uid="{00000000-0005-0000-0000-0000D2000000}"/>
    <cellStyle name="#,##0 2 5 8 3" xfId="17862" xr:uid="{00000000-0005-0000-0000-0000D3000000}"/>
    <cellStyle name="#,##0 2 5 8 4" xfId="23359" xr:uid="{00000000-0005-0000-0000-0000D4000000}"/>
    <cellStyle name="#,##0 2 5 9" xfId="6135" xr:uid="{00000000-0005-0000-0000-0000D5000000}"/>
    <cellStyle name="#,##0 2 5 9 2" xfId="12107" xr:uid="{00000000-0005-0000-0000-0000D6000000}"/>
    <cellStyle name="#,##0 2 5 9 3" xfId="17863" xr:uid="{00000000-0005-0000-0000-0000D7000000}"/>
    <cellStyle name="#,##0 2 5 9 4" xfId="23360" xr:uid="{00000000-0005-0000-0000-0000D8000000}"/>
    <cellStyle name="#,##0 2 6" xfId="6136" xr:uid="{00000000-0005-0000-0000-0000D9000000}"/>
    <cellStyle name="#,##0 2 6 2" xfId="12108" xr:uid="{00000000-0005-0000-0000-0000DA000000}"/>
    <cellStyle name="#,##0 2 6 3" xfId="17864" xr:uid="{00000000-0005-0000-0000-0000DB000000}"/>
    <cellStyle name="#,##0 2 6 4" xfId="23361" xr:uid="{00000000-0005-0000-0000-0000DC000000}"/>
    <cellStyle name="#,##0 2 7" xfId="11342" xr:uid="{00000000-0005-0000-0000-0000DD000000}"/>
    <cellStyle name="#,##0 3" xfId="5398" xr:uid="{00000000-0005-0000-0000-0000DE000000}"/>
    <cellStyle name="#,##0 3 10" xfId="11392" xr:uid="{00000000-0005-0000-0000-0000DF000000}"/>
    <cellStyle name="#,##0 3 2" xfId="5686" xr:uid="{00000000-0005-0000-0000-0000E0000000}"/>
    <cellStyle name="#,##0 3 2 2" xfId="6137" xr:uid="{00000000-0005-0000-0000-0000E1000000}"/>
    <cellStyle name="#,##0 3 2 2 2" xfId="12109" xr:uid="{00000000-0005-0000-0000-0000E2000000}"/>
    <cellStyle name="#,##0 3 2 2 3" xfId="17865" xr:uid="{00000000-0005-0000-0000-0000E3000000}"/>
    <cellStyle name="#,##0 3 2 2 4" xfId="23362" xr:uid="{00000000-0005-0000-0000-0000E4000000}"/>
    <cellStyle name="#,##0 3 2 3" xfId="6138" xr:uid="{00000000-0005-0000-0000-0000E5000000}"/>
    <cellStyle name="#,##0 3 2 3 2" xfId="12110" xr:uid="{00000000-0005-0000-0000-0000E6000000}"/>
    <cellStyle name="#,##0 3 2 3 3" xfId="17866" xr:uid="{00000000-0005-0000-0000-0000E7000000}"/>
    <cellStyle name="#,##0 3 2 3 4" xfId="23363" xr:uid="{00000000-0005-0000-0000-0000E8000000}"/>
    <cellStyle name="#,##0 3 2 4" xfId="6139" xr:uid="{00000000-0005-0000-0000-0000E9000000}"/>
    <cellStyle name="#,##0 3 2 4 2" xfId="12111" xr:uid="{00000000-0005-0000-0000-0000EA000000}"/>
    <cellStyle name="#,##0 3 2 4 3" xfId="17867" xr:uid="{00000000-0005-0000-0000-0000EB000000}"/>
    <cellStyle name="#,##0 3 2 4 4" xfId="23364" xr:uid="{00000000-0005-0000-0000-0000EC000000}"/>
    <cellStyle name="#,##0 3 2 5" xfId="6140" xr:uid="{00000000-0005-0000-0000-0000ED000000}"/>
    <cellStyle name="#,##0 3 2 5 2" xfId="12112" xr:uid="{00000000-0005-0000-0000-0000EE000000}"/>
    <cellStyle name="#,##0 3 2 5 3" xfId="17868" xr:uid="{00000000-0005-0000-0000-0000EF000000}"/>
    <cellStyle name="#,##0 3 2 5 4" xfId="23365" xr:uid="{00000000-0005-0000-0000-0000F0000000}"/>
    <cellStyle name="#,##0 3 2 6" xfId="6141" xr:uid="{00000000-0005-0000-0000-0000F1000000}"/>
    <cellStyle name="#,##0 3 2 6 2" xfId="12113" xr:uid="{00000000-0005-0000-0000-0000F2000000}"/>
    <cellStyle name="#,##0 3 2 6 3" xfId="17869" xr:uid="{00000000-0005-0000-0000-0000F3000000}"/>
    <cellStyle name="#,##0 3 2 6 4" xfId="23366" xr:uid="{00000000-0005-0000-0000-0000F4000000}"/>
    <cellStyle name="#,##0 3 2 7" xfId="11659" xr:uid="{00000000-0005-0000-0000-0000F5000000}"/>
    <cellStyle name="#,##0 3 2 8" xfId="17429" xr:uid="{00000000-0005-0000-0000-0000F6000000}"/>
    <cellStyle name="#,##0 3 3" xfId="5926" xr:uid="{00000000-0005-0000-0000-0000F7000000}"/>
    <cellStyle name="#,##0 3 3 10" xfId="6142" xr:uid="{00000000-0005-0000-0000-0000F8000000}"/>
    <cellStyle name="#,##0 3 3 10 2" xfId="12114" xr:uid="{00000000-0005-0000-0000-0000F9000000}"/>
    <cellStyle name="#,##0 3 3 10 3" xfId="17870" xr:uid="{00000000-0005-0000-0000-0000FA000000}"/>
    <cellStyle name="#,##0 3 3 10 4" xfId="23367" xr:uid="{00000000-0005-0000-0000-0000FB000000}"/>
    <cellStyle name="#,##0 3 3 11" xfId="11899" xr:uid="{00000000-0005-0000-0000-0000FC000000}"/>
    <cellStyle name="#,##0 3 3 12" xfId="17656" xr:uid="{00000000-0005-0000-0000-0000FD000000}"/>
    <cellStyle name="#,##0 3 3 13" xfId="23153" xr:uid="{00000000-0005-0000-0000-0000FE000000}"/>
    <cellStyle name="#,##0 3 3 2" xfId="6143" xr:uid="{00000000-0005-0000-0000-0000FF000000}"/>
    <cellStyle name="#,##0 3 3 2 2" xfId="12115" xr:uid="{00000000-0005-0000-0000-000000010000}"/>
    <cellStyle name="#,##0 3 3 2 3" xfId="17871" xr:uid="{00000000-0005-0000-0000-000001010000}"/>
    <cellStyle name="#,##0 3 3 2 4" xfId="23368" xr:uid="{00000000-0005-0000-0000-000002010000}"/>
    <cellStyle name="#,##0 3 3 3" xfId="6144" xr:uid="{00000000-0005-0000-0000-000003010000}"/>
    <cellStyle name="#,##0 3 3 3 2" xfId="12116" xr:uid="{00000000-0005-0000-0000-000004010000}"/>
    <cellStyle name="#,##0 3 3 3 3" xfId="17872" xr:uid="{00000000-0005-0000-0000-000005010000}"/>
    <cellStyle name="#,##0 3 3 3 4" xfId="23369" xr:uid="{00000000-0005-0000-0000-000006010000}"/>
    <cellStyle name="#,##0 3 3 4" xfId="6145" xr:uid="{00000000-0005-0000-0000-000007010000}"/>
    <cellStyle name="#,##0 3 3 4 2" xfId="12117" xr:uid="{00000000-0005-0000-0000-000008010000}"/>
    <cellStyle name="#,##0 3 3 4 3" xfId="17873" xr:uid="{00000000-0005-0000-0000-000009010000}"/>
    <cellStyle name="#,##0 3 3 4 4" xfId="23370" xr:uid="{00000000-0005-0000-0000-00000A010000}"/>
    <cellStyle name="#,##0 3 3 5" xfId="6146" xr:uid="{00000000-0005-0000-0000-00000B010000}"/>
    <cellStyle name="#,##0 3 3 5 2" xfId="12118" xr:uid="{00000000-0005-0000-0000-00000C010000}"/>
    <cellStyle name="#,##0 3 3 5 3" xfId="17874" xr:uid="{00000000-0005-0000-0000-00000D010000}"/>
    <cellStyle name="#,##0 3 3 5 4" xfId="23371" xr:uid="{00000000-0005-0000-0000-00000E010000}"/>
    <cellStyle name="#,##0 3 3 6" xfId="6147" xr:uid="{00000000-0005-0000-0000-00000F010000}"/>
    <cellStyle name="#,##0 3 3 6 2" xfId="12119" xr:uid="{00000000-0005-0000-0000-000010010000}"/>
    <cellStyle name="#,##0 3 3 6 3" xfId="17875" xr:uid="{00000000-0005-0000-0000-000011010000}"/>
    <cellStyle name="#,##0 3 3 6 4" xfId="23372" xr:uid="{00000000-0005-0000-0000-000012010000}"/>
    <cellStyle name="#,##0 3 3 7" xfId="6148" xr:uid="{00000000-0005-0000-0000-000013010000}"/>
    <cellStyle name="#,##0 3 3 7 2" xfId="12120" xr:uid="{00000000-0005-0000-0000-000014010000}"/>
    <cellStyle name="#,##0 3 3 7 3" xfId="17876" xr:uid="{00000000-0005-0000-0000-000015010000}"/>
    <cellStyle name="#,##0 3 3 7 4" xfId="23373" xr:uid="{00000000-0005-0000-0000-000016010000}"/>
    <cellStyle name="#,##0 3 3 8" xfId="6149" xr:uid="{00000000-0005-0000-0000-000017010000}"/>
    <cellStyle name="#,##0 3 3 8 2" xfId="12121" xr:uid="{00000000-0005-0000-0000-000018010000}"/>
    <cellStyle name="#,##0 3 3 8 3" xfId="17877" xr:uid="{00000000-0005-0000-0000-000019010000}"/>
    <cellStyle name="#,##0 3 3 8 4" xfId="23374" xr:uid="{00000000-0005-0000-0000-00001A010000}"/>
    <cellStyle name="#,##0 3 3 9" xfId="6150" xr:uid="{00000000-0005-0000-0000-00001B010000}"/>
    <cellStyle name="#,##0 3 3 9 2" xfId="12122" xr:uid="{00000000-0005-0000-0000-00001C010000}"/>
    <cellStyle name="#,##0 3 3 9 3" xfId="17878" xr:uid="{00000000-0005-0000-0000-00001D010000}"/>
    <cellStyle name="#,##0 3 3 9 4" xfId="23375" xr:uid="{00000000-0005-0000-0000-00001E010000}"/>
    <cellStyle name="#,##0 3 4" xfId="6151" xr:uid="{00000000-0005-0000-0000-00001F010000}"/>
    <cellStyle name="#,##0 3 4 2" xfId="12123" xr:uid="{00000000-0005-0000-0000-000020010000}"/>
    <cellStyle name="#,##0 3 4 3" xfId="17879" xr:uid="{00000000-0005-0000-0000-000021010000}"/>
    <cellStyle name="#,##0 3 4 4" xfId="23376" xr:uid="{00000000-0005-0000-0000-000022010000}"/>
    <cellStyle name="#,##0 3 5" xfId="6152" xr:uid="{00000000-0005-0000-0000-000023010000}"/>
    <cellStyle name="#,##0 3 5 2" xfId="12124" xr:uid="{00000000-0005-0000-0000-000024010000}"/>
    <cellStyle name="#,##0 3 5 3" xfId="17880" xr:uid="{00000000-0005-0000-0000-000025010000}"/>
    <cellStyle name="#,##0 3 5 4" xfId="23377" xr:uid="{00000000-0005-0000-0000-000026010000}"/>
    <cellStyle name="#,##0 3 6" xfId="6153" xr:uid="{00000000-0005-0000-0000-000027010000}"/>
    <cellStyle name="#,##0 3 6 2" xfId="12125" xr:uid="{00000000-0005-0000-0000-000028010000}"/>
    <cellStyle name="#,##0 3 6 3" xfId="17881" xr:uid="{00000000-0005-0000-0000-000029010000}"/>
    <cellStyle name="#,##0 3 6 4" xfId="23378" xr:uid="{00000000-0005-0000-0000-00002A010000}"/>
    <cellStyle name="#,##0 3 7" xfId="6154" xr:uid="{00000000-0005-0000-0000-00002B010000}"/>
    <cellStyle name="#,##0 3 7 2" xfId="12126" xr:uid="{00000000-0005-0000-0000-00002C010000}"/>
    <cellStyle name="#,##0 3 7 3" xfId="17882" xr:uid="{00000000-0005-0000-0000-00002D010000}"/>
    <cellStyle name="#,##0 3 7 4" xfId="23379" xr:uid="{00000000-0005-0000-0000-00002E010000}"/>
    <cellStyle name="#,##0 3 8" xfId="6155" xr:uid="{00000000-0005-0000-0000-00002F010000}"/>
    <cellStyle name="#,##0 3 8 2" xfId="12127" xr:uid="{00000000-0005-0000-0000-000030010000}"/>
    <cellStyle name="#,##0 3 8 3" xfId="17883" xr:uid="{00000000-0005-0000-0000-000031010000}"/>
    <cellStyle name="#,##0 3 8 4" xfId="23380" xr:uid="{00000000-0005-0000-0000-000032010000}"/>
    <cellStyle name="#,##0 3 9" xfId="6156" xr:uid="{00000000-0005-0000-0000-000033010000}"/>
    <cellStyle name="#,##0 3 9 2" xfId="12128" xr:uid="{00000000-0005-0000-0000-000034010000}"/>
    <cellStyle name="#,##0 3 9 3" xfId="17884" xr:uid="{00000000-0005-0000-0000-000035010000}"/>
    <cellStyle name="#,##0 3 9 4" xfId="23381" xr:uid="{00000000-0005-0000-0000-000036010000}"/>
    <cellStyle name="#,##0 4" xfId="5368" xr:uid="{00000000-0005-0000-0000-000037010000}"/>
    <cellStyle name="#,##0 4 2" xfId="5656" xr:uid="{00000000-0005-0000-0000-000038010000}"/>
    <cellStyle name="#,##0 4 2 2" xfId="6157" xr:uid="{00000000-0005-0000-0000-000039010000}"/>
    <cellStyle name="#,##0 4 2 2 2" xfId="12129" xr:uid="{00000000-0005-0000-0000-00003A010000}"/>
    <cellStyle name="#,##0 4 2 2 3" xfId="17885" xr:uid="{00000000-0005-0000-0000-00003B010000}"/>
    <cellStyle name="#,##0 4 2 2 4" xfId="23382" xr:uid="{00000000-0005-0000-0000-00003C010000}"/>
    <cellStyle name="#,##0 4 2 3" xfId="6158" xr:uid="{00000000-0005-0000-0000-00003D010000}"/>
    <cellStyle name="#,##0 4 2 3 2" xfId="12130" xr:uid="{00000000-0005-0000-0000-00003E010000}"/>
    <cellStyle name="#,##0 4 2 3 3" xfId="17886" xr:uid="{00000000-0005-0000-0000-00003F010000}"/>
    <cellStyle name="#,##0 4 2 3 4" xfId="23383" xr:uid="{00000000-0005-0000-0000-000040010000}"/>
    <cellStyle name="#,##0 4 2 4" xfId="6159" xr:uid="{00000000-0005-0000-0000-000041010000}"/>
    <cellStyle name="#,##0 4 2 4 2" xfId="12131" xr:uid="{00000000-0005-0000-0000-000042010000}"/>
    <cellStyle name="#,##0 4 2 4 3" xfId="17887" xr:uid="{00000000-0005-0000-0000-000043010000}"/>
    <cellStyle name="#,##0 4 2 4 4" xfId="23384" xr:uid="{00000000-0005-0000-0000-000044010000}"/>
    <cellStyle name="#,##0 4 2 5" xfId="6160" xr:uid="{00000000-0005-0000-0000-000045010000}"/>
    <cellStyle name="#,##0 4 2 5 2" xfId="12132" xr:uid="{00000000-0005-0000-0000-000046010000}"/>
    <cellStyle name="#,##0 4 2 5 3" xfId="17888" xr:uid="{00000000-0005-0000-0000-000047010000}"/>
    <cellStyle name="#,##0 4 2 5 4" xfId="23385" xr:uid="{00000000-0005-0000-0000-000048010000}"/>
    <cellStyle name="#,##0 4 2 6" xfId="6161" xr:uid="{00000000-0005-0000-0000-000049010000}"/>
    <cellStyle name="#,##0 4 2 6 2" xfId="12133" xr:uid="{00000000-0005-0000-0000-00004A010000}"/>
    <cellStyle name="#,##0 4 2 6 3" xfId="17889" xr:uid="{00000000-0005-0000-0000-00004B010000}"/>
    <cellStyle name="#,##0 4 2 6 4" xfId="23386" xr:uid="{00000000-0005-0000-0000-00004C010000}"/>
    <cellStyle name="#,##0 4 2 7" xfId="11629" xr:uid="{00000000-0005-0000-0000-00004D010000}"/>
    <cellStyle name="#,##0 4 2 8" xfId="17399" xr:uid="{00000000-0005-0000-0000-00004E010000}"/>
    <cellStyle name="#,##0 4 3" xfId="6162" xr:uid="{00000000-0005-0000-0000-00004F010000}"/>
    <cellStyle name="#,##0 4 3 2" xfId="12134" xr:uid="{00000000-0005-0000-0000-000050010000}"/>
    <cellStyle name="#,##0 4 3 3" xfId="17890" xr:uid="{00000000-0005-0000-0000-000051010000}"/>
    <cellStyle name="#,##0 4 3 4" xfId="23387" xr:uid="{00000000-0005-0000-0000-000052010000}"/>
    <cellStyle name="#,##0 4 4" xfId="6163" xr:uid="{00000000-0005-0000-0000-000053010000}"/>
    <cellStyle name="#,##0 4 4 2" xfId="12135" xr:uid="{00000000-0005-0000-0000-000054010000}"/>
    <cellStyle name="#,##0 4 4 3" xfId="17891" xr:uid="{00000000-0005-0000-0000-000055010000}"/>
    <cellStyle name="#,##0 4 4 4" xfId="23388" xr:uid="{00000000-0005-0000-0000-000056010000}"/>
    <cellStyle name="#,##0 4 5" xfId="6164" xr:uid="{00000000-0005-0000-0000-000057010000}"/>
    <cellStyle name="#,##0 4 5 2" xfId="12136" xr:uid="{00000000-0005-0000-0000-000058010000}"/>
    <cellStyle name="#,##0 4 5 3" xfId="17892" xr:uid="{00000000-0005-0000-0000-000059010000}"/>
    <cellStyle name="#,##0 4 5 4" xfId="23389" xr:uid="{00000000-0005-0000-0000-00005A010000}"/>
    <cellStyle name="#,##0 4 6" xfId="11362" xr:uid="{00000000-0005-0000-0000-00005B010000}"/>
    <cellStyle name="#,##0 4 7" xfId="17165" xr:uid="{00000000-0005-0000-0000-00005C010000}"/>
    <cellStyle name="#,##0 5" xfId="5600" xr:uid="{00000000-0005-0000-0000-00005D010000}"/>
    <cellStyle name="#,##0 5 2" xfId="6165" xr:uid="{00000000-0005-0000-0000-00005E010000}"/>
    <cellStyle name="#,##0 5 2 2" xfId="12137" xr:uid="{00000000-0005-0000-0000-00005F010000}"/>
    <cellStyle name="#,##0 5 2 3" xfId="17893" xr:uid="{00000000-0005-0000-0000-000060010000}"/>
    <cellStyle name="#,##0 5 2 4" xfId="23390" xr:uid="{00000000-0005-0000-0000-000061010000}"/>
    <cellStyle name="#,##0 5 3" xfId="6166" xr:uid="{00000000-0005-0000-0000-000062010000}"/>
    <cellStyle name="#,##0 5 3 2" xfId="12138" xr:uid="{00000000-0005-0000-0000-000063010000}"/>
    <cellStyle name="#,##0 5 3 3" xfId="17894" xr:uid="{00000000-0005-0000-0000-000064010000}"/>
    <cellStyle name="#,##0 5 3 4" xfId="23391" xr:uid="{00000000-0005-0000-0000-000065010000}"/>
    <cellStyle name="#,##0 5 4" xfId="6167" xr:uid="{00000000-0005-0000-0000-000066010000}"/>
    <cellStyle name="#,##0 5 4 2" xfId="12139" xr:uid="{00000000-0005-0000-0000-000067010000}"/>
    <cellStyle name="#,##0 5 4 3" xfId="17895" xr:uid="{00000000-0005-0000-0000-000068010000}"/>
    <cellStyle name="#,##0 5 4 4" xfId="23392" xr:uid="{00000000-0005-0000-0000-000069010000}"/>
    <cellStyle name="#,##0 5 5" xfId="6168" xr:uid="{00000000-0005-0000-0000-00006A010000}"/>
    <cellStyle name="#,##0 5 5 2" xfId="12140" xr:uid="{00000000-0005-0000-0000-00006B010000}"/>
    <cellStyle name="#,##0 5 5 3" xfId="17896" xr:uid="{00000000-0005-0000-0000-00006C010000}"/>
    <cellStyle name="#,##0 5 5 4" xfId="23393" xr:uid="{00000000-0005-0000-0000-00006D010000}"/>
    <cellStyle name="#,##0 5 6" xfId="6169" xr:uid="{00000000-0005-0000-0000-00006E010000}"/>
    <cellStyle name="#,##0 5 6 2" xfId="12141" xr:uid="{00000000-0005-0000-0000-00006F010000}"/>
    <cellStyle name="#,##0 5 6 3" xfId="17897" xr:uid="{00000000-0005-0000-0000-000070010000}"/>
    <cellStyle name="#,##0 5 6 4" xfId="23394" xr:uid="{00000000-0005-0000-0000-000071010000}"/>
    <cellStyle name="#,##0 5 7" xfId="11584" xr:uid="{00000000-0005-0000-0000-000072010000}"/>
    <cellStyle name="#,##0 5 8" xfId="17356" xr:uid="{00000000-0005-0000-0000-000073010000}"/>
    <cellStyle name="#,##0 6" xfId="6170" xr:uid="{00000000-0005-0000-0000-000074010000}"/>
    <cellStyle name="#,##0 6 2" xfId="12142" xr:uid="{00000000-0005-0000-0000-000075010000}"/>
    <cellStyle name="#,##0 6 3" xfId="17898" xr:uid="{00000000-0005-0000-0000-000076010000}"/>
    <cellStyle name="#,##0 6 4" xfId="23395" xr:uid="{00000000-0005-0000-0000-000077010000}"/>
    <cellStyle name="#,##0 7" xfId="11235" xr:uid="{00000000-0005-0000-0000-000078010000}"/>
    <cellStyle name="$" xfId="825" xr:uid="{00000000-0005-0000-0000-000079010000}"/>
    <cellStyle name="$_db진흥" xfId="826" xr:uid="{00000000-0005-0000-0000-00007A010000}"/>
    <cellStyle name="$_db진흥 2" xfId="827" xr:uid="{00000000-0005-0000-0000-00007B010000}"/>
    <cellStyle name="$_견적2" xfId="828" xr:uid="{00000000-0005-0000-0000-00007C010000}"/>
    <cellStyle name="$_견적2 2" xfId="829" xr:uid="{00000000-0005-0000-0000-00007D010000}"/>
    <cellStyle name="$_기아" xfId="830" xr:uid="{00000000-0005-0000-0000-00007E010000}"/>
    <cellStyle name="$_기아 2" xfId="831" xr:uid="{00000000-0005-0000-0000-00007F010000}"/>
    <cellStyle name="?" xfId="832" xr:uid="{00000000-0005-0000-0000-000080010000}"/>
    <cellStyle name="?? [0]_m.7.2" xfId="140" xr:uid="{00000000-0005-0000-0000-000081010000}"/>
    <cellStyle name="??_x000c_溜_x0012__x000d_肥U_x0001_?_x0006_?_x0007__x0001__x0001_" xfId="833" xr:uid="{00000000-0005-0000-0000-000082010000}"/>
    <cellStyle name="??&amp;O?&amp;H?_x0008__x000f__x0007_?_x0007__x0001__x0001_" xfId="8" xr:uid="{00000000-0005-0000-0000-000083010000}"/>
    <cellStyle name="??&amp;O?&amp;H?_x0008_??_x0007__x0001__x0001_" xfId="9" xr:uid="{00000000-0005-0000-0000-000084010000}"/>
    <cellStyle name="??&amp;O?&amp;H?_x0008_x_x000b_P_x000c__x0007__x0001__x0001_" xfId="834" xr:uid="{00000000-0005-0000-0000-000085010000}"/>
    <cellStyle name="??&amp;쏗?뷐9_x0008__x0011__x0007_?_x0007__x0001__x0001_" xfId="835" xr:uid="{00000000-0005-0000-0000-000086010000}"/>
    <cellStyle name="???­ [0]_INQUIRY ¿?¾÷?ß?ø " xfId="141" xr:uid="{00000000-0005-0000-0000-000087010000}"/>
    <cellStyle name="???­_INQUIRY ¿?¾÷?ß?ø " xfId="142" xr:uid="{00000000-0005-0000-0000-000088010000}"/>
    <cellStyle name="???Ø_??°???(2¿?) " xfId="143" xr:uid="{00000000-0005-0000-0000-000089010000}"/>
    <cellStyle name="??_m.7.2.7.3" xfId="144" xr:uid="{00000000-0005-0000-0000-00008A010000}"/>
    <cellStyle name="?_x000f__x0001_?잡_x0002_" xfId="836" xr:uid="{00000000-0005-0000-0000-00008B010000}"/>
    <cellStyle name="?Þ¸¶ [0]_INQUIRY ¿?¾÷?ß?ø " xfId="145" xr:uid="{00000000-0005-0000-0000-00008C010000}"/>
    <cellStyle name="?Þ¸¶_INQUIRY ¿?¾÷?ß?ø " xfId="146" xr:uid="{00000000-0005-0000-0000-00008D010000}"/>
    <cellStyle name="?W?_laroux" xfId="147" xr:uid="{00000000-0005-0000-0000-00008E010000}"/>
    <cellStyle name="?칮E0899intecosch" xfId="837" xr:uid="{00000000-0005-0000-0000-00008F010000}"/>
    <cellStyle name="?칮E0899M1RP" xfId="838" xr:uid="{00000000-0005-0000-0000-000090010000}"/>
    <cellStyle name="?칮E1999Year End Provision" xfId="839" xr:uid="{00000000-0005-0000-0000-000091010000}"/>
    <cellStyle name="]_x0004_" xfId="840" xr:uid="{00000000-0005-0000-0000-000092010000}"/>
    <cellStyle name="_0106고정부속명세" xfId="841" xr:uid="{00000000-0005-0000-0000-000093010000}"/>
    <cellStyle name="_0106고정부속명세 (1)" xfId="842" xr:uid="{00000000-0005-0000-0000-000094010000}"/>
    <cellStyle name="_0106고정부속명세 (1) 2" xfId="843" xr:uid="{00000000-0005-0000-0000-000095010000}"/>
    <cellStyle name="_0106고정부속명세 (1)_결산자료" xfId="844" xr:uid="{00000000-0005-0000-0000-000096010000}"/>
    <cellStyle name="_0106고정부속명세 (1)_결산자료 2" xfId="845" xr:uid="{00000000-0005-0000-0000-000097010000}"/>
    <cellStyle name="_0106고정부속명세 (1)_재무제표" xfId="846" xr:uid="{00000000-0005-0000-0000-000098010000}"/>
    <cellStyle name="_0106고정부속명세 (1)_재무제표 2" xfId="847" xr:uid="{00000000-0005-0000-0000-000099010000}"/>
    <cellStyle name="_0106고정부속명세 (1)_제9기01월결산명세서" xfId="848" xr:uid="{00000000-0005-0000-0000-00009A010000}"/>
    <cellStyle name="_0106고정부속명세 (1)_제9기01월결산명세서 (1)" xfId="849" xr:uid="{00000000-0005-0000-0000-00009B010000}"/>
    <cellStyle name="_0106고정부속명세 (1)_제9기01월결산명세서 (1) 2" xfId="850" xr:uid="{00000000-0005-0000-0000-00009C010000}"/>
    <cellStyle name="_0106고정부속명세 (1)_제9기01월결산명세서 10" xfId="851" xr:uid="{00000000-0005-0000-0000-00009D010000}"/>
    <cellStyle name="_0106고정부속명세 (1)_제9기01월결산명세서 11" xfId="852" xr:uid="{00000000-0005-0000-0000-00009E010000}"/>
    <cellStyle name="_0106고정부속명세 (1)_제9기01월결산명세서 12" xfId="853" xr:uid="{00000000-0005-0000-0000-00009F010000}"/>
    <cellStyle name="_0106고정부속명세 (1)_제9기01월결산명세서 13" xfId="854" xr:uid="{00000000-0005-0000-0000-0000A0010000}"/>
    <cellStyle name="_0106고정부속명세 (1)_제9기01월결산명세서 14" xfId="855" xr:uid="{00000000-0005-0000-0000-0000A1010000}"/>
    <cellStyle name="_0106고정부속명세 (1)_제9기01월결산명세서 15" xfId="856" xr:uid="{00000000-0005-0000-0000-0000A2010000}"/>
    <cellStyle name="_0106고정부속명세 (1)_제9기01월결산명세서 16" xfId="857" xr:uid="{00000000-0005-0000-0000-0000A3010000}"/>
    <cellStyle name="_0106고정부속명세 (1)_제9기01월결산명세서 17" xfId="858" xr:uid="{00000000-0005-0000-0000-0000A4010000}"/>
    <cellStyle name="_0106고정부속명세 (1)_제9기01월결산명세서 18" xfId="859" xr:uid="{00000000-0005-0000-0000-0000A5010000}"/>
    <cellStyle name="_0106고정부속명세 (1)_제9기01월결산명세서 19" xfId="860" xr:uid="{00000000-0005-0000-0000-0000A6010000}"/>
    <cellStyle name="_0106고정부속명세 (1)_제9기01월결산명세서 2" xfId="861" xr:uid="{00000000-0005-0000-0000-0000A7010000}"/>
    <cellStyle name="_0106고정부속명세 (1)_제9기01월결산명세서 20" xfId="862" xr:uid="{00000000-0005-0000-0000-0000A8010000}"/>
    <cellStyle name="_0106고정부속명세 (1)_제9기01월결산명세서 21" xfId="863" xr:uid="{00000000-0005-0000-0000-0000A9010000}"/>
    <cellStyle name="_0106고정부속명세 (1)_제9기01월결산명세서 22" xfId="864" xr:uid="{00000000-0005-0000-0000-0000AA010000}"/>
    <cellStyle name="_0106고정부속명세 (1)_제9기01월결산명세서 23" xfId="865" xr:uid="{00000000-0005-0000-0000-0000AB010000}"/>
    <cellStyle name="_0106고정부속명세 (1)_제9기01월결산명세서 24" xfId="866" xr:uid="{00000000-0005-0000-0000-0000AC010000}"/>
    <cellStyle name="_0106고정부속명세 (1)_제9기01월결산명세서 25" xfId="867" xr:uid="{00000000-0005-0000-0000-0000AD010000}"/>
    <cellStyle name="_0106고정부속명세 (1)_제9기01월결산명세서 26" xfId="868" xr:uid="{00000000-0005-0000-0000-0000AE010000}"/>
    <cellStyle name="_0106고정부속명세 (1)_제9기01월결산명세서 27" xfId="869" xr:uid="{00000000-0005-0000-0000-0000AF010000}"/>
    <cellStyle name="_0106고정부속명세 (1)_제9기01월결산명세서 28" xfId="870" xr:uid="{00000000-0005-0000-0000-0000B0010000}"/>
    <cellStyle name="_0106고정부속명세 (1)_제9기01월결산명세서 29" xfId="871" xr:uid="{00000000-0005-0000-0000-0000B1010000}"/>
    <cellStyle name="_0106고정부속명세 (1)_제9기01월결산명세서 3" xfId="872" xr:uid="{00000000-0005-0000-0000-0000B2010000}"/>
    <cellStyle name="_0106고정부속명세 (1)_제9기01월결산명세서 30" xfId="873" xr:uid="{00000000-0005-0000-0000-0000B3010000}"/>
    <cellStyle name="_0106고정부속명세 (1)_제9기01월결산명세서 31" xfId="874" xr:uid="{00000000-0005-0000-0000-0000B4010000}"/>
    <cellStyle name="_0106고정부속명세 (1)_제9기01월결산명세서 32" xfId="875" xr:uid="{00000000-0005-0000-0000-0000B5010000}"/>
    <cellStyle name="_0106고정부속명세 (1)_제9기01월결산명세서 33" xfId="876" xr:uid="{00000000-0005-0000-0000-0000B6010000}"/>
    <cellStyle name="_0106고정부속명세 (1)_제9기01월결산명세서 34" xfId="877" xr:uid="{00000000-0005-0000-0000-0000B7010000}"/>
    <cellStyle name="_0106고정부속명세 (1)_제9기01월결산명세서 35" xfId="878" xr:uid="{00000000-0005-0000-0000-0000B8010000}"/>
    <cellStyle name="_0106고정부속명세 (1)_제9기01월결산명세서 36" xfId="879" xr:uid="{00000000-0005-0000-0000-0000B9010000}"/>
    <cellStyle name="_0106고정부속명세 (1)_제9기01월결산명세서 37" xfId="880" xr:uid="{00000000-0005-0000-0000-0000BA010000}"/>
    <cellStyle name="_0106고정부속명세 (1)_제9기01월결산명세서 38" xfId="881" xr:uid="{00000000-0005-0000-0000-0000BB010000}"/>
    <cellStyle name="_0106고정부속명세 (1)_제9기01월결산명세서 39" xfId="882" xr:uid="{00000000-0005-0000-0000-0000BC010000}"/>
    <cellStyle name="_0106고정부속명세 (1)_제9기01월결산명세서 4" xfId="883" xr:uid="{00000000-0005-0000-0000-0000BD010000}"/>
    <cellStyle name="_0106고정부속명세 (1)_제9기01월결산명세서 40" xfId="884" xr:uid="{00000000-0005-0000-0000-0000BE010000}"/>
    <cellStyle name="_0106고정부속명세 (1)_제9기01월결산명세서 41" xfId="885" xr:uid="{00000000-0005-0000-0000-0000BF010000}"/>
    <cellStyle name="_0106고정부속명세 (1)_제9기01월결산명세서 42" xfId="886" xr:uid="{00000000-0005-0000-0000-0000C0010000}"/>
    <cellStyle name="_0106고정부속명세 (1)_제9기01월결산명세서 43" xfId="887" xr:uid="{00000000-0005-0000-0000-0000C1010000}"/>
    <cellStyle name="_0106고정부속명세 (1)_제9기01월결산명세서 44" xfId="888" xr:uid="{00000000-0005-0000-0000-0000C2010000}"/>
    <cellStyle name="_0106고정부속명세 (1)_제9기01월결산명세서 45" xfId="889" xr:uid="{00000000-0005-0000-0000-0000C3010000}"/>
    <cellStyle name="_0106고정부속명세 (1)_제9기01월결산명세서 46" xfId="890" xr:uid="{00000000-0005-0000-0000-0000C4010000}"/>
    <cellStyle name="_0106고정부속명세 (1)_제9기01월결산명세서 47" xfId="891" xr:uid="{00000000-0005-0000-0000-0000C5010000}"/>
    <cellStyle name="_0106고정부속명세 (1)_제9기01월결산명세서 48" xfId="892" xr:uid="{00000000-0005-0000-0000-0000C6010000}"/>
    <cellStyle name="_0106고정부속명세 (1)_제9기01월결산명세서 49" xfId="893" xr:uid="{00000000-0005-0000-0000-0000C7010000}"/>
    <cellStyle name="_0106고정부속명세 (1)_제9기01월결산명세서 5" xfId="894" xr:uid="{00000000-0005-0000-0000-0000C8010000}"/>
    <cellStyle name="_0106고정부속명세 (1)_제9기01월결산명세서 50" xfId="895" xr:uid="{00000000-0005-0000-0000-0000C9010000}"/>
    <cellStyle name="_0106고정부속명세 (1)_제9기01월결산명세서 51" xfId="896" xr:uid="{00000000-0005-0000-0000-0000CA010000}"/>
    <cellStyle name="_0106고정부속명세 (1)_제9기01월결산명세서 52" xfId="897" xr:uid="{00000000-0005-0000-0000-0000CB010000}"/>
    <cellStyle name="_0106고정부속명세 (1)_제9기01월결산명세서 53" xfId="898" xr:uid="{00000000-0005-0000-0000-0000CC010000}"/>
    <cellStyle name="_0106고정부속명세 (1)_제9기01월결산명세서 54" xfId="899" xr:uid="{00000000-0005-0000-0000-0000CD010000}"/>
    <cellStyle name="_0106고정부속명세 (1)_제9기01월결산명세서 55" xfId="900" xr:uid="{00000000-0005-0000-0000-0000CE010000}"/>
    <cellStyle name="_0106고정부속명세 (1)_제9기01월결산명세서 56" xfId="901" xr:uid="{00000000-0005-0000-0000-0000CF010000}"/>
    <cellStyle name="_0106고정부속명세 (1)_제9기01월결산명세서 57" xfId="902" xr:uid="{00000000-0005-0000-0000-0000D0010000}"/>
    <cellStyle name="_0106고정부속명세 (1)_제9기01월결산명세서 58" xfId="903" xr:uid="{00000000-0005-0000-0000-0000D1010000}"/>
    <cellStyle name="_0106고정부속명세 (1)_제9기01월결산명세서 59" xfId="904" xr:uid="{00000000-0005-0000-0000-0000D2010000}"/>
    <cellStyle name="_0106고정부속명세 (1)_제9기01월결산명세서 6" xfId="905" xr:uid="{00000000-0005-0000-0000-0000D3010000}"/>
    <cellStyle name="_0106고정부속명세 (1)_제9기01월결산명세서 60" xfId="906" xr:uid="{00000000-0005-0000-0000-0000D4010000}"/>
    <cellStyle name="_0106고정부속명세 (1)_제9기01월결산명세서 61" xfId="907" xr:uid="{00000000-0005-0000-0000-0000D5010000}"/>
    <cellStyle name="_0106고정부속명세 (1)_제9기01월결산명세서 62" xfId="908" xr:uid="{00000000-0005-0000-0000-0000D6010000}"/>
    <cellStyle name="_0106고정부속명세 (1)_제9기01월결산명세서 63" xfId="909" xr:uid="{00000000-0005-0000-0000-0000D7010000}"/>
    <cellStyle name="_0106고정부속명세 (1)_제9기01월결산명세서 64" xfId="910" xr:uid="{00000000-0005-0000-0000-0000D8010000}"/>
    <cellStyle name="_0106고정부속명세 (1)_제9기01월결산명세서 65" xfId="911" xr:uid="{00000000-0005-0000-0000-0000D9010000}"/>
    <cellStyle name="_0106고정부속명세 (1)_제9기01월결산명세서 66" xfId="912" xr:uid="{00000000-0005-0000-0000-0000DA010000}"/>
    <cellStyle name="_0106고정부속명세 (1)_제9기01월결산명세서 67" xfId="913" xr:uid="{00000000-0005-0000-0000-0000DB010000}"/>
    <cellStyle name="_0106고정부속명세 (1)_제9기01월결산명세서 68" xfId="914" xr:uid="{00000000-0005-0000-0000-0000DC010000}"/>
    <cellStyle name="_0106고정부속명세 (1)_제9기01월결산명세서 69" xfId="915" xr:uid="{00000000-0005-0000-0000-0000DD010000}"/>
    <cellStyle name="_0106고정부속명세 (1)_제9기01월결산명세서 7" xfId="916" xr:uid="{00000000-0005-0000-0000-0000DE010000}"/>
    <cellStyle name="_0106고정부속명세 (1)_제9기01월결산명세서 70" xfId="917" xr:uid="{00000000-0005-0000-0000-0000DF010000}"/>
    <cellStyle name="_0106고정부속명세 (1)_제9기01월결산명세서 71" xfId="918" xr:uid="{00000000-0005-0000-0000-0000E0010000}"/>
    <cellStyle name="_0106고정부속명세 (1)_제9기01월결산명세서 72" xfId="5011" xr:uid="{00000000-0005-0000-0000-0000E1010000}"/>
    <cellStyle name="_0106고정부속명세 (1)_제9기01월결산명세서 73" xfId="5012" xr:uid="{00000000-0005-0000-0000-0000E2010000}"/>
    <cellStyle name="_0106고정부속명세 (1)_제9기01월결산명세서 8" xfId="919" xr:uid="{00000000-0005-0000-0000-0000E3010000}"/>
    <cellStyle name="_0106고정부속명세 (1)_제9기01월결산명세서 9" xfId="920" xr:uid="{00000000-0005-0000-0000-0000E4010000}"/>
    <cellStyle name="_0106고정부속명세 (1)_채권증감내역" xfId="921" xr:uid="{00000000-0005-0000-0000-0000E5010000}"/>
    <cellStyle name="_0106고정부속명세 (1)_채권증감내역 2" xfId="922" xr:uid="{00000000-0005-0000-0000-0000E6010000}"/>
    <cellStyle name="_0106고정부속명세 10" xfId="923" xr:uid="{00000000-0005-0000-0000-0000E7010000}"/>
    <cellStyle name="_0106고정부속명세 11" xfId="924" xr:uid="{00000000-0005-0000-0000-0000E8010000}"/>
    <cellStyle name="_0106고정부속명세 12" xfId="925" xr:uid="{00000000-0005-0000-0000-0000E9010000}"/>
    <cellStyle name="_0106고정부속명세 13" xfId="926" xr:uid="{00000000-0005-0000-0000-0000EA010000}"/>
    <cellStyle name="_0106고정부속명세 14" xfId="927" xr:uid="{00000000-0005-0000-0000-0000EB010000}"/>
    <cellStyle name="_0106고정부속명세 15" xfId="928" xr:uid="{00000000-0005-0000-0000-0000EC010000}"/>
    <cellStyle name="_0106고정부속명세 16" xfId="929" xr:uid="{00000000-0005-0000-0000-0000ED010000}"/>
    <cellStyle name="_0106고정부속명세 17" xfId="930" xr:uid="{00000000-0005-0000-0000-0000EE010000}"/>
    <cellStyle name="_0106고정부속명세 18" xfId="931" xr:uid="{00000000-0005-0000-0000-0000EF010000}"/>
    <cellStyle name="_0106고정부속명세 19" xfId="932" xr:uid="{00000000-0005-0000-0000-0000F0010000}"/>
    <cellStyle name="_0106고정부속명세 2" xfId="933" xr:uid="{00000000-0005-0000-0000-0000F1010000}"/>
    <cellStyle name="_0106고정부속명세 20" xfId="934" xr:uid="{00000000-0005-0000-0000-0000F2010000}"/>
    <cellStyle name="_0106고정부속명세 21" xfId="935" xr:uid="{00000000-0005-0000-0000-0000F3010000}"/>
    <cellStyle name="_0106고정부속명세 22" xfId="936" xr:uid="{00000000-0005-0000-0000-0000F4010000}"/>
    <cellStyle name="_0106고정부속명세 23" xfId="937" xr:uid="{00000000-0005-0000-0000-0000F5010000}"/>
    <cellStyle name="_0106고정부속명세 24" xfId="938" xr:uid="{00000000-0005-0000-0000-0000F6010000}"/>
    <cellStyle name="_0106고정부속명세 25" xfId="939" xr:uid="{00000000-0005-0000-0000-0000F7010000}"/>
    <cellStyle name="_0106고정부속명세 26" xfId="940" xr:uid="{00000000-0005-0000-0000-0000F8010000}"/>
    <cellStyle name="_0106고정부속명세 27" xfId="941" xr:uid="{00000000-0005-0000-0000-0000F9010000}"/>
    <cellStyle name="_0106고정부속명세 28" xfId="942" xr:uid="{00000000-0005-0000-0000-0000FA010000}"/>
    <cellStyle name="_0106고정부속명세 29" xfId="943" xr:uid="{00000000-0005-0000-0000-0000FB010000}"/>
    <cellStyle name="_0106고정부속명세 3" xfId="944" xr:uid="{00000000-0005-0000-0000-0000FC010000}"/>
    <cellStyle name="_0106고정부속명세 30" xfId="945" xr:uid="{00000000-0005-0000-0000-0000FD010000}"/>
    <cellStyle name="_0106고정부속명세 31" xfId="946" xr:uid="{00000000-0005-0000-0000-0000FE010000}"/>
    <cellStyle name="_0106고정부속명세 32" xfId="947" xr:uid="{00000000-0005-0000-0000-0000FF010000}"/>
    <cellStyle name="_0106고정부속명세 33" xfId="948" xr:uid="{00000000-0005-0000-0000-000000020000}"/>
    <cellStyle name="_0106고정부속명세 34" xfId="949" xr:uid="{00000000-0005-0000-0000-000001020000}"/>
    <cellStyle name="_0106고정부속명세 35" xfId="950" xr:uid="{00000000-0005-0000-0000-000002020000}"/>
    <cellStyle name="_0106고정부속명세 36" xfId="951" xr:uid="{00000000-0005-0000-0000-000003020000}"/>
    <cellStyle name="_0106고정부속명세 37" xfId="952" xr:uid="{00000000-0005-0000-0000-000004020000}"/>
    <cellStyle name="_0106고정부속명세 38" xfId="953" xr:uid="{00000000-0005-0000-0000-000005020000}"/>
    <cellStyle name="_0106고정부속명세 39" xfId="954" xr:uid="{00000000-0005-0000-0000-000006020000}"/>
    <cellStyle name="_0106고정부속명세 4" xfId="955" xr:uid="{00000000-0005-0000-0000-000007020000}"/>
    <cellStyle name="_0106고정부속명세 40" xfId="956" xr:uid="{00000000-0005-0000-0000-000008020000}"/>
    <cellStyle name="_0106고정부속명세 41" xfId="957" xr:uid="{00000000-0005-0000-0000-000009020000}"/>
    <cellStyle name="_0106고정부속명세 42" xfId="958" xr:uid="{00000000-0005-0000-0000-00000A020000}"/>
    <cellStyle name="_0106고정부속명세 43" xfId="959" xr:uid="{00000000-0005-0000-0000-00000B020000}"/>
    <cellStyle name="_0106고정부속명세 44" xfId="960" xr:uid="{00000000-0005-0000-0000-00000C020000}"/>
    <cellStyle name="_0106고정부속명세 45" xfId="961" xr:uid="{00000000-0005-0000-0000-00000D020000}"/>
    <cellStyle name="_0106고정부속명세 46" xfId="962" xr:uid="{00000000-0005-0000-0000-00000E020000}"/>
    <cellStyle name="_0106고정부속명세 47" xfId="963" xr:uid="{00000000-0005-0000-0000-00000F020000}"/>
    <cellStyle name="_0106고정부속명세 48" xfId="964" xr:uid="{00000000-0005-0000-0000-000010020000}"/>
    <cellStyle name="_0106고정부속명세 49" xfId="965" xr:uid="{00000000-0005-0000-0000-000011020000}"/>
    <cellStyle name="_0106고정부속명세 5" xfId="966" xr:uid="{00000000-0005-0000-0000-000012020000}"/>
    <cellStyle name="_0106고정부속명세 50" xfId="967" xr:uid="{00000000-0005-0000-0000-000013020000}"/>
    <cellStyle name="_0106고정부속명세 51" xfId="968" xr:uid="{00000000-0005-0000-0000-000014020000}"/>
    <cellStyle name="_0106고정부속명세 52" xfId="969" xr:uid="{00000000-0005-0000-0000-000015020000}"/>
    <cellStyle name="_0106고정부속명세 53" xfId="970" xr:uid="{00000000-0005-0000-0000-000016020000}"/>
    <cellStyle name="_0106고정부속명세 54" xfId="971" xr:uid="{00000000-0005-0000-0000-000017020000}"/>
    <cellStyle name="_0106고정부속명세 55" xfId="972" xr:uid="{00000000-0005-0000-0000-000018020000}"/>
    <cellStyle name="_0106고정부속명세 56" xfId="973" xr:uid="{00000000-0005-0000-0000-000019020000}"/>
    <cellStyle name="_0106고정부속명세 57" xfId="974" xr:uid="{00000000-0005-0000-0000-00001A020000}"/>
    <cellStyle name="_0106고정부속명세 58" xfId="975" xr:uid="{00000000-0005-0000-0000-00001B020000}"/>
    <cellStyle name="_0106고정부속명세 59" xfId="976" xr:uid="{00000000-0005-0000-0000-00001C020000}"/>
    <cellStyle name="_0106고정부속명세 6" xfId="977" xr:uid="{00000000-0005-0000-0000-00001D020000}"/>
    <cellStyle name="_0106고정부속명세 60" xfId="978" xr:uid="{00000000-0005-0000-0000-00001E020000}"/>
    <cellStyle name="_0106고정부속명세 61" xfId="979" xr:uid="{00000000-0005-0000-0000-00001F020000}"/>
    <cellStyle name="_0106고정부속명세 62" xfId="980" xr:uid="{00000000-0005-0000-0000-000020020000}"/>
    <cellStyle name="_0106고정부속명세 63" xfId="981" xr:uid="{00000000-0005-0000-0000-000021020000}"/>
    <cellStyle name="_0106고정부속명세 64" xfId="982" xr:uid="{00000000-0005-0000-0000-000022020000}"/>
    <cellStyle name="_0106고정부속명세 65" xfId="983" xr:uid="{00000000-0005-0000-0000-000023020000}"/>
    <cellStyle name="_0106고정부속명세 66" xfId="984" xr:uid="{00000000-0005-0000-0000-000024020000}"/>
    <cellStyle name="_0106고정부속명세 67" xfId="985" xr:uid="{00000000-0005-0000-0000-000025020000}"/>
    <cellStyle name="_0106고정부속명세 68" xfId="986" xr:uid="{00000000-0005-0000-0000-000026020000}"/>
    <cellStyle name="_0106고정부속명세 69" xfId="987" xr:uid="{00000000-0005-0000-0000-000027020000}"/>
    <cellStyle name="_0106고정부속명세 7" xfId="988" xr:uid="{00000000-0005-0000-0000-000028020000}"/>
    <cellStyle name="_0106고정부속명세 70" xfId="989" xr:uid="{00000000-0005-0000-0000-000029020000}"/>
    <cellStyle name="_0106고정부속명세 71" xfId="990" xr:uid="{00000000-0005-0000-0000-00002A020000}"/>
    <cellStyle name="_0106고정부속명세 72" xfId="5013" xr:uid="{00000000-0005-0000-0000-00002B020000}"/>
    <cellStyle name="_0106고정부속명세 73" xfId="5014" xr:uid="{00000000-0005-0000-0000-00002C020000}"/>
    <cellStyle name="_0106고정부속명세 8" xfId="991" xr:uid="{00000000-0005-0000-0000-00002D020000}"/>
    <cellStyle name="_0106고정부속명세 9" xfId="992" xr:uid="{00000000-0005-0000-0000-00002E020000}"/>
    <cellStyle name="_0106고정부속명세_결산자료" xfId="993" xr:uid="{00000000-0005-0000-0000-00002F020000}"/>
    <cellStyle name="_0106고정부속명세_결산자료 2" xfId="994" xr:uid="{00000000-0005-0000-0000-000030020000}"/>
    <cellStyle name="_0106고정부속명세_재무제표" xfId="995" xr:uid="{00000000-0005-0000-0000-000031020000}"/>
    <cellStyle name="_0106고정부속명세_재무제표 2" xfId="996" xr:uid="{00000000-0005-0000-0000-000032020000}"/>
    <cellStyle name="_0106고정부속명세_제9기01월결산명세서" xfId="997" xr:uid="{00000000-0005-0000-0000-000033020000}"/>
    <cellStyle name="_0106고정부속명세_제9기01월결산명세서 (1)" xfId="998" xr:uid="{00000000-0005-0000-0000-000034020000}"/>
    <cellStyle name="_0106고정부속명세_제9기01월결산명세서 (1) 2" xfId="999" xr:uid="{00000000-0005-0000-0000-000035020000}"/>
    <cellStyle name="_0106고정부속명세_제9기01월결산명세서 10" xfId="1000" xr:uid="{00000000-0005-0000-0000-000036020000}"/>
    <cellStyle name="_0106고정부속명세_제9기01월결산명세서 11" xfId="1001" xr:uid="{00000000-0005-0000-0000-000037020000}"/>
    <cellStyle name="_0106고정부속명세_제9기01월결산명세서 12" xfId="1002" xr:uid="{00000000-0005-0000-0000-000038020000}"/>
    <cellStyle name="_0106고정부속명세_제9기01월결산명세서 13" xfId="1003" xr:uid="{00000000-0005-0000-0000-000039020000}"/>
    <cellStyle name="_0106고정부속명세_제9기01월결산명세서 14" xfId="1004" xr:uid="{00000000-0005-0000-0000-00003A020000}"/>
    <cellStyle name="_0106고정부속명세_제9기01월결산명세서 15" xfId="1005" xr:uid="{00000000-0005-0000-0000-00003B020000}"/>
    <cellStyle name="_0106고정부속명세_제9기01월결산명세서 16" xfId="1006" xr:uid="{00000000-0005-0000-0000-00003C020000}"/>
    <cellStyle name="_0106고정부속명세_제9기01월결산명세서 17" xfId="1007" xr:uid="{00000000-0005-0000-0000-00003D020000}"/>
    <cellStyle name="_0106고정부속명세_제9기01월결산명세서 18" xfId="1008" xr:uid="{00000000-0005-0000-0000-00003E020000}"/>
    <cellStyle name="_0106고정부속명세_제9기01월결산명세서 19" xfId="1009" xr:uid="{00000000-0005-0000-0000-00003F020000}"/>
    <cellStyle name="_0106고정부속명세_제9기01월결산명세서 2" xfId="1010" xr:uid="{00000000-0005-0000-0000-000040020000}"/>
    <cellStyle name="_0106고정부속명세_제9기01월결산명세서 20" xfId="1011" xr:uid="{00000000-0005-0000-0000-000041020000}"/>
    <cellStyle name="_0106고정부속명세_제9기01월결산명세서 21" xfId="1012" xr:uid="{00000000-0005-0000-0000-000042020000}"/>
    <cellStyle name="_0106고정부속명세_제9기01월결산명세서 22" xfId="1013" xr:uid="{00000000-0005-0000-0000-000043020000}"/>
    <cellStyle name="_0106고정부속명세_제9기01월결산명세서 23" xfId="1014" xr:uid="{00000000-0005-0000-0000-000044020000}"/>
    <cellStyle name="_0106고정부속명세_제9기01월결산명세서 24" xfId="1015" xr:uid="{00000000-0005-0000-0000-000045020000}"/>
    <cellStyle name="_0106고정부속명세_제9기01월결산명세서 25" xfId="1016" xr:uid="{00000000-0005-0000-0000-000046020000}"/>
    <cellStyle name="_0106고정부속명세_제9기01월결산명세서 26" xfId="1017" xr:uid="{00000000-0005-0000-0000-000047020000}"/>
    <cellStyle name="_0106고정부속명세_제9기01월결산명세서 27" xfId="1018" xr:uid="{00000000-0005-0000-0000-000048020000}"/>
    <cellStyle name="_0106고정부속명세_제9기01월결산명세서 28" xfId="1019" xr:uid="{00000000-0005-0000-0000-000049020000}"/>
    <cellStyle name="_0106고정부속명세_제9기01월결산명세서 29" xfId="1020" xr:uid="{00000000-0005-0000-0000-00004A020000}"/>
    <cellStyle name="_0106고정부속명세_제9기01월결산명세서 3" xfId="1021" xr:uid="{00000000-0005-0000-0000-00004B020000}"/>
    <cellStyle name="_0106고정부속명세_제9기01월결산명세서 30" xfId="1022" xr:uid="{00000000-0005-0000-0000-00004C020000}"/>
    <cellStyle name="_0106고정부속명세_제9기01월결산명세서 31" xfId="1023" xr:uid="{00000000-0005-0000-0000-00004D020000}"/>
    <cellStyle name="_0106고정부속명세_제9기01월결산명세서 32" xfId="1024" xr:uid="{00000000-0005-0000-0000-00004E020000}"/>
    <cellStyle name="_0106고정부속명세_제9기01월결산명세서 33" xfId="1025" xr:uid="{00000000-0005-0000-0000-00004F020000}"/>
    <cellStyle name="_0106고정부속명세_제9기01월결산명세서 34" xfId="1026" xr:uid="{00000000-0005-0000-0000-000050020000}"/>
    <cellStyle name="_0106고정부속명세_제9기01월결산명세서 35" xfId="1027" xr:uid="{00000000-0005-0000-0000-000051020000}"/>
    <cellStyle name="_0106고정부속명세_제9기01월결산명세서 36" xfId="1028" xr:uid="{00000000-0005-0000-0000-000052020000}"/>
    <cellStyle name="_0106고정부속명세_제9기01월결산명세서 37" xfId="1029" xr:uid="{00000000-0005-0000-0000-000053020000}"/>
    <cellStyle name="_0106고정부속명세_제9기01월결산명세서 38" xfId="1030" xr:uid="{00000000-0005-0000-0000-000054020000}"/>
    <cellStyle name="_0106고정부속명세_제9기01월결산명세서 39" xfId="1031" xr:uid="{00000000-0005-0000-0000-000055020000}"/>
    <cellStyle name="_0106고정부속명세_제9기01월결산명세서 4" xfId="1032" xr:uid="{00000000-0005-0000-0000-000056020000}"/>
    <cellStyle name="_0106고정부속명세_제9기01월결산명세서 40" xfId="1033" xr:uid="{00000000-0005-0000-0000-000057020000}"/>
    <cellStyle name="_0106고정부속명세_제9기01월결산명세서 41" xfId="1034" xr:uid="{00000000-0005-0000-0000-000058020000}"/>
    <cellStyle name="_0106고정부속명세_제9기01월결산명세서 42" xfId="1035" xr:uid="{00000000-0005-0000-0000-000059020000}"/>
    <cellStyle name="_0106고정부속명세_제9기01월결산명세서 43" xfId="1036" xr:uid="{00000000-0005-0000-0000-00005A020000}"/>
    <cellStyle name="_0106고정부속명세_제9기01월결산명세서 44" xfId="1037" xr:uid="{00000000-0005-0000-0000-00005B020000}"/>
    <cellStyle name="_0106고정부속명세_제9기01월결산명세서 45" xfId="1038" xr:uid="{00000000-0005-0000-0000-00005C020000}"/>
    <cellStyle name="_0106고정부속명세_제9기01월결산명세서 46" xfId="1039" xr:uid="{00000000-0005-0000-0000-00005D020000}"/>
    <cellStyle name="_0106고정부속명세_제9기01월결산명세서 47" xfId="1040" xr:uid="{00000000-0005-0000-0000-00005E020000}"/>
    <cellStyle name="_0106고정부속명세_제9기01월결산명세서 48" xfId="1041" xr:uid="{00000000-0005-0000-0000-00005F020000}"/>
    <cellStyle name="_0106고정부속명세_제9기01월결산명세서 49" xfId="1042" xr:uid="{00000000-0005-0000-0000-000060020000}"/>
    <cellStyle name="_0106고정부속명세_제9기01월결산명세서 5" xfId="1043" xr:uid="{00000000-0005-0000-0000-000061020000}"/>
    <cellStyle name="_0106고정부속명세_제9기01월결산명세서 50" xfId="1044" xr:uid="{00000000-0005-0000-0000-000062020000}"/>
    <cellStyle name="_0106고정부속명세_제9기01월결산명세서 51" xfId="1045" xr:uid="{00000000-0005-0000-0000-000063020000}"/>
    <cellStyle name="_0106고정부속명세_제9기01월결산명세서 52" xfId="1046" xr:uid="{00000000-0005-0000-0000-000064020000}"/>
    <cellStyle name="_0106고정부속명세_제9기01월결산명세서 53" xfId="1047" xr:uid="{00000000-0005-0000-0000-000065020000}"/>
    <cellStyle name="_0106고정부속명세_제9기01월결산명세서 54" xfId="1048" xr:uid="{00000000-0005-0000-0000-000066020000}"/>
    <cellStyle name="_0106고정부속명세_제9기01월결산명세서 55" xfId="1049" xr:uid="{00000000-0005-0000-0000-000067020000}"/>
    <cellStyle name="_0106고정부속명세_제9기01월결산명세서 56" xfId="1050" xr:uid="{00000000-0005-0000-0000-000068020000}"/>
    <cellStyle name="_0106고정부속명세_제9기01월결산명세서 57" xfId="1051" xr:uid="{00000000-0005-0000-0000-000069020000}"/>
    <cellStyle name="_0106고정부속명세_제9기01월결산명세서 58" xfId="1052" xr:uid="{00000000-0005-0000-0000-00006A020000}"/>
    <cellStyle name="_0106고정부속명세_제9기01월결산명세서 59" xfId="1053" xr:uid="{00000000-0005-0000-0000-00006B020000}"/>
    <cellStyle name="_0106고정부속명세_제9기01월결산명세서 6" xfId="1054" xr:uid="{00000000-0005-0000-0000-00006C020000}"/>
    <cellStyle name="_0106고정부속명세_제9기01월결산명세서 60" xfId="1055" xr:uid="{00000000-0005-0000-0000-00006D020000}"/>
    <cellStyle name="_0106고정부속명세_제9기01월결산명세서 61" xfId="1056" xr:uid="{00000000-0005-0000-0000-00006E020000}"/>
    <cellStyle name="_0106고정부속명세_제9기01월결산명세서 62" xfId="1057" xr:uid="{00000000-0005-0000-0000-00006F020000}"/>
    <cellStyle name="_0106고정부속명세_제9기01월결산명세서 63" xfId="1058" xr:uid="{00000000-0005-0000-0000-000070020000}"/>
    <cellStyle name="_0106고정부속명세_제9기01월결산명세서 64" xfId="1059" xr:uid="{00000000-0005-0000-0000-000071020000}"/>
    <cellStyle name="_0106고정부속명세_제9기01월결산명세서 65" xfId="1060" xr:uid="{00000000-0005-0000-0000-000072020000}"/>
    <cellStyle name="_0106고정부속명세_제9기01월결산명세서 66" xfId="1061" xr:uid="{00000000-0005-0000-0000-000073020000}"/>
    <cellStyle name="_0106고정부속명세_제9기01월결산명세서 67" xfId="1062" xr:uid="{00000000-0005-0000-0000-000074020000}"/>
    <cellStyle name="_0106고정부속명세_제9기01월결산명세서 68" xfId="1063" xr:uid="{00000000-0005-0000-0000-000075020000}"/>
    <cellStyle name="_0106고정부속명세_제9기01월결산명세서 69" xfId="1064" xr:uid="{00000000-0005-0000-0000-000076020000}"/>
    <cellStyle name="_0106고정부속명세_제9기01월결산명세서 7" xfId="1065" xr:uid="{00000000-0005-0000-0000-000077020000}"/>
    <cellStyle name="_0106고정부속명세_제9기01월결산명세서 70" xfId="1066" xr:uid="{00000000-0005-0000-0000-000078020000}"/>
    <cellStyle name="_0106고정부속명세_제9기01월결산명세서 71" xfId="1067" xr:uid="{00000000-0005-0000-0000-000079020000}"/>
    <cellStyle name="_0106고정부속명세_제9기01월결산명세서 72" xfId="5015" xr:uid="{00000000-0005-0000-0000-00007A020000}"/>
    <cellStyle name="_0106고정부속명세_제9기01월결산명세서 73" xfId="5016" xr:uid="{00000000-0005-0000-0000-00007B020000}"/>
    <cellStyle name="_0106고정부속명세_제9기01월결산명세서 8" xfId="1068" xr:uid="{00000000-0005-0000-0000-00007C020000}"/>
    <cellStyle name="_0106고정부속명세_제9기01월결산명세서 9" xfId="1069" xr:uid="{00000000-0005-0000-0000-00007D020000}"/>
    <cellStyle name="_0106고정부속명세_채권증감내역" xfId="1070" xr:uid="{00000000-0005-0000-0000-00007E020000}"/>
    <cellStyle name="_0106고정부속명세_채권증감내역 2" xfId="1071" xr:uid="{00000000-0005-0000-0000-00007F020000}"/>
    <cellStyle name="_0106전사세무자료" xfId="1072" xr:uid="{00000000-0005-0000-0000-000080020000}"/>
    <cellStyle name="_0106전사세무자료 2" xfId="1073" xr:uid="{00000000-0005-0000-0000-000081020000}"/>
    <cellStyle name="_0106전사세무자료_결산자료" xfId="1074" xr:uid="{00000000-0005-0000-0000-000082020000}"/>
    <cellStyle name="_0106전사세무자료_결산자료 2" xfId="1075" xr:uid="{00000000-0005-0000-0000-000083020000}"/>
    <cellStyle name="_0106전사세무자료_재무제표" xfId="1076" xr:uid="{00000000-0005-0000-0000-000084020000}"/>
    <cellStyle name="_0106전사세무자료_재무제표 2" xfId="1077" xr:uid="{00000000-0005-0000-0000-000085020000}"/>
    <cellStyle name="_0106전사세무자료_제9기01월결산명세서" xfId="1078" xr:uid="{00000000-0005-0000-0000-000086020000}"/>
    <cellStyle name="_0106전사세무자료_제9기01월결산명세서 (1)" xfId="1079" xr:uid="{00000000-0005-0000-0000-000087020000}"/>
    <cellStyle name="_0106전사세무자료_제9기01월결산명세서 (1) 2" xfId="1080" xr:uid="{00000000-0005-0000-0000-000088020000}"/>
    <cellStyle name="_0106전사세무자료_제9기01월결산명세서 10" xfId="1081" xr:uid="{00000000-0005-0000-0000-000089020000}"/>
    <cellStyle name="_0106전사세무자료_제9기01월결산명세서 11" xfId="1082" xr:uid="{00000000-0005-0000-0000-00008A020000}"/>
    <cellStyle name="_0106전사세무자료_제9기01월결산명세서 12" xfId="1083" xr:uid="{00000000-0005-0000-0000-00008B020000}"/>
    <cellStyle name="_0106전사세무자료_제9기01월결산명세서 13" xfId="1084" xr:uid="{00000000-0005-0000-0000-00008C020000}"/>
    <cellStyle name="_0106전사세무자료_제9기01월결산명세서 14" xfId="1085" xr:uid="{00000000-0005-0000-0000-00008D020000}"/>
    <cellStyle name="_0106전사세무자료_제9기01월결산명세서 15" xfId="1086" xr:uid="{00000000-0005-0000-0000-00008E020000}"/>
    <cellStyle name="_0106전사세무자료_제9기01월결산명세서 16" xfId="1087" xr:uid="{00000000-0005-0000-0000-00008F020000}"/>
    <cellStyle name="_0106전사세무자료_제9기01월결산명세서 17" xfId="1088" xr:uid="{00000000-0005-0000-0000-000090020000}"/>
    <cellStyle name="_0106전사세무자료_제9기01월결산명세서 18" xfId="1089" xr:uid="{00000000-0005-0000-0000-000091020000}"/>
    <cellStyle name="_0106전사세무자료_제9기01월결산명세서 19" xfId="1090" xr:uid="{00000000-0005-0000-0000-000092020000}"/>
    <cellStyle name="_0106전사세무자료_제9기01월결산명세서 2" xfId="1091" xr:uid="{00000000-0005-0000-0000-000093020000}"/>
    <cellStyle name="_0106전사세무자료_제9기01월결산명세서 20" xfId="1092" xr:uid="{00000000-0005-0000-0000-000094020000}"/>
    <cellStyle name="_0106전사세무자료_제9기01월결산명세서 21" xfId="1093" xr:uid="{00000000-0005-0000-0000-000095020000}"/>
    <cellStyle name="_0106전사세무자료_제9기01월결산명세서 22" xfId="1094" xr:uid="{00000000-0005-0000-0000-000096020000}"/>
    <cellStyle name="_0106전사세무자료_제9기01월결산명세서 23" xfId="1095" xr:uid="{00000000-0005-0000-0000-000097020000}"/>
    <cellStyle name="_0106전사세무자료_제9기01월결산명세서 24" xfId="1096" xr:uid="{00000000-0005-0000-0000-000098020000}"/>
    <cellStyle name="_0106전사세무자료_제9기01월결산명세서 25" xfId="1097" xr:uid="{00000000-0005-0000-0000-000099020000}"/>
    <cellStyle name="_0106전사세무자료_제9기01월결산명세서 26" xfId="1098" xr:uid="{00000000-0005-0000-0000-00009A020000}"/>
    <cellStyle name="_0106전사세무자료_제9기01월결산명세서 27" xfId="1099" xr:uid="{00000000-0005-0000-0000-00009B020000}"/>
    <cellStyle name="_0106전사세무자료_제9기01월결산명세서 28" xfId="1100" xr:uid="{00000000-0005-0000-0000-00009C020000}"/>
    <cellStyle name="_0106전사세무자료_제9기01월결산명세서 29" xfId="1101" xr:uid="{00000000-0005-0000-0000-00009D020000}"/>
    <cellStyle name="_0106전사세무자료_제9기01월결산명세서 3" xfId="1102" xr:uid="{00000000-0005-0000-0000-00009E020000}"/>
    <cellStyle name="_0106전사세무자료_제9기01월결산명세서 30" xfId="1103" xr:uid="{00000000-0005-0000-0000-00009F020000}"/>
    <cellStyle name="_0106전사세무자료_제9기01월결산명세서 31" xfId="1104" xr:uid="{00000000-0005-0000-0000-0000A0020000}"/>
    <cellStyle name="_0106전사세무자료_제9기01월결산명세서 32" xfId="1105" xr:uid="{00000000-0005-0000-0000-0000A1020000}"/>
    <cellStyle name="_0106전사세무자료_제9기01월결산명세서 33" xfId="1106" xr:uid="{00000000-0005-0000-0000-0000A2020000}"/>
    <cellStyle name="_0106전사세무자료_제9기01월결산명세서 34" xfId="1107" xr:uid="{00000000-0005-0000-0000-0000A3020000}"/>
    <cellStyle name="_0106전사세무자료_제9기01월결산명세서 35" xfId="1108" xr:uid="{00000000-0005-0000-0000-0000A4020000}"/>
    <cellStyle name="_0106전사세무자료_제9기01월결산명세서 36" xfId="1109" xr:uid="{00000000-0005-0000-0000-0000A5020000}"/>
    <cellStyle name="_0106전사세무자료_제9기01월결산명세서 37" xfId="1110" xr:uid="{00000000-0005-0000-0000-0000A6020000}"/>
    <cellStyle name="_0106전사세무자료_제9기01월결산명세서 38" xfId="1111" xr:uid="{00000000-0005-0000-0000-0000A7020000}"/>
    <cellStyle name="_0106전사세무자료_제9기01월결산명세서 39" xfId="1112" xr:uid="{00000000-0005-0000-0000-0000A8020000}"/>
    <cellStyle name="_0106전사세무자료_제9기01월결산명세서 4" xfId="1113" xr:uid="{00000000-0005-0000-0000-0000A9020000}"/>
    <cellStyle name="_0106전사세무자료_제9기01월결산명세서 40" xfId="1114" xr:uid="{00000000-0005-0000-0000-0000AA020000}"/>
    <cellStyle name="_0106전사세무자료_제9기01월결산명세서 41" xfId="1115" xr:uid="{00000000-0005-0000-0000-0000AB020000}"/>
    <cellStyle name="_0106전사세무자료_제9기01월결산명세서 42" xfId="1116" xr:uid="{00000000-0005-0000-0000-0000AC020000}"/>
    <cellStyle name="_0106전사세무자료_제9기01월결산명세서 43" xfId="1117" xr:uid="{00000000-0005-0000-0000-0000AD020000}"/>
    <cellStyle name="_0106전사세무자료_제9기01월결산명세서 44" xfId="1118" xr:uid="{00000000-0005-0000-0000-0000AE020000}"/>
    <cellStyle name="_0106전사세무자료_제9기01월결산명세서 45" xfId="1119" xr:uid="{00000000-0005-0000-0000-0000AF020000}"/>
    <cellStyle name="_0106전사세무자료_제9기01월결산명세서 46" xfId="1120" xr:uid="{00000000-0005-0000-0000-0000B0020000}"/>
    <cellStyle name="_0106전사세무자료_제9기01월결산명세서 47" xfId="1121" xr:uid="{00000000-0005-0000-0000-0000B1020000}"/>
    <cellStyle name="_0106전사세무자료_제9기01월결산명세서 48" xfId="1122" xr:uid="{00000000-0005-0000-0000-0000B2020000}"/>
    <cellStyle name="_0106전사세무자료_제9기01월결산명세서 49" xfId="1123" xr:uid="{00000000-0005-0000-0000-0000B3020000}"/>
    <cellStyle name="_0106전사세무자료_제9기01월결산명세서 5" xfId="1124" xr:uid="{00000000-0005-0000-0000-0000B4020000}"/>
    <cellStyle name="_0106전사세무자료_제9기01월결산명세서 50" xfId="1125" xr:uid="{00000000-0005-0000-0000-0000B5020000}"/>
    <cellStyle name="_0106전사세무자료_제9기01월결산명세서 51" xfId="1126" xr:uid="{00000000-0005-0000-0000-0000B6020000}"/>
    <cellStyle name="_0106전사세무자료_제9기01월결산명세서 52" xfId="1127" xr:uid="{00000000-0005-0000-0000-0000B7020000}"/>
    <cellStyle name="_0106전사세무자료_제9기01월결산명세서 53" xfId="1128" xr:uid="{00000000-0005-0000-0000-0000B8020000}"/>
    <cellStyle name="_0106전사세무자료_제9기01월결산명세서 54" xfId="1129" xr:uid="{00000000-0005-0000-0000-0000B9020000}"/>
    <cellStyle name="_0106전사세무자료_제9기01월결산명세서 55" xfId="1130" xr:uid="{00000000-0005-0000-0000-0000BA020000}"/>
    <cellStyle name="_0106전사세무자료_제9기01월결산명세서 56" xfId="1131" xr:uid="{00000000-0005-0000-0000-0000BB020000}"/>
    <cellStyle name="_0106전사세무자료_제9기01월결산명세서 57" xfId="1132" xr:uid="{00000000-0005-0000-0000-0000BC020000}"/>
    <cellStyle name="_0106전사세무자료_제9기01월결산명세서 58" xfId="1133" xr:uid="{00000000-0005-0000-0000-0000BD020000}"/>
    <cellStyle name="_0106전사세무자료_제9기01월결산명세서 59" xfId="1134" xr:uid="{00000000-0005-0000-0000-0000BE020000}"/>
    <cellStyle name="_0106전사세무자료_제9기01월결산명세서 6" xfId="1135" xr:uid="{00000000-0005-0000-0000-0000BF020000}"/>
    <cellStyle name="_0106전사세무자료_제9기01월결산명세서 60" xfId="1136" xr:uid="{00000000-0005-0000-0000-0000C0020000}"/>
    <cellStyle name="_0106전사세무자료_제9기01월결산명세서 61" xfId="1137" xr:uid="{00000000-0005-0000-0000-0000C1020000}"/>
    <cellStyle name="_0106전사세무자료_제9기01월결산명세서 62" xfId="1138" xr:uid="{00000000-0005-0000-0000-0000C2020000}"/>
    <cellStyle name="_0106전사세무자료_제9기01월결산명세서 63" xfId="1139" xr:uid="{00000000-0005-0000-0000-0000C3020000}"/>
    <cellStyle name="_0106전사세무자료_제9기01월결산명세서 64" xfId="1140" xr:uid="{00000000-0005-0000-0000-0000C4020000}"/>
    <cellStyle name="_0106전사세무자료_제9기01월결산명세서 65" xfId="1141" xr:uid="{00000000-0005-0000-0000-0000C5020000}"/>
    <cellStyle name="_0106전사세무자료_제9기01월결산명세서 66" xfId="1142" xr:uid="{00000000-0005-0000-0000-0000C6020000}"/>
    <cellStyle name="_0106전사세무자료_제9기01월결산명세서 67" xfId="1143" xr:uid="{00000000-0005-0000-0000-0000C7020000}"/>
    <cellStyle name="_0106전사세무자료_제9기01월결산명세서 68" xfId="1144" xr:uid="{00000000-0005-0000-0000-0000C8020000}"/>
    <cellStyle name="_0106전사세무자료_제9기01월결산명세서 69" xfId="1145" xr:uid="{00000000-0005-0000-0000-0000C9020000}"/>
    <cellStyle name="_0106전사세무자료_제9기01월결산명세서 7" xfId="1146" xr:uid="{00000000-0005-0000-0000-0000CA020000}"/>
    <cellStyle name="_0106전사세무자료_제9기01월결산명세서 70" xfId="1147" xr:uid="{00000000-0005-0000-0000-0000CB020000}"/>
    <cellStyle name="_0106전사세무자료_제9기01월결산명세서 71" xfId="1148" xr:uid="{00000000-0005-0000-0000-0000CC020000}"/>
    <cellStyle name="_0106전사세무자료_제9기01월결산명세서 72" xfId="5017" xr:uid="{00000000-0005-0000-0000-0000CD020000}"/>
    <cellStyle name="_0106전사세무자료_제9기01월결산명세서 73" xfId="5018" xr:uid="{00000000-0005-0000-0000-0000CE020000}"/>
    <cellStyle name="_0106전사세무자료_제9기01월결산명세서 8" xfId="1149" xr:uid="{00000000-0005-0000-0000-0000CF020000}"/>
    <cellStyle name="_0106전사세무자료_제9기01월결산명세서 9" xfId="1150" xr:uid="{00000000-0005-0000-0000-0000D0020000}"/>
    <cellStyle name="_0106전사세무자료_채권증감내역" xfId="1151" xr:uid="{00000000-0005-0000-0000-0000D1020000}"/>
    <cellStyle name="_0106전사세무자료_채권증감내역 2" xfId="1152" xr:uid="{00000000-0005-0000-0000-0000D2020000}"/>
    <cellStyle name="_0112전사세무자료" xfId="1153" xr:uid="{00000000-0005-0000-0000-0000D3020000}"/>
    <cellStyle name="_0112전사세무자료 2" xfId="1154" xr:uid="{00000000-0005-0000-0000-0000D4020000}"/>
    <cellStyle name="_0112전사세무자료_결산자료" xfId="1155" xr:uid="{00000000-0005-0000-0000-0000D5020000}"/>
    <cellStyle name="_0112전사세무자료_결산자료 2" xfId="1156" xr:uid="{00000000-0005-0000-0000-0000D6020000}"/>
    <cellStyle name="_0112전사세무자료_재무제표" xfId="1157" xr:uid="{00000000-0005-0000-0000-0000D7020000}"/>
    <cellStyle name="_0112전사세무자료_재무제표 2" xfId="1158" xr:uid="{00000000-0005-0000-0000-0000D8020000}"/>
    <cellStyle name="_0112전사세무자료_제9기01월결산명세서" xfId="1159" xr:uid="{00000000-0005-0000-0000-0000D9020000}"/>
    <cellStyle name="_0112전사세무자료_제9기01월결산명세서 (1)" xfId="1160" xr:uid="{00000000-0005-0000-0000-0000DA020000}"/>
    <cellStyle name="_0112전사세무자료_제9기01월결산명세서 (1) 2" xfId="1161" xr:uid="{00000000-0005-0000-0000-0000DB020000}"/>
    <cellStyle name="_0112전사세무자료_제9기01월결산명세서 10" xfId="1162" xr:uid="{00000000-0005-0000-0000-0000DC020000}"/>
    <cellStyle name="_0112전사세무자료_제9기01월결산명세서 11" xfId="1163" xr:uid="{00000000-0005-0000-0000-0000DD020000}"/>
    <cellStyle name="_0112전사세무자료_제9기01월결산명세서 12" xfId="1164" xr:uid="{00000000-0005-0000-0000-0000DE020000}"/>
    <cellStyle name="_0112전사세무자료_제9기01월결산명세서 13" xfId="1165" xr:uid="{00000000-0005-0000-0000-0000DF020000}"/>
    <cellStyle name="_0112전사세무자료_제9기01월결산명세서 14" xfId="1166" xr:uid="{00000000-0005-0000-0000-0000E0020000}"/>
    <cellStyle name="_0112전사세무자료_제9기01월결산명세서 15" xfId="1167" xr:uid="{00000000-0005-0000-0000-0000E1020000}"/>
    <cellStyle name="_0112전사세무자료_제9기01월결산명세서 16" xfId="1168" xr:uid="{00000000-0005-0000-0000-0000E2020000}"/>
    <cellStyle name="_0112전사세무자료_제9기01월결산명세서 17" xfId="1169" xr:uid="{00000000-0005-0000-0000-0000E3020000}"/>
    <cellStyle name="_0112전사세무자료_제9기01월결산명세서 18" xfId="1170" xr:uid="{00000000-0005-0000-0000-0000E4020000}"/>
    <cellStyle name="_0112전사세무자료_제9기01월결산명세서 19" xfId="1171" xr:uid="{00000000-0005-0000-0000-0000E5020000}"/>
    <cellStyle name="_0112전사세무자료_제9기01월결산명세서 2" xfId="1172" xr:uid="{00000000-0005-0000-0000-0000E6020000}"/>
    <cellStyle name="_0112전사세무자료_제9기01월결산명세서 20" xfId="1173" xr:uid="{00000000-0005-0000-0000-0000E7020000}"/>
    <cellStyle name="_0112전사세무자료_제9기01월결산명세서 21" xfId="1174" xr:uid="{00000000-0005-0000-0000-0000E8020000}"/>
    <cellStyle name="_0112전사세무자료_제9기01월결산명세서 22" xfId="1175" xr:uid="{00000000-0005-0000-0000-0000E9020000}"/>
    <cellStyle name="_0112전사세무자료_제9기01월결산명세서 23" xfId="1176" xr:uid="{00000000-0005-0000-0000-0000EA020000}"/>
    <cellStyle name="_0112전사세무자료_제9기01월결산명세서 24" xfId="1177" xr:uid="{00000000-0005-0000-0000-0000EB020000}"/>
    <cellStyle name="_0112전사세무자료_제9기01월결산명세서 25" xfId="1178" xr:uid="{00000000-0005-0000-0000-0000EC020000}"/>
    <cellStyle name="_0112전사세무자료_제9기01월결산명세서 26" xfId="1179" xr:uid="{00000000-0005-0000-0000-0000ED020000}"/>
    <cellStyle name="_0112전사세무자료_제9기01월결산명세서 27" xfId="1180" xr:uid="{00000000-0005-0000-0000-0000EE020000}"/>
    <cellStyle name="_0112전사세무자료_제9기01월결산명세서 28" xfId="1181" xr:uid="{00000000-0005-0000-0000-0000EF020000}"/>
    <cellStyle name="_0112전사세무자료_제9기01월결산명세서 29" xfId="1182" xr:uid="{00000000-0005-0000-0000-0000F0020000}"/>
    <cellStyle name="_0112전사세무자료_제9기01월결산명세서 3" xfId="1183" xr:uid="{00000000-0005-0000-0000-0000F1020000}"/>
    <cellStyle name="_0112전사세무자료_제9기01월결산명세서 30" xfId="1184" xr:uid="{00000000-0005-0000-0000-0000F2020000}"/>
    <cellStyle name="_0112전사세무자료_제9기01월결산명세서 31" xfId="1185" xr:uid="{00000000-0005-0000-0000-0000F3020000}"/>
    <cellStyle name="_0112전사세무자료_제9기01월결산명세서 32" xfId="1186" xr:uid="{00000000-0005-0000-0000-0000F4020000}"/>
    <cellStyle name="_0112전사세무자료_제9기01월결산명세서 33" xfId="1187" xr:uid="{00000000-0005-0000-0000-0000F5020000}"/>
    <cellStyle name="_0112전사세무자료_제9기01월결산명세서 34" xfId="1188" xr:uid="{00000000-0005-0000-0000-0000F6020000}"/>
    <cellStyle name="_0112전사세무자료_제9기01월결산명세서 35" xfId="1189" xr:uid="{00000000-0005-0000-0000-0000F7020000}"/>
    <cellStyle name="_0112전사세무자료_제9기01월결산명세서 36" xfId="1190" xr:uid="{00000000-0005-0000-0000-0000F8020000}"/>
    <cellStyle name="_0112전사세무자료_제9기01월결산명세서 37" xfId="1191" xr:uid="{00000000-0005-0000-0000-0000F9020000}"/>
    <cellStyle name="_0112전사세무자료_제9기01월결산명세서 38" xfId="1192" xr:uid="{00000000-0005-0000-0000-0000FA020000}"/>
    <cellStyle name="_0112전사세무자료_제9기01월결산명세서 39" xfId="1193" xr:uid="{00000000-0005-0000-0000-0000FB020000}"/>
    <cellStyle name="_0112전사세무자료_제9기01월결산명세서 4" xfId="1194" xr:uid="{00000000-0005-0000-0000-0000FC020000}"/>
    <cellStyle name="_0112전사세무자료_제9기01월결산명세서 40" xfId="1195" xr:uid="{00000000-0005-0000-0000-0000FD020000}"/>
    <cellStyle name="_0112전사세무자료_제9기01월결산명세서 41" xfId="1196" xr:uid="{00000000-0005-0000-0000-0000FE020000}"/>
    <cellStyle name="_0112전사세무자료_제9기01월결산명세서 42" xfId="1197" xr:uid="{00000000-0005-0000-0000-0000FF020000}"/>
    <cellStyle name="_0112전사세무자료_제9기01월결산명세서 43" xfId="1198" xr:uid="{00000000-0005-0000-0000-000000030000}"/>
    <cellStyle name="_0112전사세무자료_제9기01월결산명세서 44" xfId="1199" xr:uid="{00000000-0005-0000-0000-000001030000}"/>
    <cellStyle name="_0112전사세무자료_제9기01월결산명세서 45" xfId="1200" xr:uid="{00000000-0005-0000-0000-000002030000}"/>
    <cellStyle name="_0112전사세무자료_제9기01월결산명세서 46" xfId="1201" xr:uid="{00000000-0005-0000-0000-000003030000}"/>
    <cellStyle name="_0112전사세무자료_제9기01월결산명세서 47" xfId="1202" xr:uid="{00000000-0005-0000-0000-000004030000}"/>
    <cellStyle name="_0112전사세무자료_제9기01월결산명세서 48" xfId="1203" xr:uid="{00000000-0005-0000-0000-000005030000}"/>
    <cellStyle name="_0112전사세무자료_제9기01월결산명세서 49" xfId="1204" xr:uid="{00000000-0005-0000-0000-000006030000}"/>
    <cellStyle name="_0112전사세무자료_제9기01월결산명세서 5" xfId="1205" xr:uid="{00000000-0005-0000-0000-000007030000}"/>
    <cellStyle name="_0112전사세무자료_제9기01월결산명세서 50" xfId="1206" xr:uid="{00000000-0005-0000-0000-000008030000}"/>
    <cellStyle name="_0112전사세무자료_제9기01월결산명세서 51" xfId="1207" xr:uid="{00000000-0005-0000-0000-000009030000}"/>
    <cellStyle name="_0112전사세무자료_제9기01월결산명세서 52" xfId="1208" xr:uid="{00000000-0005-0000-0000-00000A030000}"/>
    <cellStyle name="_0112전사세무자료_제9기01월결산명세서 53" xfId="1209" xr:uid="{00000000-0005-0000-0000-00000B030000}"/>
    <cellStyle name="_0112전사세무자료_제9기01월결산명세서 54" xfId="1210" xr:uid="{00000000-0005-0000-0000-00000C030000}"/>
    <cellStyle name="_0112전사세무자료_제9기01월결산명세서 55" xfId="1211" xr:uid="{00000000-0005-0000-0000-00000D030000}"/>
    <cellStyle name="_0112전사세무자료_제9기01월결산명세서 56" xfId="1212" xr:uid="{00000000-0005-0000-0000-00000E030000}"/>
    <cellStyle name="_0112전사세무자료_제9기01월결산명세서 57" xfId="1213" xr:uid="{00000000-0005-0000-0000-00000F030000}"/>
    <cellStyle name="_0112전사세무자료_제9기01월결산명세서 58" xfId="1214" xr:uid="{00000000-0005-0000-0000-000010030000}"/>
    <cellStyle name="_0112전사세무자료_제9기01월결산명세서 59" xfId="1215" xr:uid="{00000000-0005-0000-0000-000011030000}"/>
    <cellStyle name="_0112전사세무자료_제9기01월결산명세서 6" xfId="1216" xr:uid="{00000000-0005-0000-0000-000012030000}"/>
    <cellStyle name="_0112전사세무자료_제9기01월결산명세서 60" xfId="1217" xr:uid="{00000000-0005-0000-0000-000013030000}"/>
    <cellStyle name="_0112전사세무자료_제9기01월결산명세서 61" xfId="1218" xr:uid="{00000000-0005-0000-0000-000014030000}"/>
    <cellStyle name="_0112전사세무자료_제9기01월결산명세서 62" xfId="1219" xr:uid="{00000000-0005-0000-0000-000015030000}"/>
    <cellStyle name="_0112전사세무자료_제9기01월결산명세서 63" xfId="1220" xr:uid="{00000000-0005-0000-0000-000016030000}"/>
    <cellStyle name="_0112전사세무자료_제9기01월결산명세서 64" xfId="1221" xr:uid="{00000000-0005-0000-0000-000017030000}"/>
    <cellStyle name="_0112전사세무자료_제9기01월결산명세서 65" xfId="1222" xr:uid="{00000000-0005-0000-0000-000018030000}"/>
    <cellStyle name="_0112전사세무자료_제9기01월결산명세서 66" xfId="1223" xr:uid="{00000000-0005-0000-0000-000019030000}"/>
    <cellStyle name="_0112전사세무자료_제9기01월결산명세서 67" xfId="1224" xr:uid="{00000000-0005-0000-0000-00001A030000}"/>
    <cellStyle name="_0112전사세무자료_제9기01월결산명세서 68" xfId="1225" xr:uid="{00000000-0005-0000-0000-00001B030000}"/>
    <cellStyle name="_0112전사세무자료_제9기01월결산명세서 69" xfId="1226" xr:uid="{00000000-0005-0000-0000-00001C030000}"/>
    <cellStyle name="_0112전사세무자료_제9기01월결산명세서 7" xfId="1227" xr:uid="{00000000-0005-0000-0000-00001D030000}"/>
    <cellStyle name="_0112전사세무자료_제9기01월결산명세서 70" xfId="1228" xr:uid="{00000000-0005-0000-0000-00001E030000}"/>
    <cellStyle name="_0112전사세무자료_제9기01월결산명세서 71" xfId="1229" xr:uid="{00000000-0005-0000-0000-00001F030000}"/>
    <cellStyle name="_0112전사세무자료_제9기01월결산명세서 72" xfId="5019" xr:uid="{00000000-0005-0000-0000-000020030000}"/>
    <cellStyle name="_0112전사세무자료_제9기01월결산명세서 73" xfId="5020" xr:uid="{00000000-0005-0000-0000-000021030000}"/>
    <cellStyle name="_0112전사세무자료_제9기01월결산명세서 8" xfId="1230" xr:uid="{00000000-0005-0000-0000-000022030000}"/>
    <cellStyle name="_0112전사세무자료_제9기01월결산명세서 9" xfId="1231" xr:uid="{00000000-0005-0000-0000-000023030000}"/>
    <cellStyle name="_0112전사세무자료_채권증감내역" xfId="1232" xr:uid="{00000000-0005-0000-0000-000024030000}"/>
    <cellStyle name="_0112전사세무자료_채권증감내역 2" xfId="1233" xr:uid="{00000000-0005-0000-0000-000025030000}"/>
    <cellStyle name="_0310 현장현황" xfId="148" xr:uid="{00000000-0005-0000-0000-000026030000}"/>
    <cellStyle name="_0326진행공사현황(강이사님)" xfId="149" xr:uid="{00000000-0005-0000-0000-000027030000}"/>
    <cellStyle name="_0326진행공사현황(강이사님)_1" xfId="150" xr:uid="{00000000-0005-0000-0000-000028030000}"/>
    <cellStyle name="_0326진행공사현황(강이사님)_2" xfId="151" xr:uid="{00000000-0005-0000-0000-000029030000}"/>
    <cellStyle name="_081-031212,선반-드럼가공 음성,대소,대풍리(에이피씨)" xfId="1234" xr:uid="{00000000-0005-0000-0000-00002A030000}"/>
    <cellStyle name="_08년 전례" xfId="1235" xr:uid="{00000000-0005-0000-0000-00002B030000}"/>
    <cellStyle name="_1020 확대간부 회의 Highlight현황(9월분 총괄)" xfId="152" xr:uid="{00000000-0005-0000-0000-00002C030000}"/>
    <cellStyle name="_1117 확대간부회의자료(총괄)" xfId="153" xr:uid="{00000000-0005-0000-0000-00002D030000}"/>
    <cellStyle name="_1222 중점관리  3개현장" xfId="154" xr:uid="{00000000-0005-0000-0000-00002E030000}"/>
    <cellStyle name="_2003년 사업계획(2002.11.3)임대리님이준것" xfId="155" xr:uid="{00000000-0005-0000-0000-00002F030000}"/>
    <cellStyle name="_2-4.상반기실적부문별요약" xfId="156" xr:uid="{00000000-0005-0000-0000-000030030000}"/>
    <cellStyle name="_2-4.상반기실적부문별요약(표지및목차포함)" xfId="157" xr:uid="{00000000-0005-0000-0000-000031030000}"/>
    <cellStyle name="_2-4.상반기실적부문별요약(표지및목차포함)_1" xfId="158" xr:uid="{00000000-0005-0000-0000-000032030000}"/>
    <cellStyle name="_2-4.상반기실적부문별요약_1" xfId="159" xr:uid="{00000000-0005-0000-0000-000033030000}"/>
    <cellStyle name="_7" xfId="1236" xr:uid="{00000000-0005-0000-0000-000034030000}"/>
    <cellStyle name="_'99상반기경영개선활동결과(게시용)" xfId="160" xr:uid="{00000000-0005-0000-0000-000035030000}"/>
    <cellStyle name="_99서식류" xfId="161" xr:uid="{00000000-0005-0000-0000-000036030000}"/>
    <cellStyle name="_99서식류_1" xfId="162" xr:uid="{00000000-0005-0000-0000-000037030000}"/>
    <cellStyle name="_99서식류_1 2" xfId="1237" xr:uid="{00000000-0005-0000-0000-000038030000}"/>
    <cellStyle name="_99서식류_2" xfId="163" xr:uid="{00000000-0005-0000-0000-000039030000}"/>
    <cellStyle name="_99서식류_2 2" xfId="1238" xr:uid="{00000000-0005-0000-0000-00003A030000}"/>
    <cellStyle name="_99서식류_3" xfId="164" xr:uid="{00000000-0005-0000-0000-00003B030000}"/>
    <cellStyle name="_da081-02250두곡리" xfId="10" xr:uid="{00000000-0005-0000-0000-00003C030000}"/>
    <cellStyle name="_da081-031212,선반-드럼가공 음성,대소,대풍리(에이피씨)" xfId="1239" xr:uid="{00000000-0005-0000-0000-00003D030000}"/>
    <cellStyle name="_DA081-050203화성 수촌리 선반외-신한 평촌" xfId="165" xr:uid="{00000000-0005-0000-0000-00003E030000}"/>
    <cellStyle name="_DA081-060317 아산 산동리" xfId="166" xr:uid="{00000000-0005-0000-0000-00003F030000}"/>
    <cellStyle name="_DA081-081105 헤드박스" xfId="1240" xr:uid="{00000000-0005-0000-0000-000040030000}"/>
    <cellStyle name="_DA081-081105-명세타이핑" xfId="1241" xr:uid="{00000000-0005-0000-0000-000041030000}"/>
    <cellStyle name="_DA081-100713인천 주안동-신협" xfId="167" xr:uid="{00000000-0005-0000-0000-000042030000}"/>
    <cellStyle name="_DA081-102204서초구 우면동-외환 청담" xfId="11" xr:uid="{00000000-0005-0000-0000-000043030000}"/>
    <cellStyle name="_DA081-111111강남구신사동-HK" xfId="12" xr:uid="{00000000-0005-0000-0000-000044030000}"/>
    <cellStyle name="_DA081-112803(방이동 형인타워 - 신한 장한평기업금융지점) - 3방식 서술형 보고서" xfId="1242" xr:uid="{00000000-0005-0000-0000-000045030000}"/>
    <cellStyle name="_da091-032604신협-공주기 학봉리" xfId="168" xr:uid="{00000000-0005-0000-0000-000046030000}"/>
    <cellStyle name="_da091-071009,서울구로구로동(신한스타금융,토지,호텔부지,서술형)" xfId="1243" xr:uid="{00000000-0005-0000-0000-000047030000}"/>
    <cellStyle name="_da101-070913충북 음성군 감곡면 상우리산9-1외-장호원신협" xfId="1244" xr:uid="{00000000-0005-0000-0000-000048030000}"/>
    <cellStyle name="_foxz" xfId="1245" xr:uid="{00000000-0005-0000-0000-000049030000}"/>
    <cellStyle name="_MP3자산실사(2차)" xfId="1246" xr:uid="{00000000-0005-0000-0000-00004A030000}"/>
    <cellStyle name="_건축" xfId="169" xr:uid="{00000000-0005-0000-0000-00004B030000}"/>
    <cellStyle name="_견적서 - SK네트웍스 - MP3 DISK 2300" xfId="1247" xr:uid="{00000000-0005-0000-0000-00004C030000}"/>
    <cellStyle name="_견적서 - SK네트웍스 - MP3증설 rx2600(최종)" xfId="1248" xr:uid="{00000000-0005-0000-0000-00004D030000}"/>
    <cellStyle name="_경영개선활동상반기실적(990708)" xfId="170" xr:uid="{00000000-0005-0000-0000-00004E030000}"/>
    <cellStyle name="_경영개선활동상반기실적(990708)_1" xfId="171" xr:uid="{00000000-0005-0000-0000-00004F030000}"/>
    <cellStyle name="_경영개선활동상반기실적(990708)_2" xfId="172" xr:uid="{00000000-0005-0000-0000-000050030000}"/>
    <cellStyle name="_경영개선활성화방안(990802)" xfId="173" xr:uid="{00000000-0005-0000-0000-000051030000}"/>
    <cellStyle name="_경영개선활성화방안(990802)_1" xfId="174" xr:uid="{00000000-0005-0000-0000-000052030000}"/>
    <cellStyle name="_경주" xfId="1249" xr:uid="{00000000-0005-0000-0000-000053030000}"/>
    <cellStyle name="_구매(매입)-한화국토-WP" xfId="1250" xr:uid="{00000000-0005-0000-0000-000054030000}"/>
    <cellStyle name="_국발2003사업계획" xfId="175" xr:uid="{00000000-0005-0000-0000-000055030000}"/>
    <cellStyle name="_기계명세(최종)" xfId="1251" xr:uid="{00000000-0005-0000-0000-000056030000}"/>
    <cellStyle name="_김석길" xfId="1252" xr:uid="{00000000-0005-0000-0000-000057030000}"/>
    <cellStyle name="_김석길 2" xfId="1253" xr:uid="{00000000-0005-0000-0000-000058030000}"/>
    <cellStyle name="_김석길_결산자료" xfId="1254" xr:uid="{00000000-0005-0000-0000-000059030000}"/>
    <cellStyle name="_김석길_결산자료 2" xfId="1255" xr:uid="{00000000-0005-0000-0000-00005A030000}"/>
    <cellStyle name="_김석길_재무제표" xfId="1256" xr:uid="{00000000-0005-0000-0000-00005B030000}"/>
    <cellStyle name="_김석길_재무제표 2" xfId="1257" xr:uid="{00000000-0005-0000-0000-00005C030000}"/>
    <cellStyle name="_김석길_제9기01월결산명세서" xfId="1258" xr:uid="{00000000-0005-0000-0000-00005D030000}"/>
    <cellStyle name="_김석길_제9기01월결산명세서 (1)" xfId="1259" xr:uid="{00000000-0005-0000-0000-00005E030000}"/>
    <cellStyle name="_김석길_제9기01월결산명세서 (1) 2" xfId="1260" xr:uid="{00000000-0005-0000-0000-00005F030000}"/>
    <cellStyle name="_김석길_제9기01월결산명세서 10" xfId="1261" xr:uid="{00000000-0005-0000-0000-000060030000}"/>
    <cellStyle name="_김석길_제9기01월결산명세서 11" xfId="1262" xr:uid="{00000000-0005-0000-0000-000061030000}"/>
    <cellStyle name="_김석길_제9기01월결산명세서 12" xfId="1263" xr:uid="{00000000-0005-0000-0000-000062030000}"/>
    <cellStyle name="_김석길_제9기01월결산명세서 13" xfId="1264" xr:uid="{00000000-0005-0000-0000-000063030000}"/>
    <cellStyle name="_김석길_제9기01월결산명세서 14" xfId="1265" xr:uid="{00000000-0005-0000-0000-000064030000}"/>
    <cellStyle name="_김석길_제9기01월결산명세서 15" xfId="1266" xr:uid="{00000000-0005-0000-0000-000065030000}"/>
    <cellStyle name="_김석길_제9기01월결산명세서 16" xfId="1267" xr:uid="{00000000-0005-0000-0000-000066030000}"/>
    <cellStyle name="_김석길_제9기01월결산명세서 17" xfId="1268" xr:uid="{00000000-0005-0000-0000-000067030000}"/>
    <cellStyle name="_김석길_제9기01월결산명세서 18" xfId="1269" xr:uid="{00000000-0005-0000-0000-000068030000}"/>
    <cellStyle name="_김석길_제9기01월결산명세서 19" xfId="1270" xr:uid="{00000000-0005-0000-0000-000069030000}"/>
    <cellStyle name="_김석길_제9기01월결산명세서 2" xfId="1271" xr:uid="{00000000-0005-0000-0000-00006A030000}"/>
    <cellStyle name="_김석길_제9기01월결산명세서 20" xfId="1272" xr:uid="{00000000-0005-0000-0000-00006B030000}"/>
    <cellStyle name="_김석길_제9기01월결산명세서 21" xfId="1273" xr:uid="{00000000-0005-0000-0000-00006C030000}"/>
    <cellStyle name="_김석길_제9기01월결산명세서 22" xfId="1274" xr:uid="{00000000-0005-0000-0000-00006D030000}"/>
    <cellStyle name="_김석길_제9기01월결산명세서 23" xfId="1275" xr:uid="{00000000-0005-0000-0000-00006E030000}"/>
    <cellStyle name="_김석길_제9기01월결산명세서 24" xfId="1276" xr:uid="{00000000-0005-0000-0000-00006F030000}"/>
    <cellStyle name="_김석길_제9기01월결산명세서 25" xfId="1277" xr:uid="{00000000-0005-0000-0000-000070030000}"/>
    <cellStyle name="_김석길_제9기01월결산명세서 26" xfId="1278" xr:uid="{00000000-0005-0000-0000-000071030000}"/>
    <cellStyle name="_김석길_제9기01월결산명세서 27" xfId="1279" xr:uid="{00000000-0005-0000-0000-000072030000}"/>
    <cellStyle name="_김석길_제9기01월결산명세서 28" xfId="1280" xr:uid="{00000000-0005-0000-0000-000073030000}"/>
    <cellStyle name="_김석길_제9기01월결산명세서 29" xfId="1281" xr:uid="{00000000-0005-0000-0000-000074030000}"/>
    <cellStyle name="_김석길_제9기01월결산명세서 3" xfId="1282" xr:uid="{00000000-0005-0000-0000-000075030000}"/>
    <cellStyle name="_김석길_제9기01월결산명세서 30" xfId="1283" xr:uid="{00000000-0005-0000-0000-000076030000}"/>
    <cellStyle name="_김석길_제9기01월결산명세서 31" xfId="1284" xr:uid="{00000000-0005-0000-0000-000077030000}"/>
    <cellStyle name="_김석길_제9기01월결산명세서 32" xfId="1285" xr:uid="{00000000-0005-0000-0000-000078030000}"/>
    <cellStyle name="_김석길_제9기01월결산명세서 33" xfId="1286" xr:uid="{00000000-0005-0000-0000-000079030000}"/>
    <cellStyle name="_김석길_제9기01월결산명세서 34" xfId="1287" xr:uid="{00000000-0005-0000-0000-00007A030000}"/>
    <cellStyle name="_김석길_제9기01월결산명세서 35" xfId="1288" xr:uid="{00000000-0005-0000-0000-00007B030000}"/>
    <cellStyle name="_김석길_제9기01월결산명세서 36" xfId="1289" xr:uid="{00000000-0005-0000-0000-00007C030000}"/>
    <cellStyle name="_김석길_제9기01월결산명세서 37" xfId="1290" xr:uid="{00000000-0005-0000-0000-00007D030000}"/>
    <cellStyle name="_김석길_제9기01월결산명세서 38" xfId="1291" xr:uid="{00000000-0005-0000-0000-00007E030000}"/>
    <cellStyle name="_김석길_제9기01월결산명세서 39" xfId="1292" xr:uid="{00000000-0005-0000-0000-00007F030000}"/>
    <cellStyle name="_김석길_제9기01월결산명세서 4" xfId="1293" xr:uid="{00000000-0005-0000-0000-000080030000}"/>
    <cellStyle name="_김석길_제9기01월결산명세서 40" xfId="1294" xr:uid="{00000000-0005-0000-0000-000081030000}"/>
    <cellStyle name="_김석길_제9기01월결산명세서 41" xfId="1295" xr:uid="{00000000-0005-0000-0000-000082030000}"/>
    <cellStyle name="_김석길_제9기01월결산명세서 42" xfId="1296" xr:uid="{00000000-0005-0000-0000-000083030000}"/>
    <cellStyle name="_김석길_제9기01월결산명세서 43" xfId="1297" xr:uid="{00000000-0005-0000-0000-000084030000}"/>
    <cellStyle name="_김석길_제9기01월결산명세서 44" xfId="1298" xr:uid="{00000000-0005-0000-0000-000085030000}"/>
    <cellStyle name="_김석길_제9기01월결산명세서 45" xfId="1299" xr:uid="{00000000-0005-0000-0000-000086030000}"/>
    <cellStyle name="_김석길_제9기01월결산명세서 46" xfId="1300" xr:uid="{00000000-0005-0000-0000-000087030000}"/>
    <cellStyle name="_김석길_제9기01월결산명세서 47" xfId="1301" xr:uid="{00000000-0005-0000-0000-000088030000}"/>
    <cellStyle name="_김석길_제9기01월결산명세서 48" xfId="1302" xr:uid="{00000000-0005-0000-0000-000089030000}"/>
    <cellStyle name="_김석길_제9기01월결산명세서 49" xfId="1303" xr:uid="{00000000-0005-0000-0000-00008A030000}"/>
    <cellStyle name="_김석길_제9기01월결산명세서 5" xfId="1304" xr:uid="{00000000-0005-0000-0000-00008B030000}"/>
    <cellStyle name="_김석길_제9기01월결산명세서 50" xfId="1305" xr:uid="{00000000-0005-0000-0000-00008C030000}"/>
    <cellStyle name="_김석길_제9기01월결산명세서 51" xfId="1306" xr:uid="{00000000-0005-0000-0000-00008D030000}"/>
    <cellStyle name="_김석길_제9기01월결산명세서 52" xfId="1307" xr:uid="{00000000-0005-0000-0000-00008E030000}"/>
    <cellStyle name="_김석길_제9기01월결산명세서 53" xfId="1308" xr:uid="{00000000-0005-0000-0000-00008F030000}"/>
    <cellStyle name="_김석길_제9기01월결산명세서 54" xfId="1309" xr:uid="{00000000-0005-0000-0000-000090030000}"/>
    <cellStyle name="_김석길_제9기01월결산명세서 55" xfId="1310" xr:uid="{00000000-0005-0000-0000-000091030000}"/>
    <cellStyle name="_김석길_제9기01월결산명세서 56" xfId="1311" xr:uid="{00000000-0005-0000-0000-000092030000}"/>
    <cellStyle name="_김석길_제9기01월결산명세서 57" xfId="1312" xr:uid="{00000000-0005-0000-0000-000093030000}"/>
    <cellStyle name="_김석길_제9기01월결산명세서 58" xfId="1313" xr:uid="{00000000-0005-0000-0000-000094030000}"/>
    <cellStyle name="_김석길_제9기01월결산명세서 59" xfId="1314" xr:uid="{00000000-0005-0000-0000-000095030000}"/>
    <cellStyle name="_김석길_제9기01월결산명세서 6" xfId="1315" xr:uid="{00000000-0005-0000-0000-000096030000}"/>
    <cellStyle name="_김석길_제9기01월결산명세서 60" xfId="1316" xr:uid="{00000000-0005-0000-0000-000097030000}"/>
    <cellStyle name="_김석길_제9기01월결산명세서 61" xfId="1317" xr:uid="{00000000-0005-0000-0000-000098030000}"/>
    <cellStyle name="_김석길_제9기01월결산명세서 62" xfId="1318" xr:uid="{00000000-0005-0000-0000-000099030000}"/>
    <cellStyle name="_김석길_제9기01월결산명세서 63" xfId="1319" xr:uid="{00000000-0005-0000-0000-00009A030000}"/>
    <cellStyle name="_김석길_제9기01월결산명세서 64" xfId="1320" xr:uid="{00000000-0005-0000-0000-00009B030000}"/>
    <cellStyle name="_김석길_제9기01월결산명세서 65" xfId="1321" xr:uid="{00000000-0005-0000-0000-00009C030000}"/>
    <cellStyle name="_김석길_제9기01월결산명세서 66" xfId="1322" xr:uid="{00000000-0005-0000-0000-00009D030000}"/>
    <cellStyle name="_김석길_제9기01월결산명세서 67" xfId="1323" xr:uid="{00000000-0005-0000-0000-00009E030000}"/>
    <cellStyle name="_김석길_제9기01월결산명세서 68" xfId="1324" xr:uid="{00000000-0005-0000-0000-00009F030000}"/>
    <cellStyle name="_김석길_제9기01월결산명세서 69" xfId="1325" xr:uid="{00000000-0005-0000-0000-0000A0030000}"/>
    <cellStyle name="_김석길_제9기01월결산명세서 7" xfId="1326" xr:uid="{00000000-0005-0000-0000-0000A1030000}"/>
    <cellStyle name="_김석길_제9기01월결산명세서 70" xfId="1327" xr:uid="{00000000-0005-0000-0000-0000A2030000}"/>
    <cellStyle name="_김석길_제9기01월결산명세서 71" xfId="1328" xr:uid="{00000000-0005-0000-0000-0000A3030000}"/>
    <cellStyle name="_김석길_제9기01월결산명세서 72" xfId="5021" xr:uid="{00000000-0005-0000-0000-0000A4030000}"/>
    <cellStyle name="_김석길_제9기01월결산명세서 73" xfId="5022" xr:uid="{00000000-0005-0000-0000-0000A5030000}"/>
    <cellStyle name="_김석길_제9기01월결산명세서 8" xfId="1329" xr:uid="{00000000-0005-0000-0000-0000A6030000}"/>
    <cellStyle name="_김석길_제9기01월결산명세서 9" xfId="1330" xr:uid="{00000000-0005-0000-0000-0000A7030000}"/>
    <cellStyle name="_김석길_채권증감내역" xfId="1331" xr:uid="{00000000-0005-0000-0000-0000A8030000}"/>
    <cellStyle name="_김석길_채권증감내역 2" xfId="1332" xr:uid="{00000000-0005-0000-0000-0000A9030000}"/>
    <cellStyle name="_리스자산전기수정자료" xfId="1333" xr:uid="{00000000-0005-0000-0000-0000AA030000}"/>
    <cellStyle name="_매입-WP(국토02)" xfId="1334" xr:uid="{00000000-0005-0000-0000-0000AB030000}"/>
    <cellStyle name="_배수구현" xfId="176" xr:uid="{00000000-0005-0000-0000-0000AC030000}"/>
    <cellStyle name="_별첨(계획서및실적서양식)" xfId="177" xr:uid="{00000000-0005-0000-0000-0000AD030000}"/>
    <cellStyle name="_별첨(계획서및실적서양식)_1" xfId="178" xr:uid="{00000000-0005-0000-0000-0000AE030000}"/>
    <cellStyle name="_비품감정액(06.3.14(10%,년)기능적감가없음)" xfId="1335" xr:uid="{00000000-0005-0000-0000-0000AF030000}"/>
    <cellStyle name="_비품감정액(06.3.14(5%,월)기능적감가있음)" xfId="1336" xr:uid="{00000000-0005-0000-0000-0000B0030000}"/>
    <cellStyle name="_비품최종" xfId="1337" xr:uid="{00000000-0005-0000-0000-0000B1030000}"/>
    <cellStyle name="_사진대지(장지동 189, 189-1)" xfId="179" xr:uid="{00000000-0005-0000-0000-0000B2030000}"/>
    <cellStyle name="_서식류" xfId="180" xr:uid="{00000000-0005-0000-0000-0000B3030000}"/>
    <cellStyle name="_서식류_1" xfId="181" xr:uid="{00000000-0005-0000-0000-0000B4030000}"/>
    <cellStyle name="_서식류_1 2" xfId="1338" xr:uid="{00000000-0005-0000-0000-0000B5030000}"/>
    <cellStyle name="_서식류_2" xfId="182" xr:uid="{00000000-0005-0000-0000-0000B6030000}"/>
    <cellStyle name="_서식류_2 2" xfId="1339" xr:uid="{00000000-0005-0000-0000-0000B7030000}"/>
    <cellStyle name="_서식류_3" xfId="183" xr:uid="{00000000-0005-0000-0000-0000B8030000}"/>
    <cellStyle name="_시대양 기감정" xfId="1340" xr:uid="{00000000-0005-0000-0000-0000B9030000}"/>
    <cellStyle name="_양식" xfId="184" xr:uid="{00000000-0005-0000-0000-0000BA030000}"/>
    <cellStyle name="_양식_1" xfId="185" xr:uid="{00000000-0005-0000-0000-0000BB030000}"/>
    <cellStyle name="_양식_2" xfId="186" xr:uid="{00000000-0005-0000-0000-0000BC030000}"/>
    <cellStyle name="_월례매출_1_상반기_11월당월 (2)_1월" xfId="1341" xr:uid="{00000000-0005-0000-0000-0000BD030000}"/>
    <cellStyle name="_유첨3(서식)" xfId="187" xr:uid="{00000000-0005-0000-0000-0000BE030000}"/>
    <cellStyle name="_유첨3(서식)_1" xfId="188" xr:uid="{00000000-0005-0000-0000-0000BF030000}"/>
    <cellStyle name="_윤형진(2002.06)" xfId="1342" xr:uid="{00000000-0005-0000-0000-0000C0030000}"/>
    <cellStyle name="_윤형진(2002.06) 2" xfId="1343" xr:uid="{00000000-0005-0000-0000-0000C1030000}"/>
    <cellStyle name="_윤형진(2002.06)_결산자료" xfId="1344" xr:uid="{00000000-0005-0000-0000-0000C2030000}"/>
    <cellStyle name="_윤형진(2002.06)_결산자료 2" xfId="1345" xr:uid="{00000000-0005-0000-0000-0000C3030000}"/>
    <cellStyle name="_윤형진(2002.06)_재무제표" xfId="1346" xr:uid="{00000000-0005-0000-0000-0000C4030000}"/>
    <cellStyle name="_윤형진(2002.06)_재무제표 2" xfId="1347" xr:uid="{00000000-0005-0000-0000-0000C5030000}"/>
    <cellStyle name="_윤형진(2002.06)_제9기01월결산명세서" xfId="1348" xr:uid="{00000000-0005-0000-0000-0000C6030000}"/>
    <cellStyle name="_윤형진(2002.06)_제9기01월결산명세서 (1)" xfId="1349" xr:uid="{00000000-0005-0000-0000-0000C7030000}"/>
    <cellStyle name="_윤형진(2002.06)_제9기01월결산명세서 (1) 2" xfId="1350" xr:uid="{00000000-0005-0000-0000-0000C8030000}"/>
    <cellStyle name="_윤형진(2002.06)_제9기01월결산명세서 10" xfId="1351" xr:uid="{00000000-0005-0000-0000-0000C9030000}"/>
    <cellStyle name="_윤형진(2002.06)_제9기01월결산명세서 11" xfId="1352" xr:uid="{00000000-0005-0000-0000-0000CA030000}"/>
    <cellStyle name="_윤형진(2002.06)_제9기01월결산명세서 12" xfId="1353" xr:uid="{00000000-0005-0000-0000-0000CB030000}"/>
    <cellStyle name="_윤형진(2002.06)_제9기01월결산명세서 13" xfId="1354" xr:uid="{00000000-0005-0000-0000-0000CC030000}"/>
    <cellStyle name="_윤형진(2002.06)_제9기01월결산명세서 14" xfId="1355" xr:uid="{00000000-0005-0000-0000-0000CD030000}"/>
    <cellStyle name="_윤형진(2002.06)_제9기01월결산명세서 15" xfId="1356" xr:uid="{00000000-0005-0000-0000-0000CE030000}"/>
    <cellStyle name="_윤형진(2002.06)_제9기01월결산명세서 16" xfId="1357" xr:uid="{00000000-0005-0000-0000-0000CF030000}"/>
    <cellStyle name="_윤형진(2002.06)_제9기01월결산명세서 17" xfId="1358" xr:uid="{00000000-0005-0000-0000-0000D0030000}"/>
    <cellStyle name="_윤형진(2002.06)_제9기01월결산명세서 18" xfId="1359" xr:uid="{00000000-0005-0000-0000-0000D1030000}"/>
    <cellStyle name="_윤형진(2002.06)_제9기01월결산명세서 19" xfId="1360" xr:uid="{00000000-0005-0000-0000-0000D2030000}"/>
    <cellStyle name="_윤형진(2002.06)_제9기01월결산명세서 2" xfId="1361" xr:uid="{00000000-0005-0000-0000-0000D3030000}"/>
    <cellStyle name="_윤형진(2002.06)_제9기01월결산명세서 20" xfId="1362" xr:uid="{00000000-0005-0000-0000-0000D4030000}"/>
    <cellStyle name="_윤형진(2002.06)_제9기01월결산명세서 21" xfId="1363" xr:uid="{00000000-0005-0000-0000-0000D5030000}"/>
    <cellStyle name="_윤형진(2002.06)_제9기01월결산명세서 22" xfId="1364" xr:uid="{00000000-0005-0000-0000-0000D6030000}"/>
    <cellStyle name="_윤형진(2002.06)_제9기01월결산명세서 23" xfId="1365" xr:uid="{00000000-0005-0000-0000-0000D7030000}"/>
    <cellStyle name="_윤형진(2002.06)_제9기01월결산명세서 24" xfId="1366" xr:uid="{00000000-0005-0000-0000-0000D8030000}"/>
    <cellStyle name="_윤형진(2002.06)_제9기01월결산명세서 25" xfId="1367" xr:uid="{00000000-0005-0000-0000-0000D9030000}"/>
    <cellStyle name="_윤형진(2002.06)_제9기01월결산명세서 26" xfId="1368" xr:uid="{00000000-0005-0000-0000-0000DA030000}"/>
    <cellStyle name="_윤형진(2002.06)_제9기01월결산명세서 27" xfId="1369" xr:uid="{00000000-0005-0000-0000-0000DB030000}"/>
    <cellStyle name="_윤형진(2002.06)_제9기01월결산명세서 28" xfId="1370" xr:uid="{00000000-0005-0000-0000-0000DC030000}"/>
    <cellStyle name="_윤형진(2002.06)_제9기01월결산명세서 29" xfId="1371" xr:uid="{00000000-0005-0000-0000-0000DD030000}"/>
    <cellStyle name="_윤형진(2002.06)_제9기01월결산명세서 3" xfId="1372" xr:uid="{00000000-0005-0000-0000-0000DE030000}"/>
    <cellStyle name="_윤형진(2002.06)_제9기01월결산명세서 30" xfId="1373" xr:uid="{00000000-0005-0000-0000-0000DF030000}"/>
    <cellStyle name="_윤형진(2002.06)_제9기01월결산명세서 31" xfId="1374" xr:uid="{00000000-0005-0000-0000-0000E0030000}"/>
    <cellStyle name="_윤형진(2002.06)_제9기01월결산명세서 32" xfId="1375" xr:uid="{00000000-0005-0000-0000-0000E1030000}"/>
    <cellStyle name="_윤형진(2002.06)_제9기01월결산명세서 33" xfId="1376" xr:uid="{00000000-0005-0000-0000-0000E2030000}"/>
    <cellStyle name="_윤형진(2002.06)_제9기01월결산명세서 34" xfId="1377" xr:uid="{00000000-0005-0000-0000-0000E3030000}"/>
    <cellStyle name="_윤형진(2002.06)_제9기01월결산명세서 35" xfId="1378" xr:uid="{00000000-0005-0000-0000-0000E4030000}"/>
    <cellStyle name="_윤형진(2002.06)_제9기01월결산명세서 36" xfId="1379" xr:uid="{00000000-0005-0000-0000-0000E5030000}"/>
    <cellStyle name="_윤형진(2002.06)_제9기01월결산명세서 37" xfId="1380" xr:uid="{00000000-0005-0000-0000-0000E6030000}"/>
    <cellStyle name="_윤형진(2002.06)_제9기01월결산명세서 38" xfId="1381" xr:uid="{00000000-0005-0000-0000-0000E7030000}"/>
    <cellStyle name="_윤형진(2002.06)_제9기01월결산명세서 39" xfId="1382" xr:uid="{00000000-0005-0000-0000-0000E8030000}"/>
    <cellStyle name="_윤형진(2002.06)_제9기01월결산명세서 4" xfId="1383" xr:uid="{00000000-0005-0000-0000-0000E9030000}"/>
    <cellStyle name="_윤형진(2002.06)_제9기01월결산명세서 40" xfId="1384" xr:uid="{00000000-0005-0000-0000-0000EA030000}"/>
    <cellStyle name="_윤형진(2002.06)_제9기01월결산명세서 41" xfId="1385" xr:uid="{00000000-0005-0000-0000-0000EB030000}"/>
    <cellStyle name="_윤형진(2002.06)_제9기01월결산명세서 42" xfId="1386" xr:uid="{00000000-0005-0000-0000-0000EC030000}"/>
    <cellStyle name="_윤형진(2002.06)_제9기01월결산명세서 43" xfId="1387" xr:uid="{00000000-0005-0000-0000-0000ED030000}"/>
    <cellStyle name="_윤형진(2002.06)_제9기01월결산명세서 44" xfId="1388" xr:uid="{00000000-0005-0000-0000-0000EE030000}"/>
    <cellStyle name="_윤형진(2002.06)_제9기01월결산명세서 45" xfId="1389" xr:uid="{00000000-0005-0000-0000-0000EF030000}"/>
    <cellStyle name="_윤형진(2002.06)_제9기01월결산명세서 46" xfId="1390" xr:uid="{00000000-0005-0000-0000-0000F0030000}"/>
    <cellStyle name="_윤형진(2002.06)_제9기01월결산명세서 47" xfId="1391" xr:uid="{00000000-0005-0000-0000-0000F1030000}"/>
    <cellStyle name="_윤형진(2002.06)_제9기01월결산명세서 48" xfId="1392" xr:uid="{00000000-0005-0000-0000-0000F2030000}"/>
    <cellStyle name="_윤형진(2002.06)_제9기01월결산명세서 49" xfId="1393" xr:uid="{00000000-0005-0000-0000-0000F3030000}"/>
    <cellStyle name="_윤형진(2002.06)_제9기01월결산명세서 5" xfId="1394" xr:uid="{00000000-0005-0000-0000-0000F4030000}"/>
    <cellStyle name="_윤형진(2002.06)_제9기01월결산명세서 50" xfId="1395" xr:uid="{00000000-0005-0000-0000-0000F5030000}"/>
    <cellStyle name="_윤형진(2002.06)_제9기01월결산명세서 51" xfId="1396" xr:uid="{00000000-0005-0000-0000-0000F6030000}"/>
    <cellStyle name="_윤형진(2002.06)_제9기01월결산명세서 52" xfId="1397" xr:uid="{00000000-0005-0000-0000-0000F7030000}"/>
    <cellStyle name="_윤형진(2002.06)_제9기01월결산명세서 53" xfId="1398" xr:uid="{00000000-0005-0000-0000-0000F8030000}"/>
    <cellStyle name="_윤형진(2002.06)_제9기01월결산명세서 54" xfId="1399" xr:uid="{00000000-0005-0000-0000-0000F9030000}"/>
    <cellStyle name="_윤형진(2002.06)_제9기01월결산명세서 55" xfId="1400" xr:uid="{00000000-0005-0000-0000-0000FA030000}"/>
    <cellStyle name="_윤형진(2002.06)_제9기01월결산명세서 56" xfId="1401" xr:uid="{00000000-0005-0000-0000-0000FB030000}"/>
    <cellStyle name="_윤형진(2002.06)_제9기01월결산명세서 57" xfId="1402" xr:uid="{00000000-0005-0000-0000-0000FC030000}"/>
    <cellStyle name="_윤형진(2002.06)_제9기01월결산명세서 58" xfId="1403" xr:uid="{00000000-0005-0000-0000-0000FD030000}"/>
    <cellStyle name="_윤형진(2002.06)_제9기01월결산명세서 59" xfId="1404" xr:uid="{00000000-0005-0000-0000-0000FE030000}"/>
    <cellStyle name="_윤형진(2002.06)_제9기01월결산명세서 6" xfId="1405" xr:uid="{00000000-0005-0000-0000-0000FF030000}"/>
    <cellStyle name="_윤형진(2002.06)_제9기01월결산명세서 60" xfId="1406" xr:uid="{00000000-0005-0000-0000-000000040000}"/>
    <cellStyle name="_윤형진(2002.06)_제9기01월결산명세서 61" xfId="1407" xr:uid="{00000000-0005-0000-0000-000001040000}"/>
    <cellStyle name="_윤형진(2002.06)_제9기01월결산명세서 62" xfId="1408" xr:uid="{00000000-0005-0000-0000-000002040000}"/>
    <cellStyle name="_윤형진(2002.06)_제9기01월결산명세서 63" xfId="1409" xr:uid="{00000000-0005-0000-0000-000003040000}"/>
    <cellStyle name="_윤형진(2002.06)_제9기01월결산명세서 64" xfId="1410" xr:uid="{00000000-0005-0000-0000-000004040000}"/>
    <cellStyle name="_윤형진(2002.06)_제9기01월결산명세서 65" xfId="1411" xr:uid="{00000000-0005-0000-0000-000005040000}"/>
    <cellStyle name="_윤형진(2002.06)_제9기01월결산명세서 66" xfId="1412" xr:uid="{00000000-0005-0000-0000-000006040000}"/>
    <cellStyle name="_윤형진(2002.06)_제9기01월결산명세서 67" xfId="1413" xr:uid="{00000000-0005-0000-0000-000007040000}"/>
    <cellStyle name="_윤형진(2002.06)_제9기01월결산명세서 68" xfId="1414" xr:uid="{00000000-0005-0000-0000-000008040000}"/>
    <cellStyle name="_윤형진(2002.06)_제9기01월결산명세서 69" xfId="1415" xr:uid="{00000000-0005-0000-0000-000009040000}"/>
    <cellStyle name="_윤형진(2002.06)_제9기01월결산명세서 7" xfId="1416" xr:uid="{00000000-0005-0000-0000-00000A040000}"/>
    <cellStyle name="_윤형진(2002.06)_제9기01월결산명세서 70" xfId="1417" xr:uid="{00000000-0005-0000-0000-00000B040000}"/>
    <cellStyle name="_윤형진(2002.06)_제9기01월결산명세서 71" xfId="1418" xr:uid="{00000000-0005-0000-0000-00000C040000}"/>
    <cellStyle name="_윤형진(2002.06)_제9기01월결산명세서 72" xfId="5023" xr:uid="{00000000-0005-0000-0000-00000D040000}"/>
    <cellStyle name="_윤형진(2002.06)_제9기01월결산명세서 73" xfId="5024" xr:uid="{00000000-0005-0000-0000-00000E040000}"/>
    <cellStyle name="_윤형진(2002.06)_제9기01월결산명세서 8" xfId="1419" xr:uid="{00000000-0005-0000-0000-00000F040000}"/>
    <cellStyle name="_윤형진(2002.06)_제9기01월결산명세서 9" xfId="1420" xr:uid="{00000000-0005-0000-0000-000010040000}"/>
    <cellStyle name="_윤형진(2002.06)_채권증감내역" xfId="1421" xr:uid="{00000000-0005-0000-0000-000011040000}"/>
    <cellStyle name="_윤형진(2002.06)_채권증감내역 2" xfId="1422" xr:uid="{00000000-0005-0000-0000-000012040000}"/>
    <cellStyle name="_작업용 - 엠디플렉스 LINE 설비 구성도" xfId="189" xr:uid="{00000000-0005-0000-0000-000013040000}"/>
    <cellStyle name="_재고" xfId="1423" xr:uid="{00000000-0005-0000-0000-000014040000}"/>
    <cellStyle name="_재고 2" xfId="1424" xr:uid="{00000000-0005-0000-0000-000015040000}"/>
    <cellStyle name="_재고_결산자료" xfId="1425" xr:uid="{00000000-0005-0000-0000-000016040000}"/>
    <cellStyle name="_재고_결산자료 2" xfId="1426" xr:uid="{00000000-0005-0000-0000-000017040000}"/>
    <cellStyle name="_재고_재무제표" xfId="1427" xr:uid="{00000000-0005-0000-0000-000018040000}"/>
    <cellStyle name="_재고_재무제표 2" xfId="1428" xr:uid="{00000000-0005-0000-0000-000019040000}"/>
    <cellStyle name="_재고_제9기01월결산명세서" xfId="1429" xr:uid="{00000000-0005-0000-0000-00001A040000}"/>
    <cellStyle name="_재고_제9기01월결산명세서 (1)" xfId="1430" xr:uid="{00000000-0005-0000-0000-00001B040000}"/>
    <cellStyle name="_재고_제9기01월결산명세서 (1) 2" xfId="1431" xr:uid="{00000000-0005-0000-0000-00001C040000}"/>
    <cellStyle name="_재고_제9기01월결산명세서 10" xfId="1432" xr:uid="{00000000-0005-0000-0000-00001D040000}"/>
    <cellStyle name="_재고_제9기01월결산명세서 11" xfId="1433" xr:uid="{00000000-0005-0000-0000-00001E040000}"/>
    <cellStyle name="_재고_제9기01월결산명세서 12" xfId="1434" xr:uid="{00000000-0005-0000-0000-00001F040000}"/>
    <cellStyle name="_재고_제9기01월결산명세서 13" xfId="1435" xr:uid="{00000000-0005-0000-0000-000020040000}"/>
    <cellStyle name="_재고_제9기01월결산명세서 14" xfId="1436" xr:uid="{00000000-0005-0000-0000-000021040000}"/>
    <cellStyle name="_재고_제9기01월결산명세서 15" xfId="1437" xr:uid="{00000000-0005-0000-0000-000022040000}"/>
    <cellStyle name="_재고_제9기01월결산명세서 16" xfId="1438" xr:uid="{00000000-0005-0000-0000-000023040000}"/>
    <cellStyle name="_재고_제9기01월결산명세서 17" xfId="1439" xr:uid="{00000000-0005-0000-0000-000024040000}"/>
    <cellStyle name="_재고_제9기01월결산명세서 18" xfId="1440" xr:uid="{00000000-0005-0000-0000-000025040000}"/>
    <cellStyle name="_재고_제9기01월결산명세서 19" xfId="1441" xr:uid="{00000000-0005-0000-0000-000026040000}"/>
    <cellStyle name="_재고_제9기01월결산명세서 2" xfId="1442" xr:uid="{00000000-0005-0000-0000-000027040000}"/>
    <cellStyle name="_재고_제9기01월결산명세서 20" xfId="1443" xr:uid="{00000000-0005-0000-0000-000028040000}"/>
    <cellStyle name="_재고_제9기01월결산명세서 21" xfId="1444" xr:uid="{00000000-0005-0000-0000-000029040000}"/>
    <cellStyle name="_재고_제9기01월결산명세서 22" xfId="1445" xr:uid="{00000000-0005-0000-0000-00002A040000}"/>
    <cellStyle name="_재고_제9기01월결산명세서 23" xfId="1446" xr:uid="{00000000-0005-0000-0000-00002B040000}"/>
    <cellStyle name="_재고_제9기01월결산명세서 24" xfId="1447" xr:uid="{00000000-0005-0000-0000-00002C040000}"/>
    <cellStyle name="_재고_제9기01월결산명세서 25" xfId="1448" xr:uid="{00000000-0005-0000-0000-00002D040000}"/>
    <cellStyle name="_재고_제9기01월결산명세서 26" xfId="1449" xr:uid="{00000000-0005-0000-0000-00002E040000}"/>
    <cellStyle name="_재고_제9기01월결산명세서 27" xfId="1450" xr:uid="{00000000-0005-0000-0000-00002F040000}"/>
    <cellStyle name="_재고_제9기01월결산명세서 28" xfId="1451" xr:uid="{00000000-0005-0000-0000-000030040000}"/>
    <cellStyle name="_재고_제9기01월결산명세서 29" xfId="1452" xr:uid="{00000000-0005-0000-0000-000031040000}"/>
    <cellStyle name="_재고_제9기01월결산명세서 3" xfId="1453" xr:uid="{00000000-0005-0000-0000-000032040000}"/>
    <cellStyle name="_재고_제9기01월결산명세서 30" xfId="1454" xr:uid="{00000000-0005-0000-0000-000033040000}"/>
    <cellStyle name="_재고_제9기01월결산명세서 31" xfId="1455" xr:uid="{00000000-0005-0000-0000-000034040000}"/>
    <cellStyle name="_재고_제9기01월결산명세서 32" xfId="1456" xr:uid="{00000000-0005-0000-0000-000035040000}"/>
    <cellStyle name="_재고_제9기01월결산명세서 33" xfId="1457" xr:uid="{00000000-0005-0000-0000-000036040000}"/>
    <cellStyle name="_재고_제9기01월결산명세서 34" xfId="1458" xr:uid="{00000000-0005-0000-0000-000037040000}"/>
    <cellStyle name="_재고_제9기01월결산명세서 35" xfId="1459" xr:uid="{00000000-0005-0000-0000-000038040000}"/>
    <cellStyle name="_재고_제9기01월결산명세서 36" xfId="1460" xr:uid="{00000000-0005-0000-0000-000039040000}"/>
    <cellStyle name="_재고_제9기01월결산명세서 37" xfId="1461" xr:uid="{00000000-0005-0000-0000-00003A040000}"/>
    <cellStyle name="_재고_제9기01월결산명세서 38" xfId="1462" xr:uid="{00000000-0005-0000-0000-00003B040000}"/>
    <cellStyle name="_재고_제9기01월결산명세서 39" xfId="1463" xr:uid="{00000000-0005-0000-0000-00003C040000}"/>
    <cellStyle name="_재고_제9기01월결산명세서 4" xfId="1464" xr:uid="{00000000-0005-0000-0000-00003D040000}"/>
    <cellStyle name="_재고_제9기01월결산명세서 40" xfId="1465" xr:uid="{00000000-0005-0000-0000-00003E040000}"/>
    <cellStyle name="_재고_제9기01월결산명세서 41" xfId="1466" xr:uid="{00000000-0005-0000-0000-00003F040000}"/>
    <cellStyle name="_재고_제9기01월결산명세서 42" xfId="1467" xr:uid="{00000000-0005-0000-0000-000040040000}"/>
    <cellStyle name="_재고_제9기01월결산명세서 43" xfId="1468" xr:uid="{00000000-0005-0000-0000-000041040000}"/>
    <cellStyle name="_재고_제9기01월결산명세서 44" xfId="1469" xr:uid="{00000000-0005-0000-0000-000042040000}"/>
    <cellStyle name="_재고_제9기01월결산명세서 45" xfId="1470" xr:uid="{00000000-0005-0000-0000-000043040000}"/>
    <cellStyle name="_재고_제9기01월결산명세서 46" xfId="1471" xr:uid="{00000000-0005-0000-0000-000044040000}"/>
    <cellStyle name="_재고_제9기01월결산명세서 47" xfId="1472" xr:uid="{00000000-0005-0000-0000-000045040000}"/>
    <cellStyle name="_재고_제9기01월결산명세서 48" xfId="1473" xr:uid="{00000000-0005-0000-0000-000046040000}"/>
    <cellStyle name="_재고_제9기01월결산명세서 49" xfId="1474" xr:uid="{00000000-0005-0000-0000-000047040000}"/>
    <cellStyle name="_재고_제9기01월결산명세서 5" xfId="1475" xr:uid="{00000000-0005-0000-0000-000048040000}"/>
    <cellStyle name="_재고_제9기01월결산명세서 50" xfId="1476" xr:uid="{00000000-0005-0000-0000-000049040000}"/>
    <cellStyle name="_재고_제9기01월결산명세서 51" xfId="1477" xr:uid="{00000000-0005-0000-0000-00004A040000}"/>
    <cellStyle name="_재고_제9기01월결산명세서 52" xfId="1478" xr:uid="{00000000-0005-0000-0000-00004B040000}"/>
    <cellStyle name="_재고_제9기01월결산명세서 53" xfId="1479" xr:uid="{00000000-0005-0000-0000-00004C040000}"/>
    <cellStyle name="_재고_제9기01월결산명세서 54" xfId="1480" xr:uid="{00000000-0005-0000-0000-00004D040000}"/>
    <cellStyle name="_재고_제9기01월결산명세서 55" xfId="1481" xr:uid="{00000000-0005-0000-0000-00004E040000}"/>
    <cellStyle name="_재고_제9기01월결산명세서 56" xfId="1482" xr:uid="{00000000-0005-0000-0000-00004F040000}"/>
    <cellStyle name="_재고_제9기01월결산명세서 57" xfId="1483" xr:uid="{00000000-0005-0000-0000-000050040000}"/>
    <cellStyle name="_재고_제9기01월결산명세서 58" xfId="1484" xr:uid="{00000000-0005-0000-0000-000051040000}"/>
    <cellStyle name="_재고_제9기01월결산명세서 59" xfId="1485" xr:uid="{00000000-0005-0000-0000-000052040000}"/>
    <cellStyle name="_재고_제9기01월결산명세서 6" xfId="1486" xr:uid="{00000000-0005-0000-0000-000053040000}"/>
    <cellStyle name="_재고_제9기01월결산명세서 60" xfId="1487" xr:uid="{00000000-0005-0000-0000-000054040000}"/>
    <cellStyle name="_재고_제9기01월결산명세서 61" xfId="1488" xr:uid="{00000000-0005-0000-0000-000055040000}"/>
    <cellStyle name="_재고_제9기01월결산명세서 62" xfId="1489" xr:uid="{00000000-0005-0000-0000-000056040000}"/>
    <cellStyle name="_재고_제9기01월결산명세서 63" xfId="1490" xr:uid="{00000000-0005-0000-0000-000057040000}"/>
    <cellStyle name="_재고_제9기01월결산명세서 64" xfId="1491" xr:uid="{00000000-0005-0000-0000-000058040000}"/>
    <cellStyle name="_재고_제9기01월결산명세서 65" xfId="1492" xr:uid="{00000000-0005-0000-0000-000059040000}"/>
    <cellStyle name="_재고_제9기01월결산명세서 66" xfId="1493" xr:uid="{00000000-0005-0000-0000-00005A040000}"/>
    <cellStyle name="_재고_제9기01월결산명세서 67" xfId="1494" xr:uid="{00000000-0005-0000-0000-00005B040000}"/>
    <cellStyle name="_재고_제9기01월결산명세서 68" xfId="1495" xr:uid="{00000000-0005-0000-0000-00005C040000}"/>
    <cellStyle name="_재고_제9기01월결산명세서 69" xfId="1496" xr:uid="{00000000-0005-0000-0000-00005D040000}"/>
    <cellStyle name="_재고_제9기01월결산명세서 7" xfId="1497" xr:uid="{00000000-0005-0000-0000-00005E040000}"/>
    <cellStyle name="_재고_제9기01월결산명세서 70" xfId="1498" xr:uid="{00000000-0005-0000-0000-00005F040000}"/>
    <cellStyle name="_재고_제9기01월결산명세서 71" xfId="1499" xr:uid="{00000000-0005-0000-0000-000060040000}"/>
    <cellStyle name="_재고_제9기01월결산명세서 72" xfId="5025" xr:uid="{00000000-0005-0000-0000-000061040000}"/>
    <cellStyle name="_재고_제9기01월결산명세서 73" xfId="5026" xr:uid="{00000000-0005-0000-0000-000062040000}"/>
    <cellStyle name="_재고_제9기01월결산명세서 8" xfId="1500" xr:uid="{00000000-0005-0000-0000-000063040000}"/>
    <cellStyle name="_재고_제9기01월결산명세서 9" xfId="1501" xr:uid="{00000000-0005-0000-0000-000064040000}"/>
    <cellStyle name="_재고_채권증감내역" xfId="1502" xr:uid="{00000000-0005-0000-0000-000065040000}"/>
    <cellStyle name="_재고_채권증감내역 2" xfId="1503" xr:uid="{00000000-0005-0000-0000-000066040000}"/>
    <cellStyle name="_전국센터망" xfId="190" xr:uid="{00000000-0005-0000-0000-000067040000}"/>
    <cellStyle name="_전국센터망_1" xfId="191" xr:uid="{00000000-0005-0000-0000-000068040000}"/>
    <cellStyle name="_전국센터망_1 2" xfId="1504" xr:uid="{00000000-0005-0000-0000-000069040000}"/>
    <cellStyle name="_전국센터망_2" xfId="192" xr:uid="{00000000-0005-0000-0000-00006A040000}"/>
    <cellStyle name="_전국센터망_2 2" xfId="1505" xr:uid="{00000000-0005-0000-0000-00006B040000}"/>
    <cellStyle name="_전력목표" xfId="193" xr:uid="{00000000-0005-0000-0000-00006C040000}"/>
    <cellStyle name="_조직유지_총괄표" xfId="1506" xr:uid="{00000000-0005-0000-0000-00006D040000}"/>
    <cellStyle name="_주식매입선택권" xfId="1507" xr:uid="{00000000-0005-0000-0000-00006E040000}"/>
    <cellStyle name="_지정과제1분기실적(확정990408)" xfId="194" xr:uid="{00000000-0005-0000-0000-00006F040000}"/>
    <cellStyle name="_지정과제1분기실적(확정990408)_1" xfId="195" xr:uid="{00000000-0005-0000-0000-000070040000}"/>
    <cellStyle name="_지정과제2차심의list" xfId="196" xr:uid="{00000000-0005-0000-0000-000071040000}"/>
    <cellStyle name="_지정과제2차심의list_1" xfId="197" xr:uid="{00000000-0005-0000-0000-000072040000}"/>
    <cellStyle name="_지정과제2차심의list_2" xfId="198" xr:uid="{00000000-0005-0000-0000-000073040000}"/>
    <cellStyle name="_지정과제2차심의결과" xfId="199" xr:uid="{00000000-0005-0000-0000-000074040000}"/>
    <cellStyle name="_지정과제2차심의결과(금액조정후최종)" xfId="200" xr:uid="{00000000-0005-0000-0000-000075040000}"/>
    <cellStyle name="_지정과제2차심의결과(금액조정후최종)_1" xfId="201" xr:uid="{00000000-0005-0000-0000-000076040000}"/>
    <cellStyle name="_지정과제2차심의결과(금액조정후최종)_1_경영개선실적보고(전주공장)" xfId="202" xr:uid="{00000000-0005-0000-0000-000077040000}"/>
    <cellStyle name="_지정과제2차심의결과(금액조정후최종)_1_별첨1_2" xfId="203" xr:uid="{00000000-0005-0000-0000-000078040000}"/>
    <cellStyle name="_지정과제2차심의결과(금액조정후최종)_1_제안과제집계표(공장전체)" xfId="204" xr:uid="{00000000-0005-0000-0000-000079040000}"/>
    <cellStyle name="_지정과제2차심의결과(금액조정후최종)_경영개선실적보고(전주공장)" xfId="205" xr:uid="{00000000-0005-0000-0000-00007A040000}"/>
    <cellStyle name="_지정과제2차심의결과(금액조정후최종)_별첨1_2" xfId="206" xr:uid="{00000000-0005-0000-0000-00007B040000}"/>
    <cellStyle name="_지정과제2차심의결과(금액조정후최종)_제안과제집계표(공장전체)" xfId="207" xr:uid="{00000000-0005-0000-0000-00007C040000}"/>
    <cellStyle name="_지정과제2차심의결과_1" xfId="208" xr:uid="{00000000-0005-0000-0000-00007D040000}"/>
    <cellStyle name="_집중관리(981231)" xfId="209" xr:uid="{00000000-0005-0000-0000-00007E040000}"/>
    <cellStyle name="_집중관리(981231)_1" xfId="210" xr:uid="{00000000-0005-0000-0000-00007F040000}"/>
    <cellStyle name="_집중관리(지정과제및 양식)" xfId="211" xr:uid="{00000000-0005-0000-0000-000080040000}"/>
    <cellStyle name="_집중관리(지정과제및 양식)_1" xfId="212" xr:uid="{00000000-0005-0000-0000-000081040000}"/>
    <cellStyle name="_최종 총괄da071-081615" xfId="1508" xr:uid="{00000000-0005-0000-0000-000082040000}"/>
    <cellStyle name="_토지(신정3지구)sh공사" xfId="213" xr:uid="{00000000-0005-0000-0000-000083040000}"/>
    <cellStyle name="_토지(신정3지구)sh공사-감정원" xfId="214" xr:uid="{00000000-0005-0000-0000-000084040000}"/>
    <cellStyle name="´Þ·?" xfId="1509" xr:uid="{00000000-0005-0000-0000-000085040000}"/>
    <cellStyle name="’E‰Y [0.00]_laroux" xfId="215" xr:uid="{00000000-0005-0000-0000-000086040000}"/>
    <cellStyle name="’E‰Y_laroux" xfId="216" xr:uid="{00000000-0005-0000-0000-000087040000}"/>
    <cellStyle name="¤@?e_TEST-1 " xfId="217" xr:uid="{00000000-0005-0000-0000-000088040000}"/>
    <cellStyle name="&gt;걸?슇솛솛?_x000a_龍p=_x000a_?" xfId="13" xr:uid="{00000000-0005-0000-0000-000089040000}"/>
    <cellStyle name="&gt;슇솛솛?_x000a_龍p=_x000a_?" xfId="14" xr:uid="{00000000-0005-0000-0000-00008A040000}"/>
    <cellStyle name="±a°e" xfId="218" xr:uid="{00000000-0005-0000-0000-00008B040000}"/>
    <cellStyle name="⥜준_제강원가최종_1" xfId="1510" xr:uid="{00000000-0005-0000-0000-00008C040000}"/>
    <cellStyle name="°iA¤¼O¼yA¡" xfId="1511" xr:uid="{00000000-0005-0000-0000-00008D040000}"/>
    <cellStyle name="°iA¤Aa·A1" xfId="1512" xr:uid="{00000000-0005-0000-0000-00008E040000}"/>
    <cellStyle name="°iA¤Aa·A2" xfId="1513" xr:uid="{00000000-0005-0000-0000-00008F040000}"/>
    <cellStyle name="°ßAu" xfId="219" xr:uid="{00000000-0005-0000-0000-000090040000}"/>
    <cellStyle name="æøè [0.00" xfId="1514" xr:uid="{00000000-0005-0000-0000-000091040000}"/>
    <cellStyle name="æøè_produ" xfId="1515" xr:uid="{00000000-0005-0000-0000-000092040000}"/>
    <cellStyle name="êý [0.00]_pr" xfId="1516" xr:uid="{00000000-0005-0000-0000-000093040000}"/>
    <cellStyle name="êý_product d" xfId="1517" xr:uid="{00000000-0005-0000-0000-000094040000}"/>
    <cellStyle name="W?_BOOKSHIP_½ÇÀûÇöÈ² " xfId="220" xr:uid="{00000000-0005-0000-0000-000095040000}"/>
    <cellStyle name="w_bookship" xfId="1518" xr:uid="{00000000-0005-0000-0000-000096040000}"/>
    <cellStyle name="0" xfId="1519" xr:uid="{00000000-0005-0000-0000-000097040000}"/>
    <cellStyle name="0,0_x000d__x000a_NA_x000d__x000a_" xfId="1520" xr:uid="{00000000-0005-0000-0000-000098040000}"/>
    <cellStyle name="0,0_x000d__x000a_NA_x000d__x000a_ 2" xfId="1521" xr:uid="{00000000-0005-0000-0000-000099040000}"/>
    <cellStyle name="0.0" xfId="221" xr:uid="{00000000-0005-0000-0000-00009A040000}"/>
    <cellStyle name="0.0 2" xfId="5224" xr:uid="{00000000-0005-0000-0000-00009B040000}"/>
    <cellStyle name="0.0 2 2" xfId="5567" xr:uid="{00000000-0005-0000-0000-00009C040000}"/>
    <cellStyle name="0.0 2 2 10" xfId="11558" xr:uid="{00000000-0005-0000-0000-00009D040000}"/>
    <cellStyle name="0.0 2 2 2" xfId="5855" xr:uid="{00000000-0005-0000-0000-00009E040000}"/>
    <cellStyle name="0.0 2 2 2 2" xfId="6171" xr:uid="{00000000-0005-0000-0000-00009F040000}"/>
    <cellStyle name="0.0 2 2 2 2 2" xfId="12143" xr:uid="{00000000-0005-0000-0000-0000A0040000}"/>
    <cellStyle name="0.0 2 2 2 2 3" xfId="17899" xr:uid="{00000000-0005-0000-0000-0000A1040000}"/>
    <cellStyle name="0.0 2 2 2 2 4" xfId="23396" xr:uid="{00000000-0005-0000-0000-0000A2040000}"/>
    <cellStyle name="0.0 2 2 2 3" xfId="6172" xr:uid="{00000000-0005-0000-0000-0000A3040000}"/>
    <cellStyle name="0.0 2 2 2 3 2" xfId="12144" xr:uid="{00000000-0005-0000-0000-0000A4040000}"/>
    <cellStyle name="0.0 2 2 2 3 3" xfId="17900" xr:uid="{00000000-0005-0000-0000-0000A5040000}"/>
    <cellStyle name="0.0 2 2 2 3 4" xfId="23397" xr:uid="{00000000-0005-0000-0000-0000A6040000}"/>
    <cellStyle name="0.0 2 2 2 4" xfId="6173" xr:uid="{00000000-0005-0000-0000-0000A7040000}"/>
    <cellStyle name="0.0 2 2 2 4 2" xfId="12145" xr:uid="{00000000-0005-0000-0000-0000A8040000}"/>
    <cellStyle name="0.0 2 2 2 4 3" xfId="17901" xr:uid="{00000000-0005-0000-0000-0000A9040000}"/>
    <cellStyle name="0.0 2 2 2 4 4" xfId="23398" xr:uid="{00000000-0005-0000-0000-0000AA040000}"/>
    <cellStyle name="0.0 2 2 2 5" xfId="6174" xr:uid="{00000000-0005-0000-0000-0000AB040000}"/>
    <cellStyle name="0.0 2 2 2 5 2" xfId="12146" xr:uid="{00000000-0005-0000-0000-0000AC040000}"/>
    <cellStyle name="0.0 2 2 2 5 3" xfId="17902" xr:uid="{00000000-0005-0000-0000-0000AD040000}"/>
    <cellStyle name="0.0 2 2 2 5 4" xfId="23399" xr:uid="{00000000-0005-0000-0000-0000AE040000}"/>
    <cellStyle name="0.0 2 2 2 6" xfId="6175" xr:uid="{00000000-0005-0000-0000-0000AF040000}"/>
    <cellStyle name="0.0 2 2 2 6 2" xfId="12147" xr:uid="{00000000-0005-0000-0000-0000B0040000}"/>
    <cellStyle name="0.0 2 2 2 6 3" xfId="17903" xr:uid="{00000000-0005-0000-0000-0000B1040000}"/>
    <cellStyle name="0.0 2 2 2 6 4" xfId="23400" xr:uid="{00000000-0005-0000-0000-0000B2040000}"/>
    <cellStyle name="0.0 2 2 2 7" xfId="11828" xr:uid="{00000000-0005-0000-0000-0000B3040000}"/>
    <cellStyle name="0.0 2 2 2 8" xfId="17589" xr:uid="{00000000-0005-0000-0000-0000B4040000}"/>
    <cellStyle name="0.0 2 2 3" xfId="6176" xr:uid="{00000000-0005-0000-0000-0000B5040000}"/>
    <cellStyle name="0.0 2 2 3 2" xfId="12148" xr:uid="{00000000-0005-0000-0000-0000B6040000}"/>
    <cellStyle name="0.0 2 2 3 3" xfId="17904" xr:uid="{00000000-0005-0000-0000-0000B7040000}"/>
    <cellStyle name="0.0 2 2 3 4" xfId="23401" xr:uid="{00000000-0005-0000-0000-0000B8040000}"/>
    <cellStyle name="0.0 2 2 4" xfId="6177" xr:uid="{00000000-0005-0000-0000-0000B9040000}"/>
    <cellStyle name="0.0 2 2 4 2" xfId="12149" xr:uid="{00000000-0005-0000-0000-0000BA040000}"/>
    <cellStyle name="0.0 2 2 4 3" xfId="17905" xr:uid="{00000000-0005-0000-0000-0000BB040000}"/>
    <cellStyle name="0.0 2 2 4 4" xfId="23402" xr:uid="{00000000-0005-0000-0000-0000BC040000}"/>
    <cellStyle name="0.0 2 2 5" xfId="6178" xr:uid="{00000000-0005-0000-0000-0000BD040000}"/>
    <cellStyle name="0.0 2 2 5 2" xfId="12150" xr:uid="{00000000-0005-0000-0000-0000BE040000}"/>
    <cellStyle name="0.0 2 2 5 3" xfId="17906" xr:uid="{00000000-0005-0000-0000-0000BF040000}"/>
    <cellStyle name="0.0 2 2 5 4" xfId="23403" xr:uid="{00000000-0005-0000-0000-0000C0040000}"/>
    <cellStyle name="0.0 2 2 6" xfId="6179" xr:uid="{00000000-0005-0000-0000-0000C1040000}"/>
    <cellStyle name="0.0 2 2 6 2" xfId="12151" xr:uid="{00000000-0005-0000-0000-0000C2040000}"/>
    <cellStyle name="0.0 2 2 6 3" xfId="17907" xr:uid="{00000000-0005-0000-0000-0000C3040000}"/>
    <cellStyle name="0.0 2 2 6 4" xfId="23404" xr:uid="{00000000-0005-0000-0000-0000C4040000}"/>
    <cellStyle name="0.0 2 2 7" xfId="6180" xr:uid="{00000000-0005-0000-0000-0000C5040000}"/>
    <cellStyle name="0.0 2 2 7 2" xfId="12152" xr:uid="{00000000-0005-0000-0000-0000C6040000}"/>
    <cellStyle name="0.0 2 2 7 3" xfId="17908" xr:uid="{00000000-0005-0000-0000-0000C7040000}"/>
    <cellStyle name="0.0 2 2 7 4" xfId="23405" xr:uid="{00000000-0005-0000-0000-0000C8040000}"/>
    <cellStyle name="0.0 2 2 8" xfId="6181" xr:uid="{00000000-0005-0000-0000-0000C9040000}"/>
    <cellStyle name="0.0 2 2 8 2" xfId="12153" xr:uid="{00000000-0005-0000-0000-0000CA040000}"/>
    <cellStyle name="0.0 2 2 8 3" xfId="17909" xr:uid="{00000000-0005-0000-0000-0000CB040000}"/>
    <cellStyle name="0.0 2 2 8 4" xfId="23406" xr:uid="{00000000-0005-0000-0000-0000CC040000}"/>
    <cellStyle name="0.0 2 2 9" xfId="6182" xr:uid="{00000000-0005-0000-0000-0000CD040000}"/>
    <cellStyle name="0.0 2 2 9 2" xfId="12154" xr:uid="{00000000-0005-0000-0000-0000CE040000}"/>
    <cellStyle name="0.0 2 2 9 3" xfId="17910" xr:uid="{00000000-0005-0000-0000-0000CF040000}"/>
    <cellStyle name="0.0 2 2 9 4" xfId="23407" xr:uid="{00000000-0005-0000-0000-0000D0040000}"/>
    <cellStyle name="0.0 2 3" xfId="5367" xr:uid="{00000000-0005-0000-0000-0000D1040000}"/>
    <cellStyle name="0.0 2 3 2" xfId="5655" xr:uid="{00000000-0005-0000-0000-0000D2040000}"/>
    <cellStyle name="0.0 2 3 2 10" xfId="6183" xr:uid="{00000000-0005-0000-0000-0000D3040000}"/>
    <cellStyle name="0.0 2 3 2 10 2" xfId="12155" xr:uid="{00000000-0005-0000-0000-0000D4040000}"/>
    <cellStyle name="0.0 2 3 2 10 3" xfId="17911" xr:uid="{00000000-0005-0000-0000-0000D5040000}"/>
    <cellStyle name="0.0 2 3 2 10 4" xfId="23408" xr:uid="{00000000-0005-0000-0000-0000D6040000}"/>
    <cellStyle name="0.0 2 3 2 11" xfId="11628" xr:uid="{00000000-0005-0000-0000-0000D7040000}"/>
    <cellStyle name="0.0 2 3 2 12" xfId="22931" xr:uid="{00000000-0005-0000-0000-0000D8040000}"/>
    <cellStyle name="0.0 2 3 2 2" xfId="6184" xr:uid="{00000000-0005-0000-0000-0000D9040000}"/>
    <cellStyle name="0.0 2 3 2 2 2" xfId="12156" xr:uid="{00000000-0005-0000-0000-0000DA040000}"/>
    <cellStyle name="0.0 2 3 2 2 3" xfId="17912" xr:uid="{00000000-0005-0000-0000-0000DB040000}"/>
    <cellStyle name="0.0 2 3 2 2 4" xfId="23409" xr:uid="{00000000-0005-0000-0000-0000DC040000}"/>
    <cellStyle name="0.0 2 3 2 3" xfId="6185" xr:uid="{00000000-0005-0000-0000-0000DD040000}"/>
    <cellStyle name="0.0 2 3 2 3 2" xfId="12157" xr:uid="{00000000-0005-0000-0000-0000DE040000}"/>
    <cellStyle name="0.0 2 3 2 3 3" xfId="17913" xr:uid="{00000000-0005-0000-0000-0000DF040000}"/>
    <cellStyle name="0.0 2 3 2 3 4" xfId="23410" xr:uid="{00000000-0005-0000-0000-0000E0040000}"/>
    <cellStyle name="0.0 2 3 2 4" xfId="6186" xr:uid="{00000000-0005-0000-0000-0000E1040000}"/>
    <cellStyle name="0.0 2 3 2 4 2" xfId="12158" xr:uid="{00000000-0005-0000-0000-0000E2040000}"/>
    <cellStyle name="0.0 2 3 2 4 3" xfId="17914" xr:uid="{00000000-0005-0000-0000-0000E3040000}"/>
    <cellStyle name="0.0 2 3 2 4 4" xfId="23411" xr:uid="{00000000-0005-0000-0000-0000E4040000}"/>
    <cellStyle name="0.0 2 3 2 5" xfId="6187" xr:uid="{00000000-0005-0000-0000-0000E5040000}"/>
    <cellStyle name="0.0 2 3 2 5 2" xfId="12159" xr:uid="{00000000-0005-0000-0000-0000E6040000}"/>
    <cellStyle name="0.0 2 3 2 5 3" xfId="17915" xr:uid="{00000000-0005-0000-0000-0000E7040000}"/>
    <cellStyle name="0.0 2 3 2 5 4" xfId="23412" xr:uid="{00000000-0005-0000-0000-0000E8040000}"/>
    <cellStyle name="0.0 2 3 2 6" xfId="6188" xr:uid="{00000000-0005-0000-0000-0000E9040000}"/>
    <cellStyle name="0.0 2 3 2 6 2" xfId="12160" xr:uid="{00000000-0005-0000-0000-0000EA040000}"/>
    <cellStyle name="0.0 2 3 2 6 3" xfId="17916" xr:uid="{00000000-0005-0000-0000-0000EB040000}"/>
    <cellStyle name="0.0 2 3 2 6 4" xfId="23413" xr:uid="{00000000-0005-0000-0000-0000EC040000}"/>
    <cellStyle name="0.0 2 3 2 7" xfId="6189" xr:uid="{00000000-0005-0000-0000-0000ED040000}"/>
    <cellStyle name="0.0 2 3 2 7 2" xfId="12161" xr:uid="{00000000-0005-0000-0000-0000EE040000}"/>
    <cellStyle name="0.0 2 3 2 7 3" xfId="17917" xr:uid="{00000000-0005-0000-0000-0000EF040000}"/>
    <cellStyle name="0.0 2 3 2 7 4" xfId="23414" xr:uid="{00000000-0005-0000-0000-0000F0040000}"/>
    <cellStyle name="0.0 2 3 2 8" xfId="6190" xr:uid="{00000000-0005-0000-0000-0000F1040000}"/>
    <cellStyle name="0.0 2 3 2 8 2" xfId="12162" xr:uid="{00000000-0005-0000-0000-0000F2040000}"/>
    <cellStyle name="0.0 2 3 2 8 3" xfId="17918" xr:uid="{00000000-0005-0000-0000-0000F3040000}"/>
    <cellStyle name="0.0 2 3 2 8 4" xfId="23415" xr:uid="{00000000-0005-0000-0000-0000F4040000}"/>
    <cellStyle name="0.0 2 3 2 9" xfId="6191" xr:uid="{00000000-0005-0000-0000-0000F5040000}"/>
    <cellStyle name="0.0 2 3 2 9 2" xfId="12163" xr:uid="{00000000-0005-0000-0000-0000F6040000}"/>
    <cellStyle name="0.0 2 3 2 9 3" xfId="17919" xr:uid="{00000000-0005-0000-0000-0000F7040000}"/>
    <cellStyle name="0.0 2 3 2 9 4" xfId="23416" xr:uid="{00000000-0005-0000-0000-0000F8040000}"/>
    <cellStyle name="0.0 2 3 3" xfId="5898" xr:uid="{00000000-0005-0000-0000-0000F9040000}"/>
    <cellStyle name="0.0 2 3 3 10" xfId="6192" xr:uid="{00000000-0005-0000-0000-0000FA040000}"/>
    <cellStyle name="0.0 2 3 3 10 2" xfId="12164" xr:uid="{00000000-0005-0000-0000-0000FB040000}"/>
    <cellStyle name="0.0 2 3 3 10 3" xfId="17920" xr:uid="{00000000-0005-0000-0000-0000FC040000}"/>
    <cellStyle name="0.0 2 3 3 10 4" xfId="23417" xr:uid="{00000000-0005-0000-0000-0000FD040000}"/>
    <cellStyle name="0.0 2 3 3 11" xfId="11871" xr:uid="{00000000-0005-0000-0000-0000FE040000}"/>
    <cellStyle name="0.0 2 3 3 12" xfId="17628" xr:uid="{00000000-0005-0000-0000-0000FF040000}"/>
    <cellStyle name="0.0 2 3 3 13" xfId="23125" xr:uid="{00000000-0005-0000-0000-000000050000}"/>
    <cellStyle name="0.0 2 3 3 2" xfId="6193" xr:uid="{00000000-0005-0000-0000-000001050000}"/>
    <cellStyle name="0.0 2 3 3 2 2" xfId="12165" xr:uid="{00000000-0005-0000-0000-000002050000}"/>
    <cellStyle name="0.0 2 3 3 2 3" xfId="17921" xr:uid="{00000000-0005-0000-0000-000003050000}"/>
    <cellStyle name="0.0 2 3 3 2 4" xfId="23418" xr:uid="{00000000-0005-0000-0000-000004050000}"/>
    <cellStyle name="0.0 2 3 3 3" xfId="6194" xr:uid="{00000000-0005-0000-0000-000005050000}"/>
    <cellStyle name="0.0 2 3 3 3 2" xfId="12166" xr:uid="{00000000-0005-0000-0000-000006050000}"/>
    <cellStyle name="0.0 2 3 3 3 3" xfId="17922" xr:uid="{00000000-0005-0000-0000-000007050000}"/>
    <cellStyle name="0.0 2 3 3 3 4" xfId="23419" xr:uid="{00000000-0005-0000-0000-000008050000}"/>
    <cellStyle name="0.0 2 3 3 4" xfId="6195" xr:uid="{00000000-0005-0000-0000-000009050000}"/>
    <cellStyle name="0.0 2 3 3 4 2" xfId="12167" xr:uid="{00000000-0005-0000-0000-00000A050000}"/>
    <cellStyle name="0.0 2 3 3 4 3" xfId="17923" xr:uid="{00000000-0005-0000-0000-00000B050000}"/>
    <cellStyle name="0.0 2 3 3 4 4" xfId="23420" xr:uid="{00000000-0005-0000-0000-00000C050000}"/>
    <cellStyle name="0.0 2 3 3 5" xfId="6196" xr:uid="{00000000-0005-0000-0000-00000D050000}"/>
    <cellStyle name="0.0 2 3 3 5 2" xfId="12168" xr:uid="{00000000-0005-0000-0000-00000E050000}"/>
    <cellStyle name="0.0 2 3 3 5 3" xfId="17924" xr:uid="{00000000-0005-0000-0000-00000F050000}"/>
    <cellStyle name="0.0 2 3 3 5 4" xfId="23421" xr:uid="{00000000-0005-0000-0000-000010050000}"/>
    <cellStyle name="0.0 2 3 3 6" xfId="6197" xr:uid="{00000000-0005-0000-0000-000011050000}"/>
    <cellStyle name="0.0 2 3 3 6 2" xfId="12169" xr:uid="{00000000-0005-0000-0000-000012050000}"/>
    <cellStyle name="0.0 2 3 3 6 3" xfId="17925" xr:uid="{00000000-0005-0000-0000-000013050000}"/>
    <cellStyle name="0.0 2 3 3 6 4" xfId="23422" xr:uid="{00000000-0005-0000-0000-000014050000}"/>
    <cellStyle name="0.0 2 3 3 7" xfId="6198" xr:uid="{00000000-0005-0000-0000-000015050000}"/>
    <cellStyle name="0.0 2 3 3 7 2" xfId="12170" xr:uid="{00000000-0005-0000-0000-000016050000}"/>
    <cellStyle name="0.0 2 3 3 7 3" xfId="17926" xr:uid="{00000000-0005-0000-0000-000017050000}"/>
    <cellStyle name="0.0 2 3 3 7 4" xfId="23423" xr:uid="{00000000-0005-0000-0000-000018050000}"/>
    <cellStyle name="0.0 2 3 3 8" xfId="6199" xr:uid="{00000000-0005-0000-0000-000019050000}"/>
    <cellStyle name="0.0 2 3 3 8 2" xfId="12171" xr:uid="{00000000-0005-0000-0000-00001A050000}"/>
    <cellStyle name="0.0 2 3 3 8 3" xfId="17927" xr:uid="{00000000-0005-0000-0000-00001B050000}"/>
    <cellStyle name="0.0 2 3 3 8 4" xfId="23424" xr:uid="{00000000-0005-0000-0000-00001C050000}"/>
    <cellStyle name="0.0 2 3 3 9" xfId="6200" xr:uid="{00000000-0005-0000-0000-00001D050000}"/>
    <cellStyle name="0.0 2 3 3 9 2" xfId="12172" xr:uid="{00000000-0005-0000-0000-00001E050000}"/>
    <cellStyle name="0.0 2 3 3 9 3" xfId="17928" xr:uid="{00000000-0005-0000-0000-00001F050000}"/>
    <cellStyle name="0.0 2 3 3 9 4" xfId="23425" xr:uid="{00000000-0005-0000-0000-000020050000}"/>
    <cellStyle name="0.0 2 3 4" xfId="6201" xr:uid="{00000000-0005-0000-0000-000021050000}"/>
    <cellStyle name="0.0 2 3 4 2" xfId="12173" xr:uid="{00000000-0005-0000-0000-000022050000}"/>
    <cellStyle name="0.0 2 3 4 3" xfId="17929" xr:uid="{00000000-0005-0000-0000-000023050000}"/>
    <cellStyle name="0.0 2 3 4 4" xfId="23426" xr:uid="{00000000-0005-0000-0000-000024050000}"/>
    <cellStyle name="0.0 2 3 5" xfId="6202" xr:uid="{00000000-0005-0000-0000-000025050000}"/>
    <cellStyle name="0.0 2 3 5 2" xfId="12174" xr:uid="{00000000-0005-0000-0000-000026050000}"/>
    <cellStyle name="0.0 2 3 5 3" xfId="17930" xr:uid="{00000000-0005-0000-0000-000027050000}"/>
    <cellStyle name="0.0 2 3 5 4" xfId="23427" xr:uid="{00000000-0005-0000-0000-000028050000}"/>
    <cellStyle name="0.0 2 3 6" xfId="6203" xr:uid="{00000000-0005-0000-0000-000029050000}"/>
    <cellStyle name="0.0 2 3 6 2" xfId="12175" xr:uid="{00000000-0005-0000-0000-00002A050000}"/>
    <cellStyle name="0.0 2 3 6 3" xfId="17931" xr:uid="{00000000-0005-0000-0000-00002B050000}"/>
    <cellStyle name="0.0 2 3 6 4" xfId="23428" xr:uid="{00000000-0005-0000-0000-00002C050000}"/>
    <cellStyle name="0.0 2 3 7" xfId="11361" xr:uid="{00000000-0005-0000-0000-00002D050000}"/>
    <cellStyle name="0.0 2 4" xfId="5632" xr:uid="{00000000-0005-0000-0000-00002E050000}"/>
    <cellStyle name="0.0 2 4 2" xfId="6204" xr:uid="{00000000-0005-0000-0000-00002F050000}"/>
    <cellStyle name="0.0 2 4 2 2" xfId="12176" xr:uid="{00000000-0005-0000-0000-000030050000}"/>
    <cellStyle name="0.0 2 4 2 3" xfId="17932" xr:uid="{00000000-0005-0000-0000-000031050000}"/>
    <cellStyle name="0.0 2 4 2 4" xfId="23429" xr:uid="{00000000-0005-0000-0000-000032050000}"/>
    <cellStyle name="0.0 2 4 3" xfId="6205" xr:uid="{00000000-0005-0000-0000-000033050000}"/>
    <cellStyle name="0.0 2 4 3 2" xfId="12177" xr:uid="{00000000-0005-0000-0000-000034050000}"/>
    <cellStyle name="0.0 2 4 3 3" xfId="17933" xr:uid="{00000000-0005-0000-0000-000035050000}"/>
    <cellStyle name="0.0 2 4 3 4" xfId="23430" xr:uid="{00000000-0005-0000-0000-000036050000}"/>
    <cellStyle name="0.0 2 4 4" xfId="6206" xr:uid="{00000000-0005-0000-0000-000037050000}"/>
    <cellStyle name="0.0 2 4 4 2" xfId="12178" xr:uid="{00000000-0005-0000-0000-000038050000}"/>
    <cellStyle name="0.0 2 4 4 3" xfId="17934" xr:uid="{00000000-0005-0000-0000-000039050000}"/>
    <cellStyle name="0.0 2 4 4 4" xfId="23431" xr:uid="{00000000-0005-0000-0000-00003A050000}"/>
    <cellStyle name="0.0 2 4 5" xfId="6207" xr:uid="{00000000-0005-0000-0000-00003B050000}"/>
    <cellStyle name="0.0 2 4 5 2" xfId="12179" xr:uid="{00000000-0005-0000-0000-00003C050000}"/>
    <cellStyle name="0.0 2 4 5 3" xfId="17935" xr:uid="{00000000-0005-0000-0000-00003D050000}"/>
    <cellStyle name="0.0 2 4 5 4" xfId="23432" xr:uid="{00000000-0005-0000-0000-00003E050000}"/>
    <cellStyle name="0.0 2 4 6" xfId="6208" xr:uid="{00000000-0005-0000-0000-00003F050000}"/>
    <cellStyle name="0.0 2 4 6 2" xfId="12180" xr:uid="{00000000-0005-0000-0000-000040050000}"/>
    <cellStyle name="0.0 2 4 6 3" xfId="17936" xr:uid="{00000000-0005-0000-0000-000041050000}"/>
    <cellStyle name="0.0 2 4 6 4" xfId="23433" xr:uid="{00000000-0005-0000-0000-000042050000}"/>
    <cellStyle name="0.0 2 4 7" xfId="11606" xr:uid="{00000000-0005-0000-0000-000043050000}"/>
    <cellStyle name="0.0 2 4 8" xfId="17377" xr:uid="{00000000-0005-0000-0000-000044050000}"/>
    <cellStyle name="0.0 2 5" xfId="5611" xr:uid="{00000000-0005-0000-0000-000045050000}"/>
    <cellStyle name="0.0 2 5 10" xfId="6209" xr:uid="{00000000-0005-0000-0000-000046050000}"/>
    <cellStyle name="0.0 2 5 10 2" xfId="12181" xr:uid="{00000000-0005-0000-0000-000047050000}"/>
    <cellStyle name="0.0 2 5 10 3" xfId="17937" xr:uid="{00000000-0005-0000-0000-000048050000}"/>
    <cellStyle name="0.0 2 5 10 4" xfId="23434" xr:uid="{00000000-0005-0000-0000-000049050000}"/>
    <cellStyle name="0.0 2 5 11" xfId="11593" xr:uid="{00000000-0005-0000-0000-00004A050000}"/>
    <cellStyle name="0.0 2 5 12" xfId="17365" xr:uid="{00000000-0005-0000-0000-00004B050000}"/>
    <cellStyle name="0.0 2 5 13" xfId="22917" xr:uid="{00000000-0005-0000-0000-00004C050000}"/>
    <cellStyle name="0.0 2 5 2" xfId="6210" xr:uid="{00000000-0005-0000-0000-00004D050000}"/>
    <cellStyle name="0.0 2 5 2 2" xfId="12182" xr:uid="{00000000-0005-0000-0000-00004E050000}"/>
    <cellStyle name="0.0 2 5 2 3" xfId="17938" xr:uid="{00000000-0005-0000-0000-00004F050000}"/>
    <cellStyle name="0.0 2 5 2 4" xfId="23435" xr:uid="{00000000-0005-0000-0000-000050050000}"/>
    <cellStyle name="0.0 2 5 3" xfId="6211" xr:uid="{00000000-0005-0000-0000-000051050000}"/>
    <cellStyle name="0.0 2 5 3 2" xfId="12183" xr:uid="{00000000-0005-0000-0000-000052050000}"/>
    <cellStyle name="0.0 2 5 3 3" xfId="17939" xr:uid="{00000000-0005-0000-0000-000053050000}"/>
    <cellStyle name="0.0 2 5 3 4" xfId="23436" xr:uid="{00000000-0005-0000-0000-000054050000}"/>
    <cellStyle name="0.0 2 5 4" xfId="6212" xr:uid="{00000000-0005-0000-0000-000055050000}"/>
    <cellStyle name="0.0 2 5 4 2" xfId="12184" xr:uid="{00000000-0005-0000-0000-000056050000}"/>
    <cellStyle name="0.0 2 5 4 3" xfId="17940" xr:uid="{00000000-0005-0000-0000-000057050000}"/>
    <cellStyle name="0.0 2 5 4 4" xfId="23437" xr:uid="{00000000-0005-0000-0000-000058050000}"/>
    <cellStyle name="0.0 2 5 5" xfId="6213" xr:uid="{00000000-0005-0000-0000-000059050000}"/>
    <cellStyle name="0.0 2 5 5 2" xfId="12185" xr:uid="{00000000-0005-0000-0000-00005A050000}"/>
    <cellStyle name="0.0 2 5 5 3" xfId="17941" xr:uid="{00000000-0005-0000-0000-00005B050000}"/>
    <cellStyle name="0.0 2 5 5 4" xfId="23438" xr:uid="{00000000-0005-0000-0000-00005C050000}"/>
    <cellStyle name="0.0 2 5 6" xfId="6214" xr:uid="{00000000-0005-0000-0000-00005D050000}"/>
    <cellStyle name="0.0 2 5 6 2" xfId="12186" xr:uid="{00000000-0005-0000-0000-00005E050000}"/>
    <cellStyle name="0.0 2 5 6 3" xfId="17942" xr:uid="{00000000-0005-0000-0000-00005F050000}"/>
    <cellStyle name="0.0 2 5 6 4" xfId="23439" xr:uid="{00000000-0005-0000-0000-000060050000}"/>
    <cellStyle name="0.0 2 5 7" xfId="6215" xr:uid="{00000000-0005-0000-0000-000061050000}"/>
    <cellStyle name="0.0 2 5 7 2" xfId="12187" xr:uid="{00000000-0005-0000-0000-000062050000}"/>
    <cellStyle name="0.0 2 5 7 3" xfId="17943" xr:uid="{00000000-0005-0000-0000-000063050000}"/>
    <cellStyle name="0.0 2 5 7 4" xfId="23440" xr:uid="{00000000-0005-0000-0000-000064050000}"/>
    <cellStyle name="0.0 2 5 8" xfId="6216" xr:uid="{00000000-0005-0000-0000-000065050000}"/>
    <cellStyle name="0.0 2 5 8 2" xfId="12188" xr:uid="{00000000-0005-0000-0000-000066050000}"/>
    <cellStyle name="0.0 2 5 8 3" xfId="17944" xr:uid="{00000000-0005-0000-0000-000067050000}"/>
    <cellStyle name="0.0 2 5 8 4" xfId="23441" xr:uid="{00000000-0005-0000-0000-000068050000}"/>
    <cellStyle name="0.0 2 5 9" xfId="6217" xr:uid="{00000000-0005-0000-0000-000069050000}"/>
    <cellStyle name="0.0 2 5 9 2" xfId="12189" xr:uid="{00000000-0005-0000-0000-00006A050000}"/>
    <cellStyle name="0.0 2 5 9 3" xfId="17945" xr:uid="{00000000-0005-0000-0000-00006B050000}"/>
    <cellStyle name="0.0 2 5 9 4" xfId="23442" xr:uid="{00000000-0005-0000-0000-00006C050000}"/>
    <cellStyle name="0.0 2 6" xfId="6218" xr:uid="{00000000-0005-0000-0000-00006D050000}"/>
    <cellStyle name="0.0 2 6 2" xfId="12190" xr:uid="{00000000-0005-0000-0000-00006E050000}"/>
    <cellStyle name="0.0 2 6 3" xfId="17946" xr:uid="{00000000-0005-0000-0000-00006F050000}"/>
    <cellStyle name="0.0 2 6 4" xfId="23443" xr:uid="{00000000-0005-0000-0000-000070050000}"/>
    <cellStyle name="0.0 2 7" xfId="11343" xr:uid="{00000000-0005-0000-0000-000071050000}"/>
    <cellStyle name="0.0 3" xfId="5546" xr:uid="{00000000-0005-0000-0000-000072050000}"/>
    <cellStyle name="0.0 3 10" xfId="11539" xr:uid="{00000000-0005-0000-0000-000073050000}"/>
    <cellStyle name="0.0 3 2" xfId="5834" xr:uid="{00000000-0005-0000-0000-000074050000}"/>
    <cellStyle name="0.0 3 2 2" xfId="6219" xr:uid="{00000000-0005-0000-0000-000075050000}"/>
    <cellStyle name="0.0 3 2 2 2" xfId="12191" xr:uid="{00000000-0005-0000-0000-000076050000}"/>
    <cellStyle name="0.0 3 2 2 3" xfId="17947" xr:uid="{00000000-0005-0000-0000-000077050000}"/>
    <cellStyle name="0.0 3 2 2 4" xfId="23444" xr:uid="{00000000-0005-0000-0000-000078050000}"/>
    <cellStyle name="0.0 3 2 3" xfId="6220" xr:uid="{00000000-0005-0000-0000-000079050000}"/>
    <cellStyle name="0.0 3 2 3 2" xfId="12192" xr:uid="{00000000-0005-0000-0000-00007A050000}"/>
    <cellStyle name="0.0 3 2 3 3" xfId="17948" xr:uid="{00000000-0005-0000-0000-00007B050000}"/>
    <cellStyle name="0.0 3 2 3 4" xfId="23445" xr:uid="{00000000-0005-0000-0000-00007C050000}"/>
    <cellStyle name="0.0 3 2 4" xfId="6221" xr:uid="{00000000-0005-0000-0000-00007D050000}"/>
    <cellStyle name="0.0 3 2 4 2" xfId="12193" xr:uid="{00000000-0005-0000-0000-00007E050000}"/>
    <cellStyle name="0.0 3 2 4 3" xfId="17949" xr:uid="{00000000-0005-0000-0000-00007F050000}"/>
    <cellStyle name="0.0 3 2 4 4" xfId="23446" xr:uid="{00000000-0005-0000-0000-000080050000}"/>
    <cellStyle name="0.0 3 2 5" xfId="6222" xr:uid="{00000000-0005-0000-0000-000081050000}"/>
    <cellStyle name="0.0 3 2 5 2" xfId="12194" xr:uid="{00000000-0005-0000-0000-000082050000}"/>
    <cellStyle name="0.0 3 2 5 3" xfId="17950" xr:uid="{00000000-0005-0000-0000-000083050000}"/>
    <cellStyle name="0.0 3 2 5 4" xfId="23447" xr:uid="{00000000-0005-0000-0000-000084050000}"/>
    <cellStyle name="0.0 3 2 6" xfId="6223" xr:uid="{00000000-0005-0000-0000-000085050000}"/>
    <cellStyle name="0.0 3 2 6 2" xfId="12195" xr:uid="{00000000-0005-0000-0000-000086050000}"/>
    <cellStyle name="0.0 3 2 6 3" xfId="17951" xr:uid="{00000000-0005-0000-0000-000087050000}"/>
    <cellStyle name="0.0 3 2 6 4" xfId="23448" xr:uid="{00000000-0005-0000-0000-000088050000}"/>
    <cellStyle name="0.0 3 2 7" xfId="11807" xr:uid="{00000000-0005-0000-0000-000089050000}"/>
    <cellStyle name="0.0 3 2 8" xfId="17569" xr:uid="{00000000-0005-0000-0000-00008A050000}"/>
    <cellStyle name="0.0 3 3" xfId="6056" xr:uid="{00000000-0005-0000-0000-00008B050000}"/>
    <cellStyle name="0.0 3 3 10" xfId="6224" xr:uid="{00000000-0005-0000-0000-00008C050000}"/>
    <cellStyle name="0.0 3 3 10 2" xfId="12196" xr:uid="{00000000-0005-0000-0000-00008D050000}"/>
    <cellStyle name="0.0 3 3 10 3" xfId="17952" xr:uid="{00000000-0005-0000-0000-00008E050000}"/>
    <cellStyle name="0.0 3 3 10 4" xfId="23449" xr:uid="{00000000-0005-0000-0000-00008F050000}"/>
    <cellStyle name="0.0 3 3 11" xfId="12028" xr:uid="{00000000-0005-0000-0000-000090050000}"/>
    <cellStyle name="0.0 3 3 12" xfId="17784" xr:uid="{00000000-0005-0000-0000-000091050000}"/>
    <cellStyle name="0.0 3 3 13" xfId="23281" xr:uid="{00000000-0005-0000-0000-000092050000}"/>
    <cellStyle name="0.0 3 3 2" xfId="6225" xr:uid="{00000000-0005-0000-0000-000093050000}"/>
    <cellStyle name="0.0 3 3 2 2" xfId="12197" xr:uid="{00000000-0005-0000-0000-000094050000}"/>
    <cellStyle name="0.0 3 3 2 3" xfId="17953" xr:uid="{00000000-0005-0000-0000-000095050000}"/>
    <cellStyle name="0.0 3 3 2 4" xfId="23450" xr:uid="{00000000-0005-0000-0000-000096050000}"/>
    <cellStyle name="0.0 3 3 3" xfId="6226" xr:uid="{00000000-0005-0000-0000-000097050000}"/>
    <cellStyle name="0.0 3 3 3 2" xfId="12198" xr:uid="{00000000-0005-0000-0000-000098050000}"/>
    <cellStyle name="0.0 3 3 3 3" xfId="17954" xr:uid="{00000000-0005-0000-0000-000099050000}"/>
    <cellStyle name="0.0 3 3 3 4" xfId="23451" xr:uid="{00000000-0005-0000-0000-00009A050000}"/>
    <cellStyle name="0.0 3 3 4" xfId="6227" xr:uid="{00000000-0005-0000-0000-00009B050000}"/>
    <cellStyle name="0.0 3 3 4 2" xfId="12199" xr:uid="{00000000-0005-0000-0000-00009C050000}"/>
    <cellStyle name="0.0 3 3 4 3" xfId="17955" xr:uid="{00000000-0005-0000-0000-00009D050000}"/>
    <cellStyle name="0.0 3 3 4 4" xfId="23452" xr:uid="{00000000-0005-0000-0000-00009E050000}"/>
    <cellStyle name="0.0 3 3 5" xfId="6228" xr:uid="{00000000-0005-0000-0000-00009F050000}"/>
    <cellStyle name="0.0 3 3 5 2" xfId="12200" xr:uid="{00000000-0005-0000-0000-0000A0050000}"/>
    <cellStyle name="0.0 3 3 5 3" xfId="17956" xr:uid="{00000000-0005-0000-0000-0000A1050000}"/>
    <cellStyle name="0.0 3 3 5 4" xfId="23453" xr:uid="{00000000-0005-0000-0000-0000A2050000}"/>
    <cellStyle name="0.0 3 3 6" xfId="6229" xr:uid="{00000000-0005-0000-0000-0000A3050000}"/>
    <cellStyle name="0.0 3 3 6 2" xfId="12201" xr:uid="{00000000-0005-0000-0000-0000A4050000}"/>
    <cellStyle name="0.0 3 3 6 3" xfId="17957" xr:uid="{00000000-0005-0000-0000-0000A5050000}"/>
    <cellStyle name="0.0 3 3 6 4" xfId="23454" xr:uid="{00000000-0005-0000-0000-0000A6050000}"/>
    <cellStyle name="0.0 3 3 7" xfId="6230" xr:uid="{00000000-0005-0000-0000-0000A7050000}"/>
    <cellStyle name="0.0 3 3 7 2" xfId="12202" xr:uid="{00000000-0005-0000-0000-0000A8050000}"/>
    <cellStyle name="0.0 3 3 7 3" xfId="17958" xr:uid="{00000000-0005-0000-0000-0000A9050000}"/>
    <cellStyle name="0.0 3 3 7 4" xfId="23455" xr:uid="{00000000-0005-0000-0000-0000AA050000}"/>
    <cellStyle name="0.0 3 3 8" xfId="6231" xr:uid="{00000000-0005-0000-0000-0000AB050000}"/>
    <cellStyle name="0.0 3 3 8 2" xfId="12203" xr:uid="{00000000-0005-0000-0000-0000AC050000}"/>
    <cellStyle name="0.0 3 3 8 3" xfId="17959" xr:uid="{00000000-0005-0000-0000-0000AD050000}"/>
    <cellStyle name="0.0 3 3 8 4" xfId="23456" xr:uid="{00000000-0005-0000-0000-0000AE050000}"/>
    <cellStyle name="0.0 3 3 9" xfId="6232" xr:uid="{00000000-0005-0000-0000-0000AF050000}"/>
    <cellStyle name="0.0 3 3 9 2" xfId="12204" xr:uid="{00000000-0005-0000-0000-0000B0050000}"/>
    <cellStyle name="0.0 3 3 9 3" xfId="17960" xr:uid="{00000000-0005-0000-0000-0000B1050000}"/>
    <cellStyle name="0.0 3 3 9 4" xfId="23457" xr:uid="{00000000-0005-0000-0000-0000B2050000}"/>
    <cellStyle name="0.0 3 4" xfId="6233" xr:uid="{00000000-0005-0000-0000-0000B3050000}"/>
    <cellStyle name="0.0 3 4 2" xfId="12205" xr:uid="{00000000-0005-0000-0000-0000B4050000}"/>
    <cellStyle name="0.0 3 4 3" xfId="17961" xr:uid="{00000000-0005-0000-0000-0000B5050000}"/>
    <cellStyle name="0.0 3 4 4" xfId="23458" xr:uid="{00000000-0005-0000-0000-0000B6050000}"/>
    <cellStyle name="0.0 3 5" xfId="6234" xr:uid="{00000000-0005-0000-0000-0000B7050000}"/>
    <cellStyle name="0.0 3 5 2" xfId="12206" xr:uid="{00000000-0005-0000-0000-0000B8050000}"/>
    <cellStyle name="0.0 3 5 3" xfId="17962" xr:uid="{00000000-0005-0000-0000-0000B9050000}"/>
    <cellStyle name="0.0 3 5 4" xfId="23459" xr:uid="{00000000-0005-0000-0000-0000BA050000}"/>
    <cellStyle name="0.0 3 6" xfId="6235" xr:uid="{00000000-0005-0000-0000-0000BB050000}"/>
    <cellStyle name="0.0 3 6 2" xfId="12207" xr:uid="{00000000-0005-0000-0000-0000BC050000}"/>
    <cellStyle name="0.0 3 6 3" xfId="17963" xr:uid="{00000000-0005-0000-0000-0000BD050000}"/>
    <cellStyle name="0.0 3 6 4" xfId="23460" xr:uid="{00000000-0005-0000-0000-0000BE050000}"/>
    <cellStyle name="0.0 3 7" xfId="6236" xr:uid="{00000000-0005-0000-0000-0000BF050000}"/>
    <cellStyle name="0.0 3 7 2" xfId="12208" xr:uid="{00000000-0005-0000-0000-0000C0050000}"/>
    <cellStyle name="0.0 3 7 3" xfId="17964" xr:uid="{00000000-0005-0000-0000-0000C1050000}"/>
    <cellStyle name="0.0 3 7 4" xfId="23461" xr:uid="{00000000-0005-0000-0000-0000C2050000}"/>
    <cellStyle name="0.0 3 8" xfId="6237" xr:uid="{00000000-0005-0000-0000-0000C3050000}"/>
    <cellStyle name="0.0 3 8 2" xfId="12209" xr:uid="{00000000-0005-0000-0000-0000C4050000}"/>
    <cellStyle name="0.0 3 8 3" xfId="17965" xr:uid="{00000000-0005-0000-0000-0000C5050000}"/>
    <cellStyle name="0.0 3 8 4" xfId="23462" xr:uid="{00000000-0005-0000-0000-0000C6050000}"/>
    <cellStyle name="0.0 3 9" xfId="6238" xr:uid="{00000000-0005-0000-0000-0000C7050000}"/>
    <cellStyle name="0.0 3 9 2" xfId="12210" xr:uid="{00000000-0005-0000-0000-0000C8050000}"/>
    <cellStyle name="0.0 3 9 3" xfId="17966" xr:uid="{00000000-0005-0000-0000-0000C9050000}"/>
    <cellStyle name="0.0 3 9 4" xfId="23463" xr:uid="{00000000-0005-0000-0000-0000CA050000}"/>
    <cellStyle name="0.0 4" xfId="5365" xr:uid="{00000000-0005-0000-0000-0000CB050000}"/>
    <cellStyle name="0.0 4 2" xfId="5653" xr:uid="{00000000-0005-0000-0000-0000CC050000}"/>
    <cellStyle name="0.0 4 2 2" xfId="6239" xr:uid="{00000000-0005-0000-0000-0000CD050000}"/>
    <cellStyle name="0.0 4 2 2 2" xfId="12211" xr:uid="{00000000-0005-0000-0000-0000CE050000}"/>
    <cellStyle name="0.0 4 2 2 3" xfId="17967" xr:uid="{00000000-0005-0000-0000-0000CF050000}"/>
    <cellStyle name="0.0 4 2 2 4" xfId="23464" xr:uid="{00000000-0005-0000-0000-0000D0050000}"/>
    <cellStyle name="0.0 4 2 3" xfId="6240" xr:uid="{00000000-0005-0000-0000-0000D1050000}"/>
    <cellStyle name="0.0 4 2 3 2" xfId="12212" xr:uid="{00000000-0005-0000-0000-0000D2050000}"/>
    <cellStyle name="0.0 4 2 3 3" xfId="17968" xr:uid="{00000000-0005-0000-0000-0000D3050000}"/>
    <cellStyle name="0.0 4 2 3 4" xfId="23465" xr:uid="{00000000-0005-0000-0000-0000D4050000}"/>
    <cellStyle name="0.0 4 2 4" xfId="6241" xr:uid="{00000000-0005-0000-0000-0000D5050000}"/>
    <cellStyle name="0.0 4 2 4 2" xfId="12213" xr:uid="{00000000-0005-0000-0000-0000D6050000}"/>
    <cellStyle name="0.0 4 2 4 3" xfId="17969" xr:uid="{00000000-0005-0000-0000-0000D7050000}"/>
    <cellStyle name="0.0 4 2 4 4" xfId="23466" xr:uid="{00000000-0005-0000-0000-0000D8050000}"/>
    <cellStyle name="0.0 4 2 5" xfId="6242" xr:uid="{00000000-0005-0000-0000-0000D9050000}"/>
    <cellStyle name="0.0 4 2 5 2" xfId="12214" xr:uid="{00000000-0005-0000-0000-0000DA050000}"/>
    <cellStyle name="0.0 4 2 5 3" xfId="17970" xr:uid="{00000000-0005-0000-0000-0000DB050000}"/>
    <cellStyle name="0.0 4 2 5 4" xfId="23467" xr:uid="{00000000-0005-0000-0000-0000DC050000}"/>
    <cellStyle name="0.0 4 2 6" xfId="6243" xr:uid="{00000000-0005-0000-0000-0000DD050000}"/>
    <cellStyle name="0.0 4 2 6 2" xfId="12215" xr:uid="{00000000-0005-0000-0000-0000DE050000}"/>
    <cellStyle name="0.0 4 2 6 3" xfId="17971" xr:uid="{00000000-0005-0000-0000-0000DF050000}"/>
    <cellStyle name="0.0 4 2 6 4" xfId="23468" xr:uid="{00000000-0005-0000-0000-0000E0050000}"/>
    <cellStyle name="0.0 4 2 7" xfId="11626" xr:uid="{00000000-0005-0000-0000-0000E1050000}"/>
    <cellStyle name="0.0 4 2 8" xfId="17397" xr:uid="{00000000-0005-0000-0000-0000E2050000}"/>
    <cellStyle name="0.0 4 3" xfId="6244" xr:uid="{00000000-0005-0000-0000-0000E3050000}"/>
    <cellStyle name="0.0 4 3 2" xfId="12216" xr:uid="{00000000-0005-0000-0000-0000E4050000}"/>
    <cellStyle name="0.0 4 3 3" xfId="17972" xr:uid="{00000000-0005-0000-0000-0000E5050000}"/>
    <cellStyle name="0.0 4 3 4" xfId="23469" xr:uid="{00000000-0005-0000-0000-0000E6050000}"/>
    <cellStyle name="0.0 4 4" xfId="6245" xr:uid="{00000000-0005-0000-0000-0000E7050000}"/>
    <cellStyle name="0.0 4 4 2" xfId="12217" xr:uid="{00000000-0005-0000-0000-0000E8050000}"/>
    <cellStyle name="0.0 4 4 3" xfId="17973" xr:uid="{00000000-0005-0000-0000-0000E9050000}"/>
    <cellStyle name="0.0 4 4 4" xfId="23470" xr:uid="{00000000-0005-0000-0000-0000EA050000}"/>
    <cellStyle name="0.0 4 5" xfId="6246" xr:uid="{00000000-0005-0000-0000-0000EB050000}"/>
    <cellStyle name="0.0 4 5 2" xfId="12218" xr:uid="{00000000-0005-0000-0000-0000EC050000}"/>
    <cellStyle name="0.0 4 5 3" xfId="17974" xr:uid="{00000000-0005-0000-0000-0000ED050000}"/>
    <cellStyle name="0.0 4 5 4" xfId="23471" xr:uid="{00000000-0005-0000-0000-0000EE050000}"/>
    <cellStyle name="0.0 4 6" xfId="11359" xr:uid="{00000000-0005-0000-0000-0000EF050000}"/>
    <cellStyle name="0.0 4 7" xfId="11257" xr:uid="{00000000-0005-0000-0000-0000F0050000}"/>
    <cellStyle name="0.0 5" xfId="5602" xr:uid="{00000000-0005-0000-0000-0000F1050000}"/>
    <cellStyle name="0.0 5 2" xfId="6247" xr:uid="{00000000-0005-0000-0000-0000F2050000}"/>
    <cellStyle name="0.0 5 2 2" xfId="12219" xr:uid="{00000000-0005-0000-0000-0000F3050000}"/>
    <cellStyle name="0.0 5 2 3" xfId="17975" xr:uid="{00000000-0005-0000-0000-0000F4050000}"/>
    <cellStyle name="0.0 5 2 4" xfId="23472" xr:uid="{00000000-0005-0000-0000-0000F5050000}"/>
    <cellStyle name="0.0 5 3" xfId="6248" xr:uid="{00000000-0005-0000-0000-0000F6050000}"/>
    <cellStyle name="0.0 5 3 2" xfId="12220" xr:uid="{00000000-0005-0000-0000-0000F7050000}"/>
    <cellStyle name="0.0 5 3 3" xfId="17976" xr:uid="{00000000-0005-0000-0000-0000F8050000}"/>
    <cellStyle name="0.0 5 3 4" xfId="23473" xr:uid="{00000000-0005-0000-0000-0000F9050000}"/>
    <cellStyle name="0.0 5 4" xfId="6249" xr:uid="{00000000-0005-0000-0000-0000FA050000}"/>
    <cellStyle name="0.0 5 4 2" xfId="12221" xr:uid="{00000000-0005-0000-0000-0000FB050000}"/>
    <cellStyle name="0.0 5 4 3" xfId="17977" xr:uid="{00000000-0005-0000-0000-0000FC050000}"/>
    <cellStyle name="0.0 5 4 4" xfId="23474" xr:uid="{00000000-0005-0000-0000-0000FD050000}"/>
    <cellStyle name="0.0 5 5" xfId="6250" xr:uid="{00000000-0005-0000-0000-0000FE050000}"/>
    <cellStyle name="0.0 5 5 2" xfId="12222" xr:uid="{00000000-0005-0000-0000-0000FF050000}"/>
    <cellStyle name="0.0 5 5 3" xfId="17978" xr:uid="{00000000-0005-0000-0000-000000060000}"/>
    <cellStyle name="0.0 5 5 4" xfId="23475" xr:uid="{00000000-0005-0000-0000-000001060000}"/>
    <cellStyle name="0.0 5 6" xfId="6251" xr:uid="{00000000-0005-0000-0000-000002060000}"/>
    <cellStyle name="0.0 5 6 2" xfId="12223" xr:uid="{00000000-0005-0000-0000-000003060000}"/>
    <cellStyle name="0.0 5 6 3" xfId="17979" xr:uid="{00000000-0005-0000-0000-000004060000}"/>
    <cellStyle name="0.0 5 6 4" xfId="23476" xr:uid="{00000000-0005-0000-0000-000005060000}"/>
    <cellStyle name="0.0 5 7" xfId="11585" xr:uid="{00000000-0005-0000-0000-000006060000}"/>
    <cellStyle name="0.0 5 8" xfId="17357" xr:uid="{00000000-0005-0000-0000-000007060000}"/>
    <cellStyle name="0.0 6" xfId="6252" xr:uid="{00000000-0005-0000-0000-000008060000}"/>
    <cellStyle name="0.0 6 2" xfId="12224" xr:uid="{00000000-0005-0000-0000-000009060000}"/>
    <cellStyle name="0.0 6 3" xfId="17980" xr:uid="{00000000-0005-0000-0000-00000A060000}"/>
    <cellStyle name="0.0 6 4" xfId="23477" xr:uid="{00000000-0005-0000-0000-00000B060000}"/>
    <cellStyle name="0.0 7" xfId="11239" xr:uid="{00000000-0005-0000-0000-00000C060000}"/>
    <cellStyle name="0.00" xfId="222" xr:uid="{00000000-0005-0000-0000-00000D060000}"/>
    <cellStyle name="0.00 2" xfId="5225" xr:uid="{00000000-0005-0000-0000-00000E060000}"/>
    <cellStyle name="0.00 2 2" xfId="5568" xr:uid="{00000000-0005-0000-0000-00000F060000}"/>
    <cellStyle name="0.00 2 2 10" xfId="11559" xr:uid="{00000000-0005-0000-0000-000010060000}"/>
    <cellStyle name="0.00 2 2 2" xfId="5856" xr:uid="{00000000-0005-0000-0000-000011060000}"/>
    <cellStyle name="0.00 2 2 2 2" xfId="6253" xr:uid="{00000000-0005-0000-0000-000012060000}"/>
    <cellStyle name="0.00 2 2 2 2 2" xfId="12225" xr:uid="{00000000-0005-0000-0000-000013060000}"/>
    <cellStyle name="0.00 2 2 2 2 3" xfId="17981" xr:uid="{00000000-0005-0000-0000-000014060000}"/>
    <cellStyle name="0.00 2 2 2 2 4" xfId="23478" xr:uid="{00000000-0005-0000-0000-000015060000}"/>
    <cellStyle name="0.00 2 2 2 3" xfId="6254" xr:uid="{00000000-0005-0000-0000-000016060000}"/>
    <cellStyle name="0.00 2 2 2 3 2" xfId="12226" xr:uid="{00000000-0005-0000-0000-000017060000}"/>
    <cellStyle name="0.00 2 2 2 3 3" xfId="17982" xr:uid="{00000000-0005-0000-0000-000018060000}"/>
    <cellStyle name="0.00 2 2 2 3 4" xfId="23479" xr:uid="{00000000-0005-0000-0000-000019060000}"/>
    <cellStyle name="0.00 2 2 2 4" xfId="6255" xr:uid="{00000000-0005-0000-0000-00001A060000}"/>
    <cellStyle name="0.00 2 2 2 4 2" xfId="12227" xr:uid="{00000000-0005-0000-0000-00001B060000}"/>
    <cellStyle name="0.00 2 2 2 4 3" xfId="17983" xr:uid="{00000000-0005-0000-0000-00001C060000}"/>
    <cellStyle name="0.00 2 2 2 4 4" xfId="23480" xr:uid="{00000000-0005-0000-0000-00001D060000}"/>
    <cellStyle name="0.00 2 2 2 5" xfId="6256" xr:uid="{00000000-0005-0000-0000-00001E060000}"/>
    <cellStyle name="0.00 2 2 2 5 2" xfId="12228" xr:uid="{00000000-0005-0000-0000-00001F060000}"/>
    <cellStyle name="0.00 2 2 2 5 3" xfId="17984" xr:uid="{00000000-0005-0000-0000-000020060000}"/>
    <cellStyle name="0.00 2 2 2 5 4" xfId="23481" xr:uid="{00000000-0005-0000-0000-000021060000}"/>
    <cellStyle name="0.00 2 2 2 6" xfId="6257" xr:uid="{00000000-0005-0000-0000-000022060000}"/>
    <cellStyle name="0.00 2 2 2 6 2" xfId="12229" xr:uid="{00000000-0005-0000-0000-000023060000}"/>
    <cellStyle name="0.00 2 2 2 6 3" xfId="17985" xr:uid="{00000000-0005-0000-0000-000024060000}"/>
    <cellStyle name="0.00 2 2 2 6 4" xfId="23482" xr:uid="{00000000-0005-0000-0000-000025060000}"/>
    <cellStyle name="0.00 2 2 2 7" xfId="11829" xr:uid="{00000000-0005-0000-0000-000026060000}"/>
    <cellStyle name="0.00 2 2 2 8" xfId="17590" xr:uid="{00000000-0005-0000-0000-000027060000}"/>
    <cellStyle name="0.00 2 2 3" xfId="6258" xr:uid="{00000000-0005-0000-0000-000028060000}"/>
    <cellStyle name="0.00 2 2 3 2" xfId="12230" xr:uid="{00000000-0005-0000-0000-000029060000}"/>
    <cellStyle name="0.00 2 2 3 3" xfId="17986" xr:uid="{00000000-0005-0000-0000-00002A060000}"/>
    <cellStyle name="0.00 2 2 3 4" xfId="23483" xr:uid="{00000000-0005-0000-0000-00002B060000}"/>
    <cellStyle name="0.00 2 2 4" xfId="6259" xr:uid="{00000000-0005-0000-0000-00002C060000}"/>
    <cellStyle name="0.00 2 2 4 2" xfId="12231" xr:uid="{00000000-0005-0000-0000-00002D060000}"/>
    <cellStyle name="0.00 2 2 4 3" xfId="17987" xr:uid="{00000000-0005-0000-0000-00002E060000}"/>
    <cellStyle name="0.00 2 2 4 4" xfId="23484" xr:uid="{00000000-0005-0000-0000-00002F060000}"/>
    <cellStyle name="0.00 2 2 5" xfId="6260" xr:uid="{00000000-0005-0000-0000-000030060000}"/>
    <cellStyle name="0.00 2 2 5 2" xfId="12232" xr:uid="{00000000-0005-0000-0000-000031060000}"/>
    <cellStyle name="0.00 2 2 5 3" xfId="17988" xr:uid="{00000000-0005-0000-0000-000032060000}"/>
    <cellStyle name="0.00 2 2 5 4" xfId="23485" xr:uid="{00000000-0005-0000-0000-000033060000}"/>
    <cellStyle name="0.00 2 2 6" xfId="6261" xr:uid="{00000000-0005-0000-0000-000034060000}"/>
    <cellStyle name="0.00 2 2 6 2" xfId="12233" xr:uid="{00000000-0005-0000-0000-000035060000}"/>
    <cellStyle name="0.00 2 2 6 3" xfId="17989" xr:uid="{00000000-0005-0000-0000-000036060000}"/>
    <cellStyle name="0.00 2 2 6 4" xfId="23486" xr:uid="{00000000-0005-0000-0000-000037060000}"/>
    <cellStyle name="0.00 2 2 7" xfId="6262" xr:uid="{00000000-0005-0000-0000-000038060000}"/>
    <cellStyle name="0.00 2 2 7 2" xfId="12234" xr:uid="{00000000-0005-0000-0000-000039060000}"/>
    <cellStyle name="0.00 2 2 7 3" xfId="17990" xr:uid="{00000000-0005-0000-0000-00003A060000}"/>
    <cellStyle name="0.00 2 2 7 4" xfId="23487" xr:uid="{00000000-0005-0000-0000-00003B060000}"/>
    <cellStyle name="0.00 2 2 8" xfId="6263" xr:uid="{00000000-0005-0000-0000-00003C060000}"/>
    <cellStyle name="0.00 2 2 8 2" xfId="12235" xr:uid="{00000000-0005-0000-0000-00003D060000}"/>
    <cellStyle name="0.00 2 2 8 3" xfId="17991" xr:uid="{00000000-0005-0000-0000-00003E060000}"/>
    <cellStyle name="0.00 2 2 8 4" xfId="23488" xr:uid="{00000000-0005-0000-0000-00003F060000}"/>
    <cellStyle name="0.00 2 2 9" xfId="6264" xr:uid="{00000000-0005-0000-0000-000040060000}"/>
    <cellStyle name="0.00 2 2 9 2" xfId="12236" xr:uid="{00000000-0005-0000-0000-000041060000}"/>
    <cellStyle name="0.00 2 2 9 3" xfId="17992" xr:uid="{00000000-0005-0000-0000-000042060000}"/>
    <cellStyle name="0.00 2 2 9 4" xfId="23489" xr:uid="{00000000-0005-0000-0000-000043060000}"/>
    <cellStyle name="0.00 2 3" xfId="5496" xr:uid="{00000000-0005-0000-0000-000044060000}"/>
    <cellStyle name="0.00 2 3 2" xfId="5784" xr:uid="{00000000-0005-0000-0000-000045060000}"/>
    <cellStyle name="0.00 2 3 2 10" xfId="6265" xr:uid="{00000000-0005-0000-0000-000046060000}"/>
    <cellStyle name="0.00 2 3 2 10 2" xfId="12237" xr:uid="{00000000-0005-0000-0000-000047060000}"/>
    <cellStyle name="0.00 2 3 2 10 3" xfId="17993" xr:uid="{00000000-0005-0000-0000-000048060000}"/>
    <cellStyle name="0.00 2 3 2 10 4" xfId="23490" xr:uid="{00000000-0005-0000-0000-000049060000}"/>
    <cellStyle name="0.00 2 3 2 11" xfId="11757" xr:uid="{00000000-0005-0000-0000-00004A060000}"/>
    <cellStyle name="0.00 2 3 2 12" xfId="23037" xr:uid="{00000000-0005-0000-0000-00004B060000}"/>
    <cellStyle name="0.00 2 3 2 2" xfId="6266" xr:uid="{00000000-0005-0000-0000-00004C060000}"/>
    <cellStyle name="0.00 2 3 2 2 2" xfId="12238" xr:uid="{00000000-0005-0000-0000-00004D060000}"/>
    <cellStyle name="0.00 2 3 2 2 3" xfId="17994" xr:uid="{00000000-0005-0000-0000-00004E060000}"/>
    <cellStyle name="0.00 2 3 2 2 4" xfId="23491" xr:uid="{00000000-0005-0000-0000-00004F060000}"/>
    <cellStyle name="0.00 2 3 2 3" xfId="6267" xr:uid="{00000000-0005-0000-0000-000050060000}"/>
    <cellStyle name="0.00 2 3 2 3 2" xfId="12239" xr:uid="{00000000-0005-0000-0000-000051060000}"/>
    <cellStyle name="0.00 2 3 2 3 3" xfId="17995" xr:uid="{00000000-0005-0000-0000-000052060000}"/>
    <cellStyle name="0.00 2 3 2 3 4" xfId="23492" xr:uid="{00000000-0005-0000-0000-000053060000}"/>
    <cellStyle name="0.00 2 3 2 4" xfId="6268" xr:uid="{00000000-0005-0000-0000-000054060000}"/>
    <cellStyle name="0.00 2 3 2 4 2" xfId="12240" xr:uid="{00000000-0005-0000-0000-000055060000}"/>
    <cellStyle name="0.00 2 3 2 4 3" xfId="17996" xr:uid="{00000000-0005-0000-0000-000056060000}"/>
    <cellStyle name="0.00 2 3 2 4 4" xfId="23493" xr:uid="{00000000-0005-0000-0000-000057060000}"/>
    <cellStyle name="0.00 2 3 2 5" xfId="6269" xr:uid="{00000000-0005-0000-0000-000058060000}"/>
    <cellStyle name="0.00 2 3 2 5 2" xfId="12241" xr:uid="{00000000-0005-0000-0000-000059060000}"/>
    <cellStyle name="0.00 2 3 2 5 3" xfId="17997" xr:uid="{00000000-0005-0000-0000-00005A060000}"/>
    <cellStyle name="0.00 2 3 2 5 4" xfId="23494" xr:uid="{00000000-0005-0000-0000-00005B060000}"/>
    <cellStyle name="0.00 2 3 2 6" xfId="6270" xr:uid="{00000000-0005-0000-0000-00005C060000}"/>
    <cellStyle name="0.00 2 3 2 6 2" xfId="12242" xr:uid="{00000000-0005-0000-0000-00005D060000}"/>
    <cellStyle name="0.00 2 3 2 6 3" xfId="17998" xr:uid="{00000000-0005-0000-0000-00005E060000}"/>
    <cellStyle name="0.00 2 3 2 6 4" xfId="23495" xr:uid="{00000000-0005-0000-0000-00005F060000}"/>
    <cellStyle name="0.00 2 3 2 7" xfId="6271" xr:uid="{00000000-0005-0000-0000-000060060000}"/>
    <cellStyle name="0.00 2 3 2 7 2" xfId="12243" xr:uid="{00000000-0005-0000-0000-000061060000}"/>
    <cellStyle name="0.00 2 3 2 7 3" xfId="17999" xr:uid="{00000000-0005-0000-0000-000062060000}"/>
    <cellStyle name="0.00 2 3 2 7 4" xfId="23496" xr:uid="{00000000-0005-0000-0000-000063060000}"/>
    <cellStyle name="0.00 2 3 2 8" xfId="6272" xr:uid="{00000000-0005-0000-0000-000064060000}"/>
    <cellStyle name="0.00 2 3 2 8 2" xfId="12244" xr:uid="{00000000-0005-0000-0000-000065060000}"/>
    <cellStyle name="0.00 2 3 2 8 3" xfId="18000" xr:uid="{00000000-0005-0000-0000-000066060000}"/>
    <cellStyle name="0.00 2 3 2 8 4" xfId="23497" xr:uid="{00000000-0005-0000-0000-000067060000}"/>
    <cellStyle name="0.00 2 3 2 9" xfId="6273" xr:uid="{00000000-0005-0000-0000-000068060000}"/>
    <cellStyle name="0.00 2 3 2 9 2" xfId="12245" xr:uid="{00000000-0005-0000-0000-000069060000}"/>
    <cellStyle name="0.00 2 3 2 9 3" xfId="18001" xr:uid="{00000000-0005-0000-0000-00006A060000}"/>
    <cellStyle name="0.00 2 3 2 9 4" xfId="23498" xr:uid="{00000000-0005-0000-0000-00006B060000}"/>
    <cellStyle name="0.00 2 3 3" xfId="6009" xr:uid="{00000000-0005-0000-0000-00006C060000}"/>
    <cellStyle name="0.00 2 3 3 10" xfId="6274" xr:uid="{00000000-0005-0000-0000-00006D060000}"/>
    <cellStyle name="0.00 2 3 3 10 2" xfId="12246" xr:uid="{00000000-0005-0000-0000-00006E060000}"/>
    <cellStyle name="0.00 2 3 3 10 3" xfId="18002" xr:uid="{00000000-0005-0000-0000-00006F060000}"/>
    <cellStyle name="0.00 2 3 3 10 4" xfId="23499" xr:uid="{00000000-0005-0000-0000-000070060000}"/>
    <cellStyle name="0.00 2 3 3 11" xfId="11982" xr:uid="{00000000-0005-0000-0000-000071060000}"/>
    <cellStyle name="0.00 2 3 3 12" xfId="17739" xr:uid="{00000000-0005-0000-0000-000072060000}"/>
    <cellStyle name="0.00 2 3 3 13" xfId="23236" xr:uid="{00000000-0005-0000-0000-000073060000}"/>
    <cellStyle name="0.00 2 3 3 2" xfId="6275" xr:uid="{00000000-0005-0000-0000-000074060000}"/>
    <cellStyle name="0.00 2 3 3 2 2" xfId="12247" xr:uid="{00000000-0005-0000-0000-000075060000}"/>
    <cellStyle name="0.00 2 3 3 2 3" xfId="18003" xr:uid="{00000000-0005-0000-0000-000076060000}"/>
    <cellStyle name="0.00 2 3 3 2 4" xfId="23500" xr:uid="{00000000-0005-0000-0000-000077060000}"/>
    <cellStyle name="0.00 2 3 3 3" xfId="6276" xr:uid="{00000000-0005-0000-0000-000078060000}"/>
    <cellStyle name="0.00 2 3 3 3 2" xfId="12248" xr:uid="{00000000-0005-0000-0000-000079060000}"/>
    <cellStyle name="0.00 2 3 3 3 3" xfId="18004" xr:uid="{00000000-0005-0000-0000-00007A060000}"/>
    <cellStyle name="0.00 2 3 3 3 4" xfId="23501" xr:uid="{00000000-0005-0000-0000-00007B060000}"/>
    <cellStyle name="0.00 2 3 3 4" xfId="6277" xr:uid="{00000000-0005-0000-0000-00007C060000}"/>
    <cellStyle name="0.00 2 3 3 4 2" xfId="12249" xr:uid="{00000000-0005-0000-0000-00007D060000}"/>
    <cellStyle name="0.00 2 3 3 4 3" xfId="18005" xr:uid="{00000000-0005-0000-0000-00007E060000}"/>
    <cellStyle name="0.00 2 3 3 4 4" xfId="23502" xr:uid="{00000000-0005-0000-0000-00007F060000}"/>
    <cellStyle name="0.00 2 3 3 5" xfId="6278" xr:uid="{00000000-0005-0000-0000-000080060000}"/>
    <cellStyle name="0.00 2 3 3 5 2" xfId="12250" xr:uid="{00000000-0005-0000-0000-000081060000}"/>
    <cellStyle name="0.00 2 3 3 5 3" xfId="18006" xr:uid="{00000000-0005-0000-0000-000082060000}"/>
    <cellStyle name="0.00 2 3 3 5 4" xfId="23503" xr:uid="{00000000-0005-0000-0000-000083060000}"/>
    <cellStyle name="0.00 2 3 3 6" xfId="6279" xr:uid="{00000000-0005-0000-0000-000084060000}"/>
    <cellStyle name="0.00 2 3 3 6 2" xfId="12251" xr:uid="{00000000-0005-0000-0000-000085060000}"/>
    <cellStyle name="0.00 2 3 3 6 3" xfId="18007" xr:uid="{00000000-0005-0000-0000-000086060000}"/>
    <cellStyle name="0.00 2 3 3 6 4" xfId="23504" xr:uid="{00000000-0005-0000-0000-000087060000}"/>
    <cellStyle name="0.00 2 3 3 7" xfId="6280" xr:uid="{00000000-0005-0000-0000-000088060000}"/>
    <cellStyle name="0.00 2 3 3 7 2" xfId="12252" xr:uid="{00000000-0005-0000-0000-000089060000}"/>
    <cellStyle name="0.00 2 3 3 7 3" xfId="18008" xr:uid="{00000000-0005-0000-0000-00008A060000}"/>
    <cellStyle name="0.00 2 3 3 7 4" xfId="23505" xr:uid="{00000000-0005-0000-0000-00008B060000}"/>
    <cellStyle name="0.00 2 3 3 8" xfId="6281" xr:uid="{00000000-0005-0000-0000-00008C060000}"/>
    <cellStyle name="0.00 2 3 3 8 2" xfId="12253" xr:uid="{00000000-0005-0000-0000-00008D060000}"/>
    <cellStyle name="0.00 2 3 3 8 3" xfId="18009" xr:uid="{00000000-0005-0000-0000-00008E060000}"/>
    <cellStyle name="0.00 2 3 3 8 4" xfId="23506" xr:uid="{00000000-0005-0000-0000-00008F060000}"/>
    <cellStyle name="0.00 2 3 3 9" xfId="6282" xr:uid="{00000000-0005-0000-0000-000090060000}"/>
    <cellStyle name="0.00 2 3 3 9 2" xfId="12254" xr:uid="{00000000-0005-0000-0000-000091060000}"/>
    <cellStyle name="0.00 2 3 3 9 3" xfId="18010" xr:uid="{00000000-0005-0000-0000-000092060000}"/>
    <cellStyle name="0.00 2 3 3 9 4" xfId="23507" xr:uid="{00000000-0005-0000-0000-000093060000}"/>
    <cellStyle name="0.00 2 3 4" xfId="6283" xr:uid="{00000000-0005-0000-0000-000094060000}"/>
    <cellStyle name="0.00 2 3 4 2" xfId="12255" xr:uid="{00000000-0005-0000-0000-000095060000}"/>
    <cellStyle name="0.00 2 3 4 3" xfId="18011" xr:uid="{00000000-0005-0000-0000-000096060000}"/>
    <cellStyle name="0.00 2 3 4 4" xfId="23508" xr:uid="{00000000-0005-0000-0000-000097060000}"/>
    <cellStyle name="0.00 2 3 5" xfId="6284" xr:uid="{00000000-0005-0000-0000-000098060000}"/>
    <cellStyle name="0.00 2 3 5 2" xfId="12256" xr:uid="{00000000-0005-0000-0000-000099060000}"/>
    <cellStyle name="0.00 2 3 5 3" xfId="18012" xr:uid="{00000000-0005-0000-0000-00009A060000}"/>
    <cellStyle name="0.00 2 3 5 4" xfId="23509" xr:uid="{00000000-0005-0000-0000-00009B060000}"/>
    <cellStyle name="0.00 2 3 6" xfId="6285" xr:uid="{00000000-0005-0000-0000-00009C060000}"/>
    <cellStyle name="0.00 2 3 6 2" xfId="12257" xr:uid="{00000000-0005-0000-0000-00009D060000}"/>
    <cellStyle name="0.00 2 3 6 3" xfId="18013" xr:uid="{00000000-0005-0000-0000-00009E060000}"/>
    <cellStyle name="0.00 2 3 6 4" xfId="23510" xr:uid="{00000000-0005-0000-0000-00009F060000}"/>
    <cellStyle name="0.00 2 3 7" xfId="11490" xr:uid="{00000000-0005-0000-0000-0000A0060000}"/>
    <cellStyle name="0.00 2 4" xfId="5633" xr:uid="{00000000-0005-0000-0000-0000A1060000}"/>
    <cellStyle name="0.00 2 4 2" xfId="6286" xr:uid="{00000000-0005-0000-0000-0000A2060000}"/>
    <cellStyle name="0.00 2 4 2 2" xfId="12258" xr:uid="{00000000-0005-0000-0000-0000A3060000}"/>
    <cellStyle name="0.00 2 4 2 3" xfId="18014" xr:uid="{00000000-0005-0000-0000-0000A4060000}"/>
    <cellStyle name="0.00 2 4 2 4" xfId="23511" xr:uid="{00000000-0005-0000-0000-0000A5060000}"/>
    <cellStyle name="0.00 2 4 3" xfId="6287" xr:uid="{00000000-0005-0000-0000-0000A6060000}"/>
    <cellStyle name="0.00 2 4 3 2" xfId="12259" xr:uid="{00000000-0005-0000-0000-0000A7060000}"/>
    <cellStyle name="0.00 2 4 3 3" xfId="18015" xr:uid="{00000000-0005-0000-0000-0000A8060000}"/>
    <cellStyle name="0.00 2 4 3 4" xfId="23512" xr:uid="{00000000-0005-0000-0000-0000A9060000}"/>
    <cellStyle name="0.00 2 4 4" xfId="6288" xr:uid="{00000000-0005-0000-0000-0000AA060000}"/>
    <cellStyle name="0.00 2 4 4 2" xfId="12260" xr:uid="{00000000-0005-0000-0000-0000AB060000}"/>
    <cellStyle name="0.00 2 4 4 3" xfId="18016" xr:uid="{00000000-0005-0000-0000-0000AC060000}"/>
    <cellStyle name="0.00 2 4 4 4" xfId="23513" xr:uid="{00000000-0005-0000-0000-0000AD060000}"/>
    <cellStyle name="0.00 2 4 5" xfId="6289" xr:uid="{00000000-0005-0000-0000-0000AE060000}"/>
    <cellStyle name="0.00 2 4 5 2" xfId="12261" xr:uid="{00000000-0005-0000-0000-0000AF060000}"/>
    <cellStyle name="0.00 2 4 5 3" xfId="18017" xr:uid="{00000000-0005-0000-0000-0000B0060000}"/>
    <cellStyle name="0.00 2 4 5 4" xfId="23514" xr:uid="{00000000-0005-0000-0000-0000B1060000}"/>
    <cellStyle name="0.00 2 4 6" xfId="6290" xr:uid="{00000000-0005-0000-0000-0000B2060000}"/>
    <cellStyle name="0.00 2 4 6 2" xfId="12262" xr:uid="{00000000-0005-0000-0000-0000B3060000}"/>
    <cellStyle name="0.00 2 4 6 3" xfId="18018" xr:uid="{00000000-0005-0000-0000-0000B4060000}"/>
    <cellStyle name="0.00 2 4 6 4" xfId="23515" xr:uid="{00000000-0005-0000-0000-0000B5060000}"/>
    <cellStyle name="0.00 2 4 7" xfId="11607" xr:uid="{00000000-0005-0000-0000-0000B6060000}"/>
    <cellStyle name="0.00 2 4 8" xfId="17378" xr:uid="{00000000-0005-0000-0000-0000B7060000}"/>
    <cellStyle name="0.00 2 5" xfId="5610" xr:uid="{00000000-0005-0000-0000-0000B8060000}"/>
    <cellStyle name="0.00 2 5 10" xfId="6291" xr:uid="{00000000-0005-0000-0000-0000B9060000}"/>
    <cellStyle name="0.00 2 5 10 2" xfId="12263" xr:uid="{00000000-0005-0000-0000-0000BA060000}"/>
    <cellStyle name="0.00 2 5 10 3" xfId="18019" xr:uid="{00000000-0005-0000-0000-0000BB060000}"/>
    <cellStyle name="0.00 2 5 10 4" xfId="23516" xr:uid="{00000000-0005-0000-0000-0000BC060000}"/>
    <cellStyle name="0.00 2 5 11" xfId="11592" xr:uid="{00000000-0005-0000-0000-0000BD060000}"/>
    <cellStyle name="0.00 2 5 12" xfId="17364" xr:uid="{00000000-0005-0000-0000-0000BE060000}"/>
    <cellStyle name="0.00 2 5 13" xfId="22916" xr:uid="{00000000-0005-0000-0000-0000BF060000}"/>
    <cellStyle name="0.00 2 5 2" xfId="6292" xr:uid="{00000000-0005-0000-0000-0000C0060000}"/>
    <cellStyle name="0.00 2 5 2 2" xfId="12264" xr:uid="{00000000-0005-0000-0000-0000C1060000}"/>
    <cellStyle name="0.00 2 5 2 3" xfId="18020" xr:uid="{00000000-0005-0000-0000-0000C2060000}"/>
    <cellStyle name="0.00 2 5 2 4" xfId="23517" xr:uid="{00000000-0005-0000-0000-0000C3060000}"/>
    <cellStyle name="0.00 2 5 3" xfId="6293" xr:uid="{00000000-0005-0000-0000-0000C4060000}"/>
    <cellStyle name="0.00 2 5 3 2" xfId="12265" xr:uid="{00000000-0005-0000-0000-0000C5060000}"/>
    <cellStyle name="0.00 2 5 3 3" xfId="18021" xr:uid="{00000000-0005-0000-0000-0000C6060000}"/>
    <cellStyle name="0.00 2 5 3 4" xfId="23518" xr:uid="{00000000-0005-0000-0000-0000C7060000}"/>
    <cellStyle name="0.00 2 5 4" xfId="6294" xr:uid="{00000000-0005-0000-0000-0000C8060000}"/>
    <cellStyle name="0.00 2 5 4 2" xfId="12266" xr:uid="{00000000-0005-0000-0000-0000C9060000}"/>
    <cellStyle name="0.00 2 5 4 3" xfId="18022" xr:uid="{00000000-0005-0000-0000-0000CA060000}"/>
    <cellStyle name="0.00 2 5 4 4" xfId="23519" xr:uid="{00000000-0005-0000-0000-0000CB060000}"/>
    <cellStyle name="0.00 2 5 5" xfId="6295" xr:uid="{00000000-0005-0000-0000-0000CC060000}"/>
    <cellStyle name="0.00 2 5 5 2" xfId="12267" xr:uid="{00000000-0005-0000-0000-0000CD060000}"/>
    <cellStyle name="0.00 2 5 5 3" xfId="18023" xr:uid="{00000000-0005-0000-0000-0000CE060000}"/>
    <cellStyle name="0.00 2 5 5 4" xfId="23520" xr:uid="{00000000-0005-0000-0000-0000CF060000}"/>
    <cellStyle name="0.00 2 5 6" xfId="6296" xr:uid="{00000000-0005-0000-0000-0000D0060000}"/>
    <cellStyle name="0.00 2 5 6 2" xfId="12268" xr:uid="{00000000-0005-0000-0000-0000D1060000}"/>
    <cellStyle name="0.00 2 5 6 3" xfId="18024" xr:uid="{00000000-0005-0000-0000-0000D2060000}"/>
    <cellStyle name="0.00 2 5 6 4" xfId="23521" xr:uid="{00000000-0005-0000-0000-0000D3060000}"/>
    <cellStyle name="0.00 2 5 7" xfId="6297" xr:uid="{00000000-0005-0000-0000-0000D4060000}"/>
    <cellStyle name="0.00 2 5 7 2" xfId="12269" xr:uid="{00000000-0005-0000-0000-0000D5060000}"/>
    <cellStyle name="0.00 2 5 7 3" xfId="18025" xr:uid="{00000000-0005-0000-0000-0000D6060000}"/>
    <cellStyle name="0.00 2 5 7 4" xfId="23522" xr:uid="{00000000-0005-0000-0000-0000D7060000}"/>
    <cellStyle name="0.00 2 5 8" xfId="6298" xr:uid="{00000000-0005-0000-0000-0000D8060000}"/>
    <cellStyle name="0.00 2 5 8 2" xfId="12270" xr:uid="{00000000-0005-0000-0000-0000D9060000}"/>
    <cellStyle name="0.00 2 5 8 3" xfId="18026" xr:uid="{00000000-0005-0000-0000-0000DA060000}"/>
    <cellStyle name="0.00 2 5 8 4" xfId="23523" xr:uid="{00000000-0005-0000-0000-0000DB060000}"/>
    <cellStyle name="0.00 2 5 9" xfId="6299" xr:uid="{00000000-0005-0000-0000-0000DC060000}"/>
    <cellStyle name="0.00 2 5 9 2" xfId="12271" xr:uid="{00000000-0005-0000-0000-0000DD060000}"/>
    <cellStyle name="0.00 2 5 9 3" xfId="18027" xr:uid="{00000000-0005-0000-0000-0000DE060000}"/>
    <cellStyle name="0.00 2 5 9 4" xfId="23524" xr:uid="{00000000-0005-0000-0000-0000DF060000}"/>
    <cellStyle name="0.00 2 6" xfId="6300" xr:uid="{00000000-0005-0000-0000-0000E0060000}"/>
    <cellStyle name="0.00 2 6 2" xfId="12272" xr:uid="{00000000-0005-0000-0000-0000E1060000}"/>
    <cellStyle name="0.00 2 6 3" xfId="18028" xr:uid="{00000000-0005-0000-0000-0000E2060000}"/>
    <cellStyle name="0.00 2 6 4" xfId="23525" xr:uid="{00000000-0005-0000-0000-0000E3060000}"/>
    <cellStyle name="0.00 2 7" xfId="11344" xr:uid="{00000000-0005-0000-0000-0000E4060000}"/>
    <cellStyle name="0.00 3" xfId="5574" xr:uid="{00000000-0005-0000-0000-0000E5060000}"/>
    <cellStyle name="0.00 3 10" xfId="11562" xr:uid="{00000000-0005-0000-0000-0000E6060000}"/>
    <cellStyle name="0.00 3 2" xfId="5862" xr:uid="{00000000-0005-0000-0000-0000E7060000}"/>
    <cellStyle name="0.00 3 2 2" xfId="6301" xr:uid="{00000000-0005-0000-0000-0000E8060000}"/>
    <cellStyle name="0.00 3 2 2 2" xfId="12273" xr:uid="{00000000-0005-0000-0000-0000E9060000}"/>
    <cellStyle name="0.00 3 2 2 3" xfId="18029" xr:uid="{00000000-0005-0000-0000-0000EA060000}"/>
    <cellStyle name="0.00 3 2 2 4" xfId="23526" xr:uid="{00000000-0005-0000-0000-0000EB060000}"/>
    <cellStyle name="0.00 3 2 3" xfId="6302" xr:uid="{00000000-0005-0000-0000-0000EC060000}"/>
    <cellStyle name="0.00 3 2 3 2" xfId="12274" xr:uid="{00000000-0005-0000-0000-0000ED060000}"/>
    <cellStyle name="0.00 3 2 3 3" xfId="18030" xr:uid="{00000000-0005-0000-0000-0000EE060000}"/>
    <cellStyle name="0.00 3 2 3 4" xfId="23527" xr:uid="{00000000-0005-0000-0000-0000EF060000}"/>
    <cellStyle name="0.00 3 2 4" xfId="6303" xr:uid="{00000000-0005-0000-0000-0000F0060000}"/>
    <cellStyle name="0.00 3 2 4 2" xfId="12275" xr:uid="{00000000-0005-0000-0000-0000F1060000}"/>
    <cellStyle name="0.00 3 2 4 3" xfId="18031" xr:uid="{00000000-0005-0000-0000-0000F2060000}"/>
    <cellStyle name="0.00 3 2 4 4" xfId="23528" xr:uid="{00000000-0005-0000-0000-0000F3060000}"/>
    <cellStyle name="0.00 3 2 5" xfId="6304" xr:uid="{00000000-0005-0000-0000-0000F4060000}"/>
    <cellStyle name="0.00 3 2 5 2" xfId="12276" xr:uid="{00000000-0005-0000-0000-0000F5060000}"/>
    <cellStyle name="0.00 3 2 5 3" xfId="18032" xr:uid="{00000000-0005-0000-0000-0000F6060000}"/>
    <cellStyle name="0.00 3 2 5 4" xfId="23529" xr:uid="{00000000-0005-0000-0000-0000F7060000}"/>
    <cellStyle name="0.00 3 2 6" xfId="6305" xr:uid="{00000000-0005-0000-0000-0000F8060000}"/>
    <cellStyle name="0.00 3 2 6 2" xfId="12277" xr:uid="{00000000-0005-0000-0000-0000F9060000}"/>
    <cellStyle name="0.00 3 2 6 3" xfId="18033" xr:uid="{00000000-0005-0000-0000-0000FA060000}"/>
    <cellStyle name="0.00 3 2 6 4" xfId="23530" xr:uid="{00000000-0005-0000-0000-0000FB060000}"/>
    <cellStyle name="0.00 3 2 7" xfId="11835" xr:uid="{00000000-0005-0000-0000-0000FC060000}"/>
    <cellStyle name="0.00 3 2 8" xfId="17596" xr:uid="{00000000-0005-0000-0000-0000FD060000}"/>
    <cellStyle name="0.00 3 3" xfId="6072" xr:uid="{00000000-0005-0000-0000-0000FE060000}"/>
    <cellStyle name="0.00 3 3 10" xfId="6306" xr:uid="{00000000-0005-0000-0000-0000FF060000}"/>
    <cellStyle name="0.00 3 3 10 2" xfId="12278" xr:uid="{00000000-0005-0000-0000-000000070000}"/>
    <cellStyle name="0.00 3 3 10 3" xfId="18034" xr:uid="{00000000-0005-0000-0000-000001070000}"/>
    <cellStyle name="0.00 3 3 10 4" xfId="23531" xr:uid="{00000000-0005-0000-0000-000002070000}"/>
    <cellStyle name="0.00 3 3 11" xfId="12044" xr:uid="{00000000-0005-0000-0000-000003070000}"/>
    <cellStyle name="0.00 3 3 12" xfId="17800" xr:uid="{00000000-0005-0000-0000-000004070000}"/>
    <cellStyle name="0.00 3 3 13" xfId="23297" xr:uid="{00000000-0005-0000-0000-000005070000}"/>
    <cellStyle name="0.00 3 3 2" xfId="6307" xr:uid="{00000000-0005-0000-0000-000006070000}"/>
    <cellStyle name="0.00 3 3 2 2" xfId="12279" xr:uid="{00000000-0005-0000-0000-000007070000}"/>
    <cellStyle name="0.00 3 3 2 3" xfId="18035" xr:uid="{00000000-0005-0000-0000-000008070000}"/>
    <cellStyle name="0.00 3 3 2 4" xfId="23532" xr:uid="{00000000-0005-0000-0000-000009070000}"/>
    <cellStyle name="0.00 3 3 3" xfId="6308" xr:uid="{00000000-0005-0000-0000-00000A070000}"/>
    <cellStyle name="0.00 3 3 3 2" xfId="12280" xr:uid="{00000000-0005-0000-0000-00000B070000}"/>
    <cellStyle name="0.00 3 3 3 3" xfId="18036" xr:uid="{00000000-0005-0000-0000-00000C070000}"/>
    <cellStyle name="0.00 3 3 3 4" xfId="23533" xr:uid="{00000000-0005-0000-0000-00000D070000}"/>
    <cellStyle name="0.00 3 3 4" xfId="6309" xr:uid="{00000000-0005-0000-0000-00000E070000}"/>
    <cellStyle name="0.00 3 3 4 2" xfId="12281" xr:uid="{00000000-0005-0000-0000-00000F070000}"/>
    <cellStyle name="0.00 3 3 4 3" xfId="18037" xr:uid="{00000000-0005-0000-0000-000010070000}"/>
    <cellStyle name="0.00 3 3 4 4" xfId="23534" xr:uid="{00000000-0005-0000-0000-000011070000}"/>
    <cellStyle name="0.00 3 3 5" xfId="6310" xr:uid="{00000000-0005-0000-0000-000012070000}"/>
    <cellStyle name="0.00 3 3 5 2" xfId="12282" xr:uid="{00000000-0005-0000-0000-000013070000}"/>
    <cellStyle name="0.00 3 3 5 3" xfId="18038" xr:uid="{00000000-0005-0000-0000-000014070000}"/>
    <cellStyle name="0.00 3 3 5 4" xfId="23535" xr:uid="{00000000-0005-0000-0000-000015070000}"/>
    <cellStyle name="0.00 3 3 6" xfId="6311" xr:uid="{00000000-0005-0000-0000-000016070000}"/>
    <cellStyle name="0.00 3 3 6 2" xfId="12283" xr:uid="{00000000-0005-0000-0000-000017070000}"/>
    <cellStyle name="0.00 3 3 6 3" xfId="18039" xr:uid="{00000000-0005-0000-0000-000018070000}"/>
    <cellStyle name="0.00 3 3 6 4" xfId="23536" xr:uid="{00000000-0005-0000-0000-000019070000}"/>
    <cellStyle name="0.00 3 3 7" xfId="6312" xr:uid="{00000000-0005-0000-0000-00001A070000}"/>
    <cellStyle name="0.00 3 3 7 2" xfId="12284" xr:uid="{00000000-0005-0000-0000-00001B070000}"/>
    <cellStyle name="0.00 3 3 7 3" xfId="18040" xr:uid="{00000000-0005-0000-0000-00001C070000}"/>
    <cellStyle name="0.00 3 3 7 4" xfId="23537" xr:uid="{00000000-0005-0000-0000-00001D070000}"/>
    <cellStyle name="0.00 3 3 8" xfId="6313" xr:uid="{00000000-0005-0000-0000-00001E070000}"/>
    <cellStyle name="0.00 3 3 8 2" xfId="12285" xr:uid="{00000000-0005-0000-0000-00001F070000}"/>
    <cellStyle name="0.00 3 3 8 3" xfId="18041" xr:uid="{00000000-0005-0000-0000-000020070000}"/>
    <cellStyle name="0.00 3 3 8 4" xfId="23538" xr:uid="{00000000-0005-0000-0000-000021070000}"/>
    <cellStyle name="0.00 3 3 9" xfId="6314" xr:uid="{00000000-0005-0000-0000-000022070000}"/>
    <cellStyle name="0.00 3 3 9 2" xfId="12286" xr:uid="{00000000-0005-0000-0000-000023070000}"/>
    <cellStyle name="0.00 3 3 9 3" xfId="18042" xr:uid="{00000000-0005-0000-0000-000024070000}"/>
    <cellStyle name="0.00 3 3 9 4" xfId="23539" xr:uid="{00000000-0005-0000-0000-000025070000}"/>
    <cellStyle name="0.00 3 4" xfId="6315" xr:uid="{00000000-0005-0000-0000-000026070000}"/>
    <cellStyle name="0.00 3 4 2" xfId="12287" xr:uid="{00000000-0005-0000-0000-000027070000}"/>
    <cellStyle name="0.00 3 4 3" xfId="18043" xr:uid="{00000000-0005-0000-0000-000028070000}"/>
    <cellStyle name="0.00 3 4 4" xfId="23540" xr:uid="{00000000-0005-0000-0000-000029070000}"/>
    <cellStyle name="0.00 3 5" xfId="6316" xr:uid="{00000000-0005-0000-0000-00002A070000}"/>
    <cellStyle name="0.00 3 5 2" xfId="12288" xr:uid="{00000000-0005-0000-0000-00002B070000}"/>
    <cellStyle name="0.00 3 5 3" xfId="18044" xr:uid="{00000000-0005-0000-0000-00002C070000}"/>
    <cellStyle name="0.00 3 5 4" xfId="23541" xr:uid="{00000000-0005-0000-0000-00002D070000}"/>
    <cellStyle name="0.00 3 6" xfId="6317" xr:uid="{00000000-0005-0000-0000-00002E070000}"/>
    <cellStyle name="0.00 3 6 2" xfId="12289" xr:uid="{00000000-0005-0000-0000-00002F070000}"/>
    <cellStyle name="0.00 3 6 3" xfId="18045" xr:uid="{00000000-0005-0000-0000-000030070000}"/>
    <cellStyle name="0.00 3 6 4" xfId="23542" xr:uid="{00000000-0005-0000-0000-000031070000}"/>
    <cellStyle name="0.00 3 7" xfId="6318" xr:uid="{00000000-0005-0000-0000-000032070000}"/>
    <cellStyle name="0.00 3 7 2" xfId="12290" xr:uid="{00000000-0005-0000-0000-000033070000}"/>
    <cellStyle name="0.00 3 7 3" xfId="18046" xr:uid="{00000000-0005-0000-0000-000034070000}"/>
    <cellStyle name="0.00 3 7 4" xfId="23543" xr:uid="{00000000-0005-0000-0000-000035070000}"/>
    <cellStyle name="0.00 3 8" xfId="6319" xr:uid="{00000000-0005-0000-0000-000036070000}"/>
    <cellStyle name="0.00 3 8 2" xfId="12291" xr:uid="{00000000-0005-0000-0000-000037070000}"/>
    <cellStyle name="0.00 3 8 3" xfId="18047" xr:uid="{00000000-0005-0000-0000-000038070000}"/>
    <cellStyle name="0.00 3 8 4" xfId="23544" xr:uid="{00000000-0005-0000-0000-000039070000}"/>
    <cellStyle name="0.00 3 9" xfId="6320" xr:uid="{00000000-0005-0000-0000-00003A070000}"/>
    <cellStyle name="0.00 3 9 2" xfId="12292" xr:uid="{00000000-0005-0000-0000-00003B070000}"/>
    <cellStyle name="0.00 3 9 3" xfId="18048" xr:uid="{00000000-0005-0000-0000-00003C070000}"/>
    <cellStyle name="0.00 3 9 4" xfId="23545" xr:uid="{00000000-0005-0000-0000-00003D070000}"/>
    <cellStyle name="0.00 4" xfId="5434" xr:uid="{00000000-0005-0000-0000-00003E070000}"/>
    <cellStyle name="0.00 4 2" xfId="5722" xr:uid="{00000000-0005-0000-0000-00003F070000}"/>
    <cellStyle name="0.00 4 2 2" xfId="6321" xr:uid="{00000000-0005-0000-0000-000040070000}"/>
    <cellStyle name="0.00 4 2 2 2" xfId="12293" xr:uid="{00000000-0005-0000-0000-000041070000}"/>
    <cellStyle name="0.00 4 2 2 3" xfId="18049" xr:uid="{00000000-0005-0000-0000-000042070000}"/>
    <cellStyle name="0.00 4 2 2 4" xfId="23546" xr:uid="{00000000-0005-0000-0000-000043070000}"/>
    <cellStyle name="0.00 4 2 3" xfId="6322" xr:uid="{00000000-0005-0000-0000-000044070000}"/>
    <cellStyle name="0.00 4 2 3 2" xfId="12294" xr:uid="{00000000-0005-0000-0000-000045070000}"/>
    <cellStyle name="0.00 4 2 3 3" xfId="18050" xr:uid="{00000000-0005-0000-0000-000046070000}"/>
    <cellStyle name="0.00 4 2 3 4" xfId="23547" xr:uid="{00000000-0005-0000-0000-000047070000}"/>
    <cellStyle name="0.00 4 2 4" xfId="6323" xr:uid="{00000000-0005-0000-0000-000048070000}"/>
    <cellStyle name="0.00 4 2 4 2" xfId="12295" xr:uid="{00000000-0005-0000-0000-000049070000}"/>
    <cellStyle name="0.00 4 2 4 3" xfId="18051" xr:uid="{00000000-0005-0000-0000-00004A070000}"/>
    <cellStyle name="0.00 4 2 4 4" xfId="23548" xr:uid="{00000000-0005-0000-0000-00004B070000}"/>
    <cellStyle name="0.00 4 2 5" xfId="6324" xr:uid="{00000000-0005-0000-0000-00004C070000}"/>
    <cellStyle name="0.00 4 2 5 2" xfId="12296" xr:uid="{00000000-0005-0000-0000-00004D070000}"/>
    <cellStyle name="0.00 4 2 5 3" xfId="18052" xr:uid="{00000000-0005-0000-0000-00004E070000}"/>
    <cellStyle name="0.00 4 2 5 4" xfId="23549" xr:uid="{00000000-0005-0000-0000-00004F070000}"/>
    <cellStyle name="0.00 4 2 6" xfId="6325" xr:uid="{00000000-0005-0000-0000-000050070000}"/>
    <cellStyle name="0.00 4 2 6 2" xfId="12297" xr:uid="{00000000-0005-0000-0000-000051070000}"/>
    <cellStyle name="0.00 4 2 6 3" xfId="18053" xr:uid="{00000000-0005-0000-0000-000052070000}"/>
    <cellStyle name="0.00 4 2 6 4" xfId="23550" xr:uid="{00000000-0005-0000-0000-000053070000}"/>
    <cellStyle name="0.00 4 2 7" xfId="11695" xr:uid="{00000000-0005-0000-0000-000054070000}"/>
    <cellStyle name="0.00 4 2 8" xfId="17462" xr:uid="{00000000-0005-0000-0000-000055070000}"/>
    <cellStyle name="0.00 4 3" xfId="6326" xr:uid="{00000000-0005-0000-0000-000056070000}"/>
    <cellStyle name="0.00 4 3 2" xfId="12298" xr:uid="{00000000-0005-0000-0000-000057070000}"/>
    <cellStyle name="0.00 4 3 3" xfId="18054" xr:uid="{00000000-0005-0000-0000-000058070000}"/>
    <cellStyle name="0.00 4 3 4" xfId="23551" xr:uid="{00000000-0005-0000-0000-000059070000}"/>
    <cellStyle name="0.00 4 4" xfId="6327" xr:uid="{00000000-0005-0000-0000-00005A070000}"/>
    <cellStyle name="0.00 4 4 2" xfId="12299" xr:uid="{00000000-0005-0000-0000-00005B070000}"/>
    <cellStyle name="0.00 4 4 3" xfId="18055" xr:uid="{00000000-0005-0000-0000-00005C070000}"/>
    <cellStyle name="0.00 4 4 4" xfId="23552" xr:uid="{00000000-0005-0000-0000-00005D070000}"/>
    <cellStyle name="0.00 4 5" xfId="6328" xr:uid="{00000000-0005-0000-0000-00005E070000}"/>
    <cellStyle name="0.00 4 5 2" xfId="12300" xr:uid="{00000000-0005-0000-0000-00005F070000}"/>
    <cellStyle name="0.00 4 5 3" xfId="18056" xr:uid="{00000000-0005-0000-0000-000060070000}"/>
    <cellStyle name="0.00 4 5 4" xfId="23553" xr:uid="{00000000-0005-0000-0000-000061070000}"/>
    <cellStyle name="0.00 4 6" xfId="11428" xr:uid="{00000000-0005-0000-0000-000062070000}"/>
    <cellStyle name="0.00 4 7" xfId="17223" xr:uid="{00000000-0005-0000-0000-000063070000}"/>
    <cellStyle name="0.00 5" xfId="5603" xr:uid="{00000000-0005-0000-0000-000064070000}"/>
    <cellStyle name="0.00 5 2" xfId="6329" xr:uid="{00000000-0005-0000-0000-000065070000}"/>
    <cellStyle name="0.00 5 2 2" xfId="12301" xr:uid="{00000000-0005-0000-0000-000066070000}"/>
    <cellStyle name="0.00 5 2 3" xfId="18057" xr:uid="{00000000-0005-0000-0000-000067070000}"/>
    <cellStyle name="0.00 5 2 4" xfId="23554" xr:uid="{00000000-0005-0000-0000-000068070000}"/>
    <cellStyle name="0.00 5 3" xfId="6330" xr:uid="{00000000-0005-0000-0000-000069070000}"/>
    <cellStyle name="0.00 5 3 2" xfId="12302" xr:uid="{00000000-0005-0000-0000-00006A070000}"/>
    <cellStyle name="0.00 5 3 3" xfId="18058" xr:uid="{00000000-0005-0000-0000-00006B070000}"/>
    <cellStyle name="0.00 5 3 4" xfId="23555" xr:uid="{00000000-0005-0000-0000-00006C070000}"/>
    <cellStyle name="0.00 5 4" xfId="6331" xr:uid="{00000000-0005-0000-0000-00006D070000}"/>
    <cellStyle name="0.00 5 4 2" xfId="12303" xr:uid="{00000000-0005-0000-0000-00006E070000}"/>
    <cellStyle name="0.00 5 4 3" xfId="18059" xr:uid="{00000000-0005-0000-0000-00006F070000}"/>
    <cellStyle name="0.00 5 4 4" xfId="23556" xr:uid="{00000000-0005-0000-0000-000070070000}"/>
    <cellStyle name="0.00 5 5" xfId="6332" xr:uid="{00000000-0005-0000-0000-000071070000}"/>
    <cellStyle name="0.00 5 5 2" xfId="12304" xr:uid="{00000000-0005-0000-0000-000072070000}"/>
    <cellStyle name="0.00 5 5 3" xfId="18060" xr:uid="{00000000-0005-0000-0000-000073070000}"/>
    <cellStyle name="0.00 5 5 4" xfId="23557" xr:uid="{00000000-0005-0000-0000-000074070000}"/>
    <cellStyle name="0.00 5 6" xfId="6333" xr:uid="{00000000-0005-0000-0000-000075070000}"/>
    <cellStyle name="0.00 5 6 2" xfId="12305" xr:uid="{00000000-0005-0000-0000-000076070000}"/>
    <cellStyle name="0.00 5 6 3" xfId="18061" xr:uid="{00000000-0005-0000-0000-000077070000}"/>
    <cellStyle name="0.00 5 6 4" xfId="23558" xr:uid="{00000000-0005-0000-0000-000078070000}"/>
    <cellStyle name="0.00 5 7" xfId="11586" xr:uid="{00000000-0005-0000-0000-000079070000}"/>
    <cellStyle name="0.00 5 8" xfId="17358" xr:uid="{00000000-0005-0000-0000-00007A070000}"/>
    <cellStyle name="0.00 6" xfId="6334" xr:uid="{00000000-0005-0000-0000-00007B070000}"/>
    <cellStyle name="0.00 6 2" xfId="12306" xr:uid="{00000000-0005-0000-0000-00007C070000}"/>
    <cellStyle name="0.00 6 3" xfId="18062" xr:uid="{00000000-0005-0000-0000-00007D070000}"/>
    <cellStyle name="0.00 6 4" xfId="23559" xr:uid="{00000000-0005-0000-0000-00007E070000}"/>
    <cellStyle name="0.00 7" xfId="11240" xr:uid="{00000000-0005-0000-0000-00007F070000}"/>
    <cellStyle name="1" xfId="1522" xr:uid="{00000000-0005-0000-0000-000080070000}"/>
    <cellStyle name="120" xfId="1523" xr:uid="{00000000-0005-0000-0000-000081070000}"/>
    <cellStyle name="¹éºðà²" xfId="1524" xr:uid="{00000000-0005-0000-0000-000082070000}"/>
    <cellStyle name="¹eºÐA²_±aA¸" xfId="1525" xr:uid="{00000000-0005-0000-0000-000083070000}"/>
    <cellStyle name="¹éºðà²_07년3분기현금흐름표" xfId="1526" xr:uid="{00000000-0005-0000-0000-000084070000}"/>
    <cellStyle name="-1실적" xfId="1527" xr:uid="{00000000-0005-0000-0000-000085070000}"/>
    <cellStyle name="1월당월 (2)_1월" xfId="1528" xr:uid="{00000000-0005-0000-0000-000086070000}"/>
    <cellStyle name="20% - 강조색1 2" xfId="223" xr:uid="{00000000-0005-0000-0000-000087070000}"/>
    <cellStyle name="20% - 강조색1 3" xfId="224" xr:uid="{00000000-0005-0000-0000-000088070000}"/>
    <cellStyle name="20% - 강조색1 4" xfId="225" xr:uid="{00000000-0005-0000-0000-000089070000}"/>
    <cellStyle name="20% - 강조색1 5" xfId="5104" xr:uid="{00000000-0005-0000-0000-00008A070000}"/>
    <cellStyle name="20% - 강조색2 2" xfId="226" xr:uid="{00000000-0005-0000-0000-00008B070000}"/>
    <cellStyle name="20% - 강조색2 3" xfId="227" xr:uid="{00000000-0005-0000-0000-00008C070000}"/>
    <cellStyle name="20% - 강조색2 4" xfId="228" xr:uid="{00000000-0005-0000-0000-00008D070000}"/>
    <cellStyle name="20% - 강조색2 5" xfId="5105" xr:uid="{00000000-0005-0000-0000-00008E070000}"/>
    <cellStyle name="20% - 강조색3 2" xfId="229" xr:uid="{00000000-0005-0000-0000-00008F070000}"/>
    <cellStyle name="20% - 강조색3 3" xfId="230" xr:uid="{00000000-0005-0000-0000-000090070000}"/>
    <cellStyle name="20% - 강조색3 4" xfId="231" xr:uid="{00000000-0005-0000-0000-000091070000}"/>
    <cellStyle name="20% - 강조색3 5" xfId="5106" xr:uid="{00000000-0005-0000-0000-000092070000}"/>
    <cellStyle name="20% - 강조색4 2" xfId="232" xr:uid="{00000000-0005-0000-0000-000093070000}"/>
    <cellStyle name="20% - 강조색4 3" xfId="233" xr:uid="{00000000-0005-0000-0000-000094070000}"/>
    <cellStyle name="20% - 강조색4 4" xfId="234" xr:uid="{00000000-0005-0000-0000-000095070000}"/>
    <cellStyle name="20% - 강조색4 5" xfId="5107" xr:uid="{00000000-0005-0000-0000-000096070000}"/>
    <cellStyle name="20% - 강조색5 2" xfId="235" xr:uid="{00000000-0005-0000-0000-000097070000}"/>
    <cellStyle name="20% - 강조색5 3" xfId="236" xr:uid="{00000000-0005-0000-0000-000098070000}"/>
    <cellStyle name="20% - 강조색5 4" xfId="237" xr:uid="{00000000-0005-0000-0000-000099070000}"/>
    <cellStyle name="20% - 강조색5 5" xfId="5108" xr:uid="{00000000-0005-0000-0000-00009A070000}"/>
    <cellStyle name="20% - 강조색6 2" xfId="238" xr:uid="{00000000-0005-0000-0000-00009B070000}"/>
    <cellStyle name="20% - 강조색6 3" xfId="239" xr:uid="{00000000-0005-0000-0000-00009C070000}"/>
    <cellStyle name="20% - 강조색6 4" xfId="240" xr:uid="{00000000-0005-0000-0000-00009D070000}"/>
    <cellStyle name="20% - 강조색6 5" xfId="5109" xr:uid="{00000000-0005-0000-0000-00009E070000}"/>
    <cellStyle name="_x0004_3;_x0018_" xfId="1529" xr:uid="{00000000-0005-0000-0000-00009F070000}"/>
    <cellStyle name="³?A￥" xfId="1530" xr:uid="{00000000-0005-0000-0000-0000A0070000}"/>
    <cellStyle name="40% - 강조색1 2" xfId="241" xr:uid="{00000000-0005-0000-0000-0000A1070000}"/>
    <cellStyle name="40% - 강조색1 3" xfId="242" xr:uid="{00000000-0005-0000-0000-0000A2070000}"/>
    <cellStyle name="40% - 강조색1 4" xfId="243" xr:uid="{00000000-0005-0000-0000-0000A3070000}"/>
    <cellStyle name="40% - 강조색1 5" xfId="5110" xr:uid="{00000000-0005-0000-0000-0000A4070000}"/>
    <cellStyle name="40% - 강조색2 2" xfId="244" xr:uid="{00000000-0005-0000-0000-0000A5070000}"/>
    <cellStyle name="40% - 강조색2 3" xfId="245" xr:uid="{00000000-0005-0000-0000-0000A6070000}"/>
    <cellStyle name="40% - 강조색2 4" xfId="246" xr:uid="{00000000-0005-0000-0000-0000A7070000}"/>
    <cellStyle name="40% - 강조색2 5" xfId="5111" xr:uid="{00000000-0005-0000-0000-0000A8070000}"/>
    <cellStyle name="40% - 강조색3 2" xfId="247" xr:uid="{00000000-0005-0000-0000-0000A9070000}"/>
    <cellStyle name="40% - 강조색3 3" xfId="248" xr:uid="{00000000-0005-0000-0000-0000AA070000}"/>
    <cellStyle name="40% - 강조색3 4" xfId="249" xr:uid="{00000000-0005-0000-0000-0000AB070000}"/>
    <cellStyle name="40% - 강조색3 5" xfId="5112" xr:uid="{00000000-0005-0000-0000-0000AC070000}"/>
    <cellStyle name="40% - 강조색4 2" xfId="250" xr:uid="{00000000-0005-0000-0000-0000AD070000}"/>
    <cellStyle name="40% - 강조색4 3" xfId="251" xr:uid="{00000000-0005-0000-0000-0000AE070000}"/>
    <cellStyle name="40% - 강조색4 4" xfId="252" xr:uid="{00000000-0005-0000-0000-0000AF070000}"/>
    <cellStyle name="40% - 강조색4 5" xfId="5113" xr:uid="{00000000-0005-0000-0000-0000B0070000}"/>
    <cellStyle name="40% - 강조색5 2" xfId="253" xr:uid="{00000000-0005-0000-0000-0000B1070000}"/>
    <cellStyle name="40% - 강조색5 3" xfId="254" xr:uid="{00000000-0005-0000-0000-0000B2070000}"/>
    <cellStyle name="40% - 강조색5 4" xfId="255" xr:uid="{00000000-0005-0000-0000-0000B3070000}"/>
    <cellStyle name="40% - 강조색5 5" xfId="5114" xr:uid="{00000000-0005-0000-0000-0000B4070000}"/>
    <cellStyle name="40% - 강조색6 2" xfId="256" xr:uid="{00000000-0005-0000-0000-0000B5070000}"/>
    <cellStyle name="40% - 강조색6 3" xfId="257" xr:uid="{00000000-0005-0000-0000-0000B6070000}"/>
    <cellStyle name="40% - 강조색6 4" xfId="258" xr:uid="{00000000-0005-0000-0000-0000B7070000}"/>
    <cellStyle name="40% - 강조색6 5" xfId="5115" xr:uid="{00000000-0005-0000-0000-0000B8070000}"/>
    <cellStyle name="60" xfId="1531" xr:uid="{00000000-0005-0000-0000-0000B9070000}"/>
    <cellStyle name="60% - 강조색1 2" xfId="259" xr:uid="{00000000-0005-0000-0000-0000BA070000}"/>
    <cellStyle name="60% - 강조색1 3" xfId="260" xr:uid="{00000000-0005-0000-0000-0000BB070000}"/>
    <cellStyle name="60% - 강조색1 4" xfId="261" xr:uid="{00000000-0005-0000-0000-0000BC070000}"/>
    <cellStyle name="60% - 강조색1 5" xfId="5116" xr:uid="{00000000-0005-0000-0000-0000BD070000}"/>
    <cellStyle name="60% - 강조색2 2" xfId="262" xr:uid="{00000000-0005-0000-0000-0000BE070000}"/>
    <cellStyle name="60% - 강조색2 3" xfId="263" xr:uid="{00000000-0005-0000-0000-0000BF070000}"/>
    <cellStyle name="60% - 강조색2 4" xfId="264" xr:uid="{00000000-0005-0000-0000-0000C0070000}"/>
    <cellStyle name="60% - 강조색2 5" xfId="5117" xr:uid="{00000000-0005-0000-0000-0000C1070000}"/>
    <cellStyle name="60% - 강조색3 2" xfId="265" xr:uid="{00000000-0005-0000-0000-0000C2070000}"/>
    <cellStyle name="60% - 강조색3 3" xfId="266" xr:uid="{00000000-0005-0000-0000-0000C3070000}"/>
    <cellStyle name="60% - 강조색3 4" xfId="267" xr:uid="{00000000-0005-0000-0000-0000C4070000}"/>
    <cellStyle name="60% - 강조색3 5" xfId="5118" xr:uid="{00000000-0005-0000-0000-0000C5070000}"/>
    <cellStyle name="60% - 강조색4 2" xfId="268" xr:uid="{00000000-0005-0000-0000-0000C6070000}"/>
    <cellStyle name="60% - 강조색4 3" xfId="269" xr:uid="{00000000-0005-0000-0000-0000C7070000}"/>
    <cellStyle name="60% - 강조색4 4" xfId="270" xr:uid="{00000000-0005-0000-0000-0000C8070000}"/>
    <cellStyle name="60% - 강조색4 5" xfId="5119" xr:uid="{00000000-0005-0000-0000-0000C9070000}"/>
    <cellStyle name="60% - 강조색5 2" xfId="271" xr:uid="{00000000-0005-0000-0000-0000CA070000}"/>
    <cellStyle name="60% - 강조색5 3" xfId="272" xr:uid="{00000000-0005-0000-0000-0000CB070000}"/>
    <cellStyle name="60% - 강조색5 4" xfId="273" xr:uid="{00000000-0005-0000-0000-0000CC070000}"/>
    <cellStyle name="60% - 강조색5 5" xfId="5120" xr:uid="{00000000-0005-0000-0000-0000CD070000}"/>
    <cellStyle name="60% - 강조색6 2" xfId="274" xr:uid="{00000000-0005-0000-0000-0000CE070000}"/>
    <cellStyle name="60% - 강조색6 3" xfId="275" xr:uid="{00000000-0005-0000-0000-0000CF070000}"/>
    <cellStyle name="60% - 강조색6 4" xfId="276" xr:uid="{00000000-0005-0000-0000-0000D0070000}"/>
    <cellStyle name="60% - 강조색6 5" xfId="5121" xr:uid="{00000000-0005-0000-0000-0000D1070000}"/>
    <cellStyle name="7_매출" xfId="1532" xr:uid="{00000000-0005-0000-0000-0000D2070000}"/>
    <cellStyle name="82" xfId="1533" xr:uid="{00000000-0005-0000-0000-0000D3070000}"/>
    <cellStyle name="A" xfId="277" xr:uid="{00000000-0005-0000-0000-0000D4070000}"/>
    <cellStyle name="A_NOI-2002-update1107" xfId="278" xr:uid="{00000000-0005-0000-0000-0000D5070000}"/>
    <cellStyle name="A_Sheet1" xfId="279" xr:uid="{00000000-0005-0000-0000-0000D6070000}"/>
    <cellStyle name="A¡§¡©¡Ë¡þ¡ËO [0]_¨Ï©ª¢®i¡§¡þI¢®¨¡eE¨Ïo¡Ë¡Íe A¨Ï¡þA¡Ë¢¥A¢®AAI " xfId="280" xr:uid="{00000000-0005-0000-0000-0000D7070000}"/>
    <cellStyle name="A¡§¡©¡Ë¡þ¡ËO_¨Ï©ª¢®i¡§¡þI¢®¨¡eE¨Ïo¡Ë¡Íe A¨Ï¡þA¡Ë¢¥A¢®AAI " xfId="281" xr:uid="{00000000-0005-0000-0000-0000D8070000}"/>
    <cellStyle name="A¡§¡ⓒ¡E¡þ¡EO [0]_¡§￠Ri¡§u¡§¡þ¡§¡þI¡§u￠R¨I" xfId="1534" xr:uid="{00000000-0005-0000-0000-0000D9070000}"/>
    <cellStyle name="A¡§¡ⓒ¡E¡þ¡EO_¡§￠Ri¡§u¡§¡þ¡§¡þI¡§u￠R¨I" xfId="1535" xr:uid="{00000000-0005-0000-0000-0000DA070000}"/>
    <cellStyle name="A¨­￠￢￠O [0]_¡ÆA¡¤￠R￠￢i¨u¨uC¡I" xfId="1536" xr:uid="{00000000-0005-0000-0000-0000DB070000}"/>
    <cellStyle name="A¨­¢¬¢Ò [0]_¨öCAuA¡ÀAI " xfId="282" xr:uid="{00000000-0005-0000-0000-0000DC070000}"/>
    <cellStyle name="A¨­￠￢￠O [0]_¨uoAa¨oCAu " xfId="283" xr:uid="{00000000-0005-0000-0000-0000DD070000}"/>
    <cellStyle name="A¨­¢¬¢Ò [0]_©ø¡í¨¬I¡ÆeE©ö¢¥e A©¬A¢´A¡ÀAI " xfId="284" xr:uid="{00000000-0005-0000-0000-0000DE070000}"/>
    <cellStyle name="A¨­￠￢￠O [0]_ⓒø¡i¨￢I¡ÆeEⓒo￠￥e Aⓒ￢A￠´A¡AAI " xfId="285" xr:uid="{00000000-0005-0000-0000-0000DF070000}"/>
    <cellStyle name="A¨­¢¬¢Ò [0]_INQUIRY ¢¯¥ì¨ú¡ÀA©¬A©ª " xfId="286" xr:uid="{00000000-0005-0000-0000-0000E0070000}"/>
    <cellStyle name="A¨­￠￢￠O_¡ÆA¡¤￠R￠￢i¨u¨uC¡I" xfId="1537" xr:uid="{00000000-0005-0000-0000-0000E1070000}"/>
    <cellStyle name="A¨­¢¬¢Ò_¨öCAuA¡ÀAI " xfId="287" xr:uid="{00000000-0005-0000-0000-0000E2070000}"/>
    <cellStyle name="A¨­￠￢￠O_¨uoAa¨oCAu " xfId="288" xr:uid="{00000000-0005-0000-0000-0000E3070000}"/>
    <cellStyle name="A¨­¢¬¢Ò_©ø¡í¨¬I¡ÆeE©ö¢¥e A©¬A¢´A¡ÀAI " xfId="289" xr:uid="{00000000-0005-0000-0000-0000E4070000}"/>
    <cellStyle name="A¨­￠￢￠O_ⓒø¡i¨￢I¡ÆeEⓒo￠￥e Aⓒ￢A￠´A¡AAI " xfId="290" xr:uid="{00000000-0005-0000-0000-0000E5070000}"/>
    <cellStyle name="A¨­¢¬¢Ò_INQUIRY ¢¯¥ì¨ú¡ÀA©¬A©ª " xfId="291" xr:uid="{00000000-0005-0000-0000-0000E6070000}"/>
    <cellStyle name="aa" xfId="1538" xr:uid="{00000000-0005-0000-0000-0000E7070000}"/>
    <cellStyle name="Accent1" xfId="1539" xr:uid="{00000000-0005-0000-0000-0000E8070000}"/>
    <cellStyle name="Accent1 - 20%" xfId="1540" xr:uid="{00000000-0005-0000-0000-0000E9070000}"/>
    <cellStyle name="Accent1 - 40%" xfId="1541" xr:uid="{00000000-0005-0000-0000-0000EA070000}"/>
    <cellStyle name="Accent1 - 60%" xfId="1542" xr:uid="{00000000-0005-0000-0000-0000EB070000}"/>
    <cellStyle name="Accent2" xfId="1543" xr:uid="{00000000-0005-0000-0000-0000EC070000}"/>
    <cellStyle name="Accent2 - 20%" xfId="1544" xr:uid="{00000000-0005-0000-0000-0000ED070000}"/>
    <cellStyle name="Accent2 - 40%" xfId="1545" xr:uid="{00000000-0005-0000-0000-0000EE070000}"/>
    <cellStyle name="Accent2 - 60%" xfId="1546" xr:uid="{00000000-0005-0000-0000-0000EF070000}"/>
    <cellStyle name="Accent3" xfId="1547" xr:uid="{00000000-0005-0000-0000-0000F0070000}"/>
    <cellStyle name="Accent3 - 20%" xfId="1548" xr:uid="{00000000-0005-0000-0000-0000F1070000}"/>
    <cellStyle name="Accent3 - 40%" xfId="1549" xr:uid="{00000000-0005-0000-0000-0000F2070000}"/>
    <cellStyle name="Accent3 - 60%" xfId="1550" xr:uid="{00000000-0005-0000-0000-0000F3070000}"/>
    <cellStyle name="Accent4" xfId="1551" xr:uid="{00000000-0005-0000-0000-0000F4070000}"/>
    <cellStyle name="Accent4 - 20%" xfId="1552" xr:uid="{00000000-0005-0000-0000-0000F5070000}"/>
    <cellStyle name="Accent4 - 40%" xfId="1553" xr:uid="{00000000-0005-0000-0000-0000F6070000}"/>
    <cellStyle name="Accent4 - 60%" xfId="1554" xr:uid="{00000000-0005-0000-0000-0000F7070000}"/>
    <cellStyle name="Accent5" xfId="1555" xr:uid="{00000000-0005-0000-0000-0000F8070000}"/>
    <cellStyle name="Accent5 - 20%" xfId="1556" xr:uid="{00000000-0005-0000-0000-0000F9070000}"/>
    <cellStyle name="Accent5 - 40%" xfId="1557" xr:uid="{00000000-0005-0000-0000-0000FA070000}"/>
    <cellStyle name="Accent5 - 60%" xfId="1558" xr:uid="{00000000-0005-0000-0000-0000FB070000}"/>
    <cellStyle name="Accent6" xfId="1559" xr:uid="{00000000-0005-0000-0000-0000FC070000}"/>
    <cellStyle name="Accent6 - 20%" xfId="1560" xr:uid="{00000000-0005-0000-0000-0000FD070000}"/>
    <cellStyle name="Accent6 - 40%" xfId="1561" xr:uid="{00000000-0005-0000-0000-0000FE070000}"/>
    <cellStyle name="Accent6 - 60%" xfId="1562" xr:uid="{00000000-0005-0000-0000-0000FF070000}"/>
    <cellStyle name="Åëè­" xfId="1563" xr:uid="{00000000-0005-0000-0000-000000080000}"/>
    <cellStyle name="Åëè­ [0]" xfId="1564" xr:uid="{00000000-0005-0000-0000-000001080000}"/>
    <cellStyle name="AeE­ [0]_ ¸n A÷_V100 ºI¹I,³≫¼o 2.2 PILOT " xfId="1565" xr:uid="{00000000-0005-0000-0000-000002080000}"/>
    <cellStyle name="ÅëÈ­ [0]_ ºñ¸ñº° ¿ùº°±â¼ú " xfId="292" xr:uid="{00000000-0005-0000-0000-000003080000}"/>
    <cellStyle name="AeE­ [0]_±aA¸" xfId="1566" xr:uid="{00000000-0005-0000-0000-000004080000}"/>
    <cellStyle name="ÅëÈ­ [0]_±âÅ¸" xfId="1567" xr:uid="{00000000-0005-0000-0000-000005080000}"/>
    <cellStyle name="AeE­ [0]_°eE¹_11¿a½A " xfId="293" xr:uid="{00000000-0005-0000-0000-000006080000}"/>
    <cellStyle name="ÅëÈ­ [0]_¼öÃâ½ÇÀû " xfId="294" xr:uid="{00000000-0005-0000-0000-000007080000}"/>
    <cellStyle name="AeE­ [0]_¼oAI¼º " xfId="5086" xr:uid="{00000000-0005-0000-0000-000008080000}"/>
    <cellStyle name="ÅëÈ­ [0]_½ÇÀûÇöÈ² " xfId="5087" xr:uid="{00000000-0005-0000-0000-000009080000}"/>
    <cellStyle name="AeE­ [0]_¾c½A " xfId="5088" xr:uid="{00000000-0005-0000-0000-00000A080000}"/>
    <cellStyle name="ÅëÈ­ [0]_³»ºÎ°èÈ¹´ë ÃßÁ¤Â÷ÀÌ " xfId="295" xr:uid="{00000000-0005-0000-0000-00000B080000}"/>
    <cellStyle name="AeE­ [0]_³≫ºI°eE¹´e AßA¤A÷AI " xfId="296" xr:uid="{00000000-0005-0000-0000-00000C080000}"/>
    <cellStyle name="ÅëÈ­ [0]_³Ã¿¬ 4 " xfId="297" xr:uid="{00000000-0005-0000-0000-00000D080000}"/>
    <cellStyle name="AeE­ [0]_A¾CO½A¼³ " xfId="1568" xr:uid="{00000000-0005-0000-0000-00000E080000}"/>
    <cellStyle name="ÅëÈ­ [0]_ÅðÁ÷º¸Çè±â±Ý¸í¼¼" xfId="1569" xr:uid="{00000000-0005-0000-0000-00000F080000}"/>
    <cellStyle name="AeE­ [0]_AMT " xfId="298" xr:uid="{00000000-0005-0000-0000-000010080000}"/>
    <cellStyle name="ÅëÈ­ [0]_AMT " xfId="299" xr:uid="{00000000-0005-0000-0000-000011080000}"/>
    <cellStyle name="AeE­ [0]_AN°y(1.25) " xfId="300" xr:uid="{00000000-0005-0000-0000-000012080000}"/>
    <cellStyle name="ÅëÈ­ [0]_ÃÑ°ýº¸°í-Ãß°¡Àý°¨ " xfId="301" xr:uid="{00000000-0005-0000-0000-000013080000}"/>
    <cellStyle name="AeE­ [0]_AU¿ⓒ°øA¾2" xfId="79" xr:uid="{00000000-0005-0000-0000-000014080000}"/>
    <cellStyle name="ÅëÈ­ [0]_COVER97" xfId="1570" xr:uid="{00000000-0005-0000-0000-000015080000}"/>
    <cellStyle name="AeE­ [0]_INQUIRY ¿μ¾÷AßAø " xfId="1571" xr:uid="{00000000-0005-0000-0000-000016080000}"/>
    <cellStyle name="ÅëÈ­ [0]_laroux" xfId="1572" xr:uid="{00000000-0005-0000-0000-000017080000}"/>
    <cellStyle name="AeE­ [0]_laroux_1" xfId="1573" xr:uid="{00000000-0005-0000-0000-000018080000}"/>
    <cellStyle name="ÅëÈ­ [0]_laroux_1" xfId="1574" xr:uid="{00000000-0005-0000-0000-000019080000}"/>
    <cellStyle name="AeE­ [0]_laroux_1_공장별차입금배부(01.1.31)_비교" xfId="1575" xr:uid="{00000000-0005-0000-0000-00001A080000}"/>
    <cellStyle name="ÅëÈ­ [0]_laroux_1_공장별차입금배부(01.1.31)_비교" xfId="1576" xr:uid="{00000000-0005-0000-0000-00001B080000}"/>
    <cellStyle name="AeE­ [0]_laroux_1_미지급 선급(021031)" xfId="1577" xr:uid="{00000000-0005-0000-0000-00001C080000}"/>
    <cellStyle name="ÅëÈ­ [0]_laroux_1_미지급 선급(021031)" xfId="1578" xr:uid="{00000000-0005-0000-0000-00001D080000}"/>
    <cellStyle name="AeE­ [0]_laroux_1_미지급 선급(021231)" xfId="1579" xr:uid="{00000000-0005-0000-0000-00001E080000}"/>
    <cellStyle name="ÅëÈ­ [0]_laroux_1_미지급 선급(021231)" xfId="1580" xr:uid="{00000000-0005-0000-0000-00001F080000}"/>
    <cellStyle name="AeE­ [0]_laroux_1_신용공여액 신고 대사자료" xfId="1581" xr:uid="{00000000-0005-0000-0000-000020080000}"/>
    <cellStyle name="ÅëÈ­ [0]_laroux_1_신용공여액 신고 대사자료" xfId="1582" xr:uid="{00000000-0005-0000-0000-000021080000}"/>
    <cellStyle name="AeE­ [0]_laroux_1_신용공여액 신고 대사자료_미지급 선급(021031)" xfId="1583" xr:uid="{00000000-0005-0000-0000-000022080000}"/>
    <cellStyle name="ÅëÈ­ [0]_laroux_1_신용공여액 신고 대사자료_미지급 선급(021031)" xfId="1584" xr:uid="{00000000-0005-0000-0000-000023080000}"/>
    <cellStyle name="AeE­ [0]_laroux_1_신용공여액 신고 대사자료_미지급 선급(021231)" xfId="1585" xr:uid="{00000000-0005-0000-0000-000024080000}"/>
    <cellStyle name="ÅëÈ­ [0]_laroux_1_신용공여액 신고 대사자료_미지급 선급(021231)" xfId="1586" xr:uid="{00000000-0005-0000-0000-000025080000}"/>
    <cellStyle name="AeE­ [0]_laroux_1_최종배분표(한빛은행)_020614" xfId="1587" xr:uid="{00000000-0005-0000-0000-000026080000}"/>
    <cellStyle name="ÅëÈ­ [0]_laroux_1_최종배분표(한빛은행)_020614" xfId="1588" xr:uid="{00000000-0005-0000-0000-000027080000}"/>
    <cellStyle name="AeE­ [0]_laroux_1_최종배분표(한빛은행)_020617" xfId="1589" xr:uid="{00000000-0005-0000-0000-000028080000}"/>
    <cellStyle name="ÅëÈ­ [0]_laroux_1_최종배분표(한빛은행)_020617" xfId="1590" xr:uid="{00000000-0005-0000-0000-000029080000}"/>
    <cellStyle name="AeE­ [0]_Sheet2" xfId="1591" xr:uid="{00000000-0005-0000-0000-00002A080000}"/>
    <cellStyle name="ÅëÈ­ [0]_Sheet2" xfId="1592" xr:uid="{00000000-0005-0000-0000-00002B080000}"/>
    <cellStyle name="AeE­ [0]_Sheet2_공장별차입금배부(01.1.31)_비교" xfId="1593" xr:uid="{00000000-0005-0000-0000-00002C080000}"/>
    <cellStyle name="ÅëÈ­ [0]_Sheet2_공장별차입금배부(01.1.31)_비교" xfId="1594" xr:uid="{00000000-0005-0000-0000-00002D080000}"/>
    <cellStyle name="AeE­ [0]_Sheet2_공장별차입금배부(01.1.31)_비교_미지급 선급(021031)" xfId="1595" xr:uid="{00000000-0005-0000-0000-00002E080000}"/>
    <cellStyle name="ÅëÈ­ [0]_Sheet2_공장별차입금배부(01.1.31)_비교_미지급 선급(021031)" xfId="1596" xr:uid="{00000000-0005-0000-0000-00002F080000}"/>
    <cellStyle name="AeE­ [0]_Sheet2_공장별차입금배부(01.1.31)_비교_미지급 선급(021231)" xfId="1597" xr:uid="{00000000-0005-0000-0000-000030080000}"/>
    <cellStyle name="ÅëÈ­ [0]_Sheet2_공장별차입금배부(01.1.31)_비교_미지급 선급(021231)" xfId="1598" xr:uid="{00000000-0005-0000-0000-000031080000}"/>
    <cellStyle name="AeE­ [0]_Sheet2_미지급 선급(021031)" xfId="1599" xr:uid="{00000000-0005-0000-0000-000032080000}"/>
    <cellStyle name="ÅëÈ­ [0]_Sheet2_미지급 선급(021031)" xfId="1600" xr:uid="{00000000-0005-0000-0000-000033080000}"/>
    <cellStyle name="AeE­ [0]_Sheet2_미지급 선급(021231)" xfId="1601" xr:uid="{00000000-0005-0000-0000-000034080000}"/>
    <cellStyle name="ÅëÈ­ [0]_Sheet2_미지급 선급(021231)" xfId="1602" xr:uid="{00000000-0005-0000-0000-000035080000}"/>
    <cellStyle name="AeE­ [0]_Sheet2_신용공여액 신고 대사자료" xfId="1603" xr:uid="{00000000-0005-0000-0000-000036080000}"/>
    <cellStyle name="ÅëÈ­ [0]_Sheet2_신용공여액 신고 대사자료" xfId="1604" xr:uid="{00000000-0005-0000-0000-000037080000}"/>
    <cellStyle name="AeE­ [0]_Sheet2_신용공여액 신고 대사자료_미지급 선급(021031)" xfId="1605" xr:uid="{00000000-0005-0000-0000-000038080000}"/>
    <cellStyle name="ÅëÈ­ [0]_Sheet2_신용공여액 신고 대사자료_미지급 선급(021031)" xfId="1606" xr:uid="{00000000-0005-0000-0000-000039080000}"/>
    <cellStyle name="AeE­ [0]_Sheet2_신용공여액 신고 대사자료_미지급 선급(021231)" xfId="1607" xr:uid="{00000000-0005-0000-0000-00003A080000}"/>
    <cellStyle name="ÅëÈ­ [0]_Sheet2_신용공여액 신고 대사자료_미지급 선급(021231)" xfId="1608" xr:uid="{00000000-0005-0000-0000-00003B080000}"/>
    <cellStyle name="AeE­ [0]_Sheet2_최종배분표(한빛은행)_020614" xfId="1609" xr:uid="{00000000-0005-0000-0000-00003C080000}"/>
    <cellStyle name="ÅëÈ­ [0]_Sheet2_최종배분표(한빛은행)_020614" xfId="1610" xr:uid="{00000000-0005-0000-0000-00003D080000}"/>
    <cellStyle name="AeE­ [0]_Sheet2_최종배분표(한빛은행)_020614_미지급 선급(021031)" xfId="1611" xr:uid="{00000000-0005-0000-0000-00003E080000}"/>
    <cellStyle name="ÅëÈ­ [0]_Sheet2_최종배분표(한빛은행)_020614_미지급 선급(021031)" xfId="1612" xr:uid="{00000000-0005-0000-0000-00003F080000}"/>
    <cellStyle name="AeE­ [0]_Sheet2_최종배분표(한빛은행)_020614_미지급 선급(021231)" xfId="1613" xr:uid="{00000000-0005-0000-0000-000040080000}"/>
    <cellStyle name="ÅëÈ­ [0]_Sheet2_최종배분표(한빛은행)_020614_미지급 선급(021231)" xfId="1614" xr:uid="{00000000-0005-0000-0000-000041080000}"/>
    <cellStyle name="AeE­ [0]_Sheet2_최종배분표(한빛은행)_020617" xfId="1615" xr:uid="{00000000-0005-0000-0000-000042080000}"/>
    <cellStyle name="ÅëÈ­ [0]_Sheet2_최종배분표(한빛은행)_020617" xfId="1616" xr:uid="{00000000-0005-0000-0000-000043080000}"/>
    <cellStyle name="AeE­ [0]_Sheet2_최종배분표(한빛은행)_020617_미지급 선급(021031)" xfId="1617" xr:uid="{00000000-0005-0000-0000-000044080000}"/>
    <cellStyle name="ÅëÈ­ [0]_Sheet2_최종배분표(한빛은행)_020617_미지급 선급(021031)" xfId="1618" xr:uid="{00000000-0005-0000-0000-000045080000}"/>
    <cellStyle name="AeE­ [0]_Sheet2_최종배분표(한빛은행)_020617_미지급 선급(021231)" xfId="1619" xr:uid="{00000000-0005-0000-0000-000046080000}"/>
    <cellStyle name="ÅëÈ­ [0]_Sheet2_최종배분표(한빛은행)_020617_미지급 선급(021231)" xfId="1620" xr:uid="{00000000-0005-0000-0000-000047080000}"/>
    <cellStyle name="AeE­_ ¸n A÷_V100 ºI¹I,³≫¼o 2.2 PILOT " xfId="1621" xr:uid="{00000000-0005-0000-0000-000048080000}"/>
    <cellStyle name="ÅëÈ­_ ºñ¸ñº° ¿ùº°±â¼ú " xfId="302" xr:uid="{00000000-0005-0000-0000-000049080000}"/>
    <cellStyle name="AeE­_¿u¸≫≫y≫e°eE¹" xfId="1622" xr:uid="{00000000-0005-0000-0000-00004A080000}"/>
    <cellStyle name="Åëè­_07년3분기현금흐름표" xfId="1623" xr:uid="{00000000-0005-0000-0000-00004B080000}"/>
    <cellStyle name="AeE­_¼oAI¼º " xfId="5089" xr:uid="{00000000-0005-0000-0000-00004C080000}"/>
    <cellStyle name="ÅëÈ­_½ÇÀûÇöÈ² " xfId="5090" xr:uid="{00000000-0005-0000-0000-00004D080000}"/>
    <cellStyle name="AeE­_¾c½A " xfId="5091" xr:uid="{00000000-0005-0000-0000-00004E080000}"/>
    <cellStyle name="ÅëÈ­_³»ºÎ°èÈ¹´ë ÃßÁ¤Â÷ÀÌ " xfId="303" xr:uid="{00000000-0005-0000-0000-00004F080000}"/>
    <cellStyle name="AeE­_³≫ºI°eE¹´e AßA¤A÷AI " xfId="304" xr:uid="{00000000-0005-0000-0000-000050080000}"/>
    <cellStyle name="ÅëÈ­_³Ã¿¬ 4 " xfId="305" xr:uid="{00000000-0005-0000-0000-000051080000}"/>
    <cellStyle name="AeE­_A¾CO½A¼³ " xfId="1624" xr:uid="{00000000-0005-0000-0000-000052080000}"/>
    <cellStyle name="ÅëÈ­_ÅðÁ÷º¸Çè±â±Ý¸í¼¼" xfId="1625" xr:uid="{00000000-0005-0000-0000-000053080000}"/>
    <cellStyle name="AeE­_AMT " xfId="306" xr:uid="{00000000-0005-0000-0000-000054080000}"/>
    <cellStyle name="ÅëÈ­_AMT " xfId="307" xr:uid="{00000000-0005-0000-0000-000055080000}"/>
    <cellStyle name="AeE­_AN°y(1.25) " xfId="308" xr:uid="{00000000-0005-0000-0000-000056080000}"/>
    <cellStyle name="ÅëÈ­_ÃÑ°ýº¸°í-Ãß°¡Àý°¨ " xfId="309" xr:uid="{00000000-0005-0000-0000-000057080000}"/>
    <cellStyle name="AeE­_AU¿ⓒ°øA¾2" xfId="80" xr:uid="{00000000-0005-0000-0000-000058080000}"/>
    <cellStyle name="ÅëÈ­_COVER97" xfId="1626" xr:uid="{00000000-0005-0000-0000-000059080000}"/>
    <cellStyle name="AeE­_INQUIRY ¿μ¾÷AßAø " xfId="1627" xr:uid="{00000000-0005-0000-0000-00005A080000}"/>
    <cellStyle name="ÅëÈ­_laroux" xfId="1628" xr:uid="{00000000-0005-0000-0000-00005B080000}"/>
    <cellStyle name="AeE­_laroux_1" xfId="1629" xr:uid="{00000000-0005-0000-0000-00005C080000}"/>
    <cellStyle name="ÅëÈ­_laroux_1" xfId="1630" xr:uid="{00000000-0005-0000-0000-00005D080000}"/>
    <cellStyle name="AeE­_laroux_1_공장별차입금배부(01.1.31)_비교" xfId="1631" xr:uid="{00000000-0005-0000-0000-00005E080000}"/>
    <cellStyle name="ÅëÈ­_laroux_1_공장별차입금배부(01.1.31)_비교" xfId="1632" xr:uid="{00000000-0005-0000-0000-00005F080000}"/>
    <cellStyle name="AeE­_laroux_1_공장별차입금배부(01.1.31)_비교_미지급 선급(021031)" xfId="1633" xr:uid="{00000000-0005-0000-0000-000060080000}"/>
    <cellStyle name="ÅëÈ­_laroux_1_공장별차입금배부(01.1.31)_비교_미지급 선급(021031)" xfId="1634" xr:uid="{00000000-0005-0000-0000-000061080000}"/>
    <cellStyle name="AeE­_laroux_1_공장별차입금배부(01.1.31)_비교_미지급 선급(021231)" xfId="1635" xr:uid="{00000000-0005-0000-0000-000062080000}"/>
    <cellStyle name="ÅëÈ­_laroux_1_공장별차입금배부(01.1.31)_비교_미지급 선급(021231)" xfId="1636" xr:uid="{00000000-0005-0000-0000-000063080000}"/>
    <cellStyle name="AeE­_laroux_1_미지급 선급(021031)" xfId="1637" xr:uid="{00000000-0005-0000-0000-000064080000}"/>
    <cellStyle name="ÅëÈ­_laroux_1_미지급 선급(021031)" xfId="1638" xr:uid="{00000000-0005-0000-0000-000065080000}"/>
    <cellStyle name="AeE­_laroux_1_미지급 선급(021231)" xfId="1639" xr:uid="{00000000-0005-0000-0000-000066080000}"/>
    <cellStyle name="ÅëÈ­_laroux_1_미지급 선급(021231)" xfId="1640" xr:uid="{00000000-0005-0000-0000-000067080000}"/>
    <cellStyle name="AeE­_laroux_1_신용공여액 신고 대사자료" xfId="1641" xr:uid="{00000000-0005-0000-0000-000068080000}"/>
    <cellStyle name="ÅëÈ­_laroux_1_신용공여액 신고 대사자료" xfId="1642" xr:uid="{00000000-0005-0000-0000-000069080000}"/>
    <cellStyle name="AeE­_laroux_1_신용공여액 신고 대사자료_미지급 선급(021031)" xfId="1643" xr:uid="{00000000-0005-0000-0000-00006A080000}"/>
    <cellStyle name="ÅëÈ­_laroux_1_신용공여액 신고 대사자료_미지급 선급(021031)" xfId="1644" xr:uid="{00000000-0005-0000-0000-00006B080000}"/>
    <cellStyle name="AeE­_laroux_1_신용공여액 신고 대사자료_미지급 선급(021231)" xfId="1645" xr:uid="{00000000-0005-0000-0000-00006C080000}"/>
    <cellStyle name="ÅëÈ­_laroux_1_신용공여액 신고 대사자료_미지급 선급(021231)" xfId="1646" xr:uid="{00000000-0005-0000-0000-00006D080000}"/>
    <cellStyle name="AeE­_laroux_1_최종배분표(한빛은행)_020614" xfId="1647" xr:uid="{00000000-0005-0000-0000-00006E080000}"/>
    <cellStyle name="ÅëÈ­_laroux_1_최종배분표(한빛은행)_020614" xfId="1648" xr:uid="{00000000-0005-0000-0000-00006F080000}"/>
    <cellStyle name="AeE­_laroux_1_최종배분표(한빛은행)_020614_미지급 선급(021031)" xfId="1649" xr:uid="{00000000-0005-0000-0000-000070080000}"/>
    <cellStyle name="ÅëÈ­_laroux_1_최종배분표(한빛은행)_020614_미지급 선급(021031)" xfId="1650" xr:uid="{00000000-0005-0000-0000-000071080000}"/>
    <cellStyle name="AeE­_laroux_1_최종배분표(한빛은행)_020614_미지급 선급(021231)" xfId="1651" xr:uid="{00000000-0005-0000-0000-000072080000}"/>
    <cellStyle name="ÅëÈ­_laroux_1_최종배분표(한빛은행)_020614_미지급 선급(021231)" xfId="1652" xr:uid="{00000000-0005-0000-0000-000073080000}"/>
    <cellStyle name="AeE­_laroux_1_최종배분표(한빛은행)_020617" xfId="1653" xr:uid="{00000000-0005-0000-0000-000074080000}"/>
    <cellStyle name="ÅëÈ­_laroux_1_최종배분표(한빛은행)_020617" xfId="1654" xr:uid="{00000000-0005-0000-0000-000075080000}"/>
    <cellStyle name="AeE­_laroux_1_최종배분표(한빛은행)_020617_미지급 선급(021031)" xfId="1655" xr:uid="{00000000-0005-0000-0000-000076080000}"/>
    <cellStyle name="ÅëÈ­_laroux_1_최종배분표(한빛은행)_020617_미지급 선급(021031)" xfId="1656" xr:uid="{00000000-0005-0000-0000-000077080000}"/>
    <cellStyle name="AeE­_laroux_1_최종배분표(한빛은행)_020617_미지급 선급(021231)" xfId="1657" xr:uid="{00000000-0005-0000-0000-000078080000}"/>
    <cellStyle name="ÅëÈ­_laroux_1_최종배분표(한빛은행)_020617_미지급 선급(021231)" xfId="1658" xr:uid="{00000000-0005-0000-0000-000079080000}"/>
    <cellStyle name="AeE­_laroux_99.08 부채비율" xfId="1659" xr:uid="{00000000-0005-0000-0000-00007A080000}"/>
    <cellStyle name="ÅëÈ­_laroux_99.08 부채비율" xfId="1660" xr:uid="{00000000-0005-0000-0000-00007B080000}"/>
    <cellStyle name="AeE­_laroux_99.08 부채비율 10" xfId="1661" xr:uid="{00000000-0005-0000-0000-00007C080000}"/>
    <cellStyle name="ÅëÈ­_laroux_99.08 부채비율 10" xfId="1662" xr:uid="{00000000-0005-0000-0000-00007D080000}"/>
    <cellStyle name="AeE­_laroux_99.08 부채비율 11" xfId="1663" xr:uid="{00000000-0005-0000-0000-00007E080000}"/>
    <cellStyle name="ÅëÈ­_laroux_99.08 부채비율 11" xfId="1664" xr:uid="{00000000-0005-0000-0000-00007F080000}"/>
    <cellStyle name="AeE­_laroux_99.08 부채비율 12" xfId="1665" xr:uid="{00000000-0005-0000-0000-000080080000}"/>
    <cellStyle name="ÅëÈ­_laroux_99.08 부채비율 12" xfId="1666" xr:uid="{00000000-0005-0000-0000-000081080000}"/>
    <cellStyle name="AeE­_laroux_99.08 부채비율 13" xfId="1667" xr:uid="{00000000-0005-0000-0000-000082080000}"/>
    <cellStyle name="ÅëÈ­_laroux_99.08 부채비율 13" xfId="1668" xr:uid="{00000000-0005-0000-0000-000083080000}"/>
    <cellStyle name="AeE­_laroux_99.08 부채비율 14" xfId="1669" xr:uid="{00000000-0005-0000-0000-000084080000}"/>
    <cellStyle name="ÅëÈ­_laroux_99.08 부채비율 14" xfId="1670" xr:uid="{00000000-0005-0000-0000-000085080000}"/>
    <cellStyle name="AeE­_laroux_99.08 부채비율 15" xfId="1671" xr:uid="{00000000-0005-0000-0000-000086080000}"/>
    <cellStyle name="ÅëÈ­_laroux_99.08 부채비율 15" xfId="1672" xr:uid="{00000000-0005-0000-0000-000087080000}"/>
    <cellStyle name="AeE­_laroux_99.08 부채비율 16" xfId="1673" xr:uid="{00000000-0005-0000-0000-000088080000}"/>
    <cellStyle name="ÅëÈ­_laroux_99.08 부채비율 16" xfId="1674" xr:uid="{00000000-0005-0000-0000-000089080000}"/>
    <cellStyle name="AeE­_laroux_99.08 부채비율 17" xfId="1675" xr:uid="{00000000-0005-0000-0000-00008A080000}"/>
    <cellStyle name="ÅëÈ­_laroux_99.08 부채비율 17" xfId="1676" xr:uid="{00000000-0005-0000-0000-00008B080000}"/>
    <cellStyle name="AeE­_laroux_99.08 부채비율 18" xfId="1677" xr:uid="{00000000-0005-0000-0000-00008C080000}"/>
    <cellStyle name="ÅëÈ­_laroux_99.08 부채비율 18" xfId="1678" xr:uid="{00000000-0005-0000-0000-00008D080000}"/>
    <cellStyle name="AeE­_laroux_99.08 부채비율 19" xfId="1679" xr:uid="{00000000-0005-0000-0000-00008E080000}"/>
    <cellStyle name="ÅëÈ­_laroux_99.08 부채비율 19" xfId="1680" xr:uid="{00000000-0005-0000-0000-00008F080000}"/>
    <cellStyle name="AeE­_laroux_99.08 부채비율 2" xfId="1681" xr:uid="{00000000-0005-0000-0000-000090080000}"/>
    <cellStyle name="ÅëÈ­_laroux_99.08 부채비율 2" xfId="1682" xr:uid="{00000000-0005-0000-0000-000091080000}"/>
    <cellStyle name="AeE­_laroux_99.08 부채비율 20" xfId="1683" xr:uid="{00000000-0005-0000-0000-000092080000}"/>
    <cellStyle name="ÅëÈ­_laroux_99.08 부채비율 20" xfId="1684" xr:uid="{00000000-0005-0000-0000-000093080000}"/>
    <cellStyle name="AeE­_laroux_99.08 부채비율 21" xfId="1685" xr:uid="{00000000-0005-0000-0000-000094080000}"/>
    <cellStyle name="ÅëÈ­_laroux_99.08 부채비율 21" xfId="1686" xr:uid="{00000000-0005-0000-0000-000095080000}"/>
    <cellStyle name="AeE­_laroux_99.08 부채비율 22" xfId="1687" xr:uid="{00000000-0005-0000-0000-000096080000}"/>
    <cellStyle name="ÅëÈ­_laroux_99.08 부채비율 22" xfId="1688" xr:uid="{00000000-0005-0000-0000-000097080000}"/>
    <cellStyle name="AeE­_laroux_99.08 부채비율 23" xfId="1689" xr:uid="{00000000-0005-0000-0000-000098080000}"/>
    <cellStyle name="ÅëÈ­_laroux_99.08 부채비율 23" xfId="1690" xr:uid="{00000000-0005-0000-0000-000099080000}"/>
    <cellStyle name="AeE­_laroux_99.08 부채비율 24" xfId="1691" xr:uid="{00000000-0005-0000-0000-00009A080000}"/>
    <cellStyle name="ÅëÈ­_laroux_99.08 부채비율 24" xfId="1692" xr:uid="{00000000-0005-0000-0000-00009B080000}"/>
    <cellStyle name="AeE­_laroux_99.08 부채비율 25" xfId="1693" xr:uid="{00000000-0005-0000-0000-00009C080000}"/>
    <cellStyle name="ÅëÈ­_laroux_99.08 부채비율 25" xfId="1694" xr:uid="{00000000-0005-0000-0000-00009D080000}"/>
    <cellStyle name="AeE­_laroux_99.08 부채비율 26" xfId="1695" xr:uid="{00000000-0005-0000-0000-00009E080000}"/>
    <cellStyle name="ÅëÈ­_laroux_99.08 부채비율 26" xfId="1696" xr:uid="{00000000-0005-0000-0000-00009F080000}"/>
    <cellStyle name="AeE­_laroux_99.08 부채비율 27" xfId="1697" xr:uid="{00000000-0005-0000-0000-0000A0080000}"/>
    <cellStyle name="ÅëÈ­_laroux_99.08 부채비율 27" xfId="1698" xr:uid="{00000000-0005-0000-0000-0000A1080000}"/>
    <cellStyle name="AeE­_laroux_99.08 부채비율 28" xfId="1699" xr:uid="{00000000-0005-0000-0000-0000A2080000}"/>
    <cellStyle name="ÅëÈ­_laroux_99.08 부채비율 28" xfId="1700" xr:uid="{00000000-0005-0000-0000-0000A3080000}"/>
    <cellStyle name="AeE­_laroux_99.08 부채비율 29" xfId="1701" xr:uid="{00000000-0005-0000-0000-0000A4080000}"/>
    <cellStyle name="ÅëÈ­_laroux_99.08 부채비율 29" xfId="1702" xr:uid="{00000000-0005-0000-0000-0000A5080000}"/>
    <cellStyle name="AeE­_laroux_99.08 부채비율 3" xfId="1703" xr:uid="{00000000-0005-0000-0000-0000A6080000}"/>
    <cellStyle name="ÅëÈ­_laroux_99.08 부채비율 3" xfId="1704" xr:uid="{00000000-0005-0000-0000-0000A7080000}"/>
    <cellStyle name="AeE­_laroux_99.08 부채비율 30" xfId="1705" xr:uid="{00000000-0005-0000-0000-0000A8080000}"/>
    <cellStyle name="ÅëÈ­_laroux_99.08 부채비율 30" xfId="1706" xr:uid="{00000000-0005-0000-0000-0000A9080000}"/>
    <cellStyle name="AeE­_laroux_99.08 부채비율 31" xfId="1707" xr:uid="{00000000-0005-0000-0000-0000AA080000}"/>
    <cellStyle name="ÅëÈ­_laroux_99.08 부채비율 31" xfId="1708" xr:uid="{00000000-0005-0000-0000-0000AB080000}"/>
    <cellStyle name="AeE­_laroux_99.08 부채비율 32" xfId="1709" xr:uid="{00000000-0005-0000-0000-0000AC080000}"/>
    <cellStyle name="ÅëÈ­_laroux_99.08 부채비율 32" xfId="1710" xr:uid="{00000000-0005-0000-0000-0000AD080000}"/>
    <cellStyle name="AeE­_laroux_99.08 부채비율 33" xfId="1711" xr:uid="{00000000-0005-0000-0000-0000AE080000}"/>
    <cellStyle name="ÅëÈ­_laroux_99.08 부채비율 33" xfId="1712" xr:uid="{00000000-0005-0000-0000-0000AF080000}"/>
    <cellStyle name="AeE­_laroux_99.08 부채비율 34" xfId="1713" xr:uid="{00000000-0005-0000-0000-0000B0080000}"/>
    <cellStyle name="ÅëÈ­_laroux_99.08 부채비율 34" xfId="1714" xr:uid="{00000000-0005-0000-0000-0000B1080000}"/>
    <cellStyle name="AeE­_laroux_99.08 부채비율 35" xfId="1715" xr:uid="{00000000-0005-0000-0000-0000B2080000}"/>
    <cellStyle name="ÅëÈ­_laroux_99.08 부채비율 35" xfId="1716" xr:uid="{00000000-0005-0000-0000-0000B3080000}"/>
    <cellStyle name="AeE­_laroux_99.08 부채비율 36" xfId="1717" xr:uid="{00000000-0005-0000-0000-0000B4080000}"/>
    <cellStyle name="ÅëÈ­_laroux_99.08 부채비율 36" xfId="1718" xr:uid="{00000000-0005-0000-0000-0000B5080000}"/>
    <cellStyle name="AeE­_laroux_99.08 부채비율 37" xfId="1719" xr:uid="{00000000-0005-0000-0000-0000B6080000}"/>
    <cellStyle name="ÅëÈ­_laroux_99.08 부채비율 37" xfId="1720" xr:uid="{00000000-0005-0000-0000-0000B7080000}"/>
    <cellStyle name="AeE­_laroux_99.08 부채비율 38" xfId="1721" xr:uid="{00000000-0005-0000-0000-0000B8080000}"/>
    <cellStyle name="ÅëÈ­_laroux_99.08 부채비율 38" xfId="1722" xr:uid="{00000000-0005-0000-0000-0000B9080000}"/>
    <cellStyle name="AeE­_laroux_99.08 부채비율 39" xfId="1723" xr:uid="{00000000-0005-0000-0000-0000BA080000}"/>
    <cellStyle name="ÅëÈ­_laroux_99.08 부채비율 39" xfId="1724" xr:uid="{00000000-0005-0000-0000-0000BB080000}"/>
    <cellStyle name="AeE­_laroux_99.08 부채비율 4" xfId="1725" xr:uid="{00000000-0005-0000-0000-0000BC080000}"/>
    <cellStyle name="ÅëÈ­_laroux_99.08 부채비율 4" xfId="1726" xr:uid="{00000000-0005-0000-0000-0000BD080000}"/>
    <cellStyle name="AeE­_laroux_99.08 부채비율 40" xfId="1727" xr:uid="{00000000-0005-0000-0000-0000BE080000}"/>
    <cellStyle name="ÅëÈ­_laroux_99.08 부채비율 40" xfId="1728" xr:uid="{00000000-0005-0000-0000-0000BF080000}"/>
    <cellStyle name="AeE­_laroux_99.08 부채비율 41" xfId="1729" xr:uid="{00000000-0005-0000-0000-0000C0080000}"/>
    <cellStyle name="ÅëÈ­_laroux_99.08 부채비율 41" xfId="1730" xr:uid="{00000000-0005-0000-0000-0000C1080000}"/>
    <cellStyle name="AeE­_laroux_99.08 부채비율 42" xfId="1731" xr:uid="{00000000-0005-0000-0000-0000C2080000}"/>
    <cellStyle name="ÅëÈ­_laroux_99.08 부채비율 42" xfId="1732" xr:uid="{00000000-0005-0000-0000-0000C3080000}"/>
    <cellStyle name="AeE­_laroux_99.08 부채비율 43" xfId="1733" xr:uid="{00000000-0005-0000-0000-0000C4080000}"/>
    <cellStyle name="ÅëÈ­_laroux_99.08 부채비율 43" xfId="1734" xr:uid="{00000000-0005-0000-0000-0000C5080000}"/>
    <cellStyle name="AeE­_laroux_99.08 부채비율 44" xfId="1735" xr:uid="{00000000-0005-0000-0000-0000C6080000}"/>
    <cellStyle name="ÅëÈ­_laroux_99.08 부채비율 44" xfId="1736" xr:uid="{00000000-0005-0000-0000-0000C7080000}"/>
    <cellStyle name="AeE­_laroux_99.08 부채비율 45" xfId="1737" xr:uid="{00000000-0005-0000-0000-0000C8080000}"/>
    <cellStyle name="ÅëÈ­_laroux_99.08 부채비율 45" xfId="1738" xr:uid="{00000000-0005-0000-0000-0000C9080000}"/>
    <cellStyle name="AeE­_laroux_99.08 부채비율 46" xfId="1739" xr:uid="{00000000-0005-0000-0000-0000CA080000}"/>
    <cellStyle name="ÅëÈ­_laroux_99.08 부채비율 46" xfId="1740" xr:uid="{00000000-0005-0000-0000-0000CB080000}"/>
    <cellStyle name="AeE­_laroux_99.08 부채비율 47" xfId="1741" xr:uid="{00000000-0005-0000-0000-0000CC080000}"/>
    <cellStyle name="ÅëÈ­_laroux_99.08 부채비율 47" xfId="1742" xr:uid="{00000000-0005-0000-0000-0000CD080000}"/>
    <cellStyle name="AeE­_laroux_99.08 부채비율 48" xfId="1743" xr:uid="{00000000-0005-0000-0000-0000CE080000}"/>
    <cellStyle name="ÅëÈ­_laroux_99.08 부채비율 48" xfId="1744" xr:uid="{00000000-0005-0000-0000-0000CF080000}"/>
    <cellStyle name="AeE­_laroux_99.08 부채비율 49" xfId="1745" xr:uid="{00000000-0005-0000-0000-0000D0080000}"/>
    <cellStyle name="ÅëÈ­_laroux_99.08 부채비율 49" xfId="1746" xr:uid="{00000000-0005-0000-0000-0000D1080000}"/>
    <cellStyle name="AeE­_laroux_99.08 부채비율 5" xfId="1747" xr:uid="{00000000-0005-0000-0000-0000D2080000}"/>
    <cellStyle name="ÅëÈ­_laroux_99.08 부채비율 5" xfId="1748" xr:uid="{00000000-0005-0000-0000-0000D3080000}"/>
    <cellStyle name="AeE­_laroux_99.08 부채비율 50" xfId="1749" xr:uid="{00000000-0005-0000-0000-0000D4080000}"/>
    <cellStyle name="ÅëÈ­_laroux_99.08 부채비율 50" xfId="1750" xr:uid="{00000000-0005-0000-0000-0000D5080000}"/>
    <cellStyle name="AeE­_laroux_99.08 부채비율 51" xfId="1751" xr:uid="{00000000-0005-0000-0000-0000D6080000}"/>
    <cellStyle name="ÅëÈ­_laroux_99.08 부채비율 51" xfId="1752" xr:uid="{00000000-0005-0000-0000-0000D7080000}"/>
    <cellStyle name="AeE­_laroux_99.08 부채비율 52" xfId="1753" xr:uid="{00000000-0005-0000-0000-0000D8080000}"/>
    <cellStyle name="ÅëÈ­_laroux_99.08 부채비율 52" xfId="1754" xr:uid="{00000000-0005-0000-0000-0000D9080000}"/>
    <cellStyle name="AeE­_laroux_99.08 부채비율 53" xfId="1755" xr:uid="{00000000-0005-0000-0000-0000DA080000}"/>
    <cellStyle name="ÅëÈ­_laroux_99.08 부채비율 53" xfId="1756" xr:uid="{00000000-0005-0000-0000-0000DB080000}"/>
    <cellStyle name="AeE­_laroux_99.08 부채비율 54" xfId="1757" xr:uid="{00000000-0005-0000-0000-0000DC080000}"/>
    <cellStyle name="ÅëÈ­_laroux_99.08 부채비율 54" xfId="1758" xr:uid="{00000000-0005-0000-0000-0000DD080000}"/>
    <cellStyle name="AeE­_laroux_99.08 부채비율 55" xfId="1759" xr:uid="{00000000-0005-0000-0000-0000DE080000}"/>
    <cellStyle name="ÅëÈ­_laroux_99.08 부채비율 55" xfId="1760" xr:uid="{00000000-0005-0000-0000-0000DF080000}"/>
    <cellStyle name="AeE­_laroux_99.08 부채비율 56" xfId="1761" xr:uid="{00000000-0005-0000-0000-0000E0080000}"/>
    <cellStyle name="ÅëÈ­_laroux_99.08 부채비율 56" xfId="1762" xr:uid="{00000000-0005-0000-0000-0000E1080000}"/>
    <cellStyle name="AeE­_laroux_99.08 부채비율 57" xfId="1763" xr:uid="{00000000-0005-0000-0000-0000E2080000}"/>
    <cellStyle name="ÅëÈ­_laroux_99.08 부채비율 57" xfId="1764" xr:uid="{00000000-0005-0000-0000-0000E3080000}"/>
    <cellStyle name="AeE­_laroux_99.08 부채비율 58" xfId="1765" xr:uid="{00000000-0005-0000-0000-0000E4080000}"/>
    <cellStyle name="ÅëÈ­_laroux_99.08 부채비율 58" xfId="1766" xr:uid="{00000000-0005-0000-0000-0000E5080000}"/>
    <cellStyle name="AeE­_laroux_99.08 부채비율 59" xfId="1767" xr:uid="{00000000-0005-0000-0000-0000E6080000}"/>
    <cellStyle name="ÅëÈ­_laroux_99.08 부채비율 59" xfId="1768" xr:uid="{00000000-0005-0000-0000-0000E7080000}"/>
    <cellStyle name="AeE­_laroux_99.08 부채비율 6" xfId="1769" xr:uid="{00000000-0005-0000-0000-0000E8080000}"/>
    <cellStyle name="ÅëÈ­_laroux_99.08 부채비율 6" xfId="1770" xr:uid="{00000000-0005-0000-0000-0000E9080000}"/>
    <cellStyle name="AeE­_laroux_99.08 부채비율 60" xfId="1771" xr:uid="{00000000-0005-0000-0000-0000EA080000}"/>
    <cellStyle name="ÅëÈ­_laroux_99.08 부채비율 60" xfId="1772" xr:uid="{00000000-0005-0000-0000-0000EB080000}"/>
    <cellStyle name="AeE­_laroux_99.08 부채비율 61" xfId="1773" xr:uid="{00000000-0005-0000-0000-0000EC080000}"/>
    <cellStyle name="ÅëÈ­_laroux_99.08 부채비율 61" xfId="1774" xr:uid="{00000000-0005-0000-0000-0000ED080000}"/>
    <cellStyle name="AeE­_laroux_99.08 부채비율 62" xfId="1775" xr:uid="{00000000-0005-0000-0000-0000EE080000}"/>
    <cellStyle name="ÅëÈ­_laroux_99.08 부채비율 62" xfId="1776" xr:uid="{00000000-0005-0000-0000-0000EF080000}"/>
    <cellStyle name="AeE­_laroux_99.08 부채비율 63" xfId="1777" xr:uid="{00000000-0005-0000-0000-0000F0080000}"/>
    <cellStyle name="ÅëÈ­_laroux_99.08 부채비율 63" xfId="1778" xr:uid="{00000000-0005-0000-0000-0000F1080000}"/>
    <cellStyle name="AeE­_laroux_99.08 부채비율 64" xfId="1779" xr:uid="{00000000-0005-0000-0000-0000F2080000}"/>
    <cellStyle name="ÅëÈ­_laroux_99.08 부채비율 64" xfId="1780" xr:uid="{00000000-0005-0000-0000-0000F3080000}"/>
    <cellStyle name="AeE­_laroux_99.08 부채비율 65" xfId="1781" xr:uid="{00000000-0005-0000-0000-0000F4080000}"/>
    <cellStyle name="ÅëÈ­_laroux_99.08 부채비율 65" xfId="1782" xr:uid="{00000000-0005-0000-0000-0000F5080000}"/>
    <cellStyle name="AeE­_laroux_99.08 부채비율 66" xfId="1783" xr:uid="{00000000-0005-0000-0000-0000F6080000}"/>
    <cellStyle name="ÅëÈ­_laroux_99.08 부채비율 66" xfId="1784" xr:uid="{00000000-0005-0000-0000-0000F7080000}"/>
    <cellStyle name="AeE­_laroux_99.08 부채비율 67" xfId="1785" xr:uid="{00000000-0005-0000-0000-0000F8080000}"/>
    <cellStyle name="ÅëÈ­_laroux_99.08 부채비율 67" xfId="1786" xr:uid="{00000000-0005-0000-0000-0000F9080000}"/>
    <cellStyle name="AeE­_laroux_99.08 부채비율 68" xfId="1787" xr:uid="{00000000-0005-0000-0000-0000FA080000}"/>
    <cellStyle name="ÅëÈ­_laroux_99.08 부채비율 68" xfId="1788" xr:uid="{00000000-0005-0000-0000-0000FB080000}"/>
    <cellStyle name="AeE­_laroux_99.08 부채비율 69" xfId="1789" xr:uid="{00000000-0005-0000-0000-0000FC080000}"/>
    <cellStyle name="ÅëÈ­_laroux_99.08 부채비율 69" xfId="1790" xr:uid="{00000000-0005-0000-0000-0000FD080000}"/>
    <cellStyle name="AeE­_laroux_99.08 부채비율 7" xfId="1791" xr:uid="{00000000-0005-0000-0000-0000FE080000}"/>
    <cellStyle name="ÅëÈ­_laroux_99.08 부채비율 7" xfId="1792" xr:uid="{00000000-0005-0000-0000-0000FF080000}"/>
    <cellStyle name="AeE­_laroux_99.08 부채비율 70" xfId="1793" xr:uid="{00000000-0005-0000-0000-000000090000}"/>
    <cellStyle name="ÅëÈ­_laroux_99.08 부채비율 70" xfId="1794" xr:uid="{00000000-0005-0000-0000-000001090000}"/>
    <cellStyle name="AeE­_laroux_99.08 부채비율 71" xfId="1795" xr:uid="{00000000-0005-0000-0000-000002090000}"/>
    <cellStyle name="ÅëÈ­_laroux_99.08 부채비율 71" xfId="1796" xr:uid="{00000000-0005-0000-0000-000003090000}"/>
    <cellStyle name="AeE­_laroux_99.08 부채비율 72" xfId="5027" xr:uid="{00000000-0005-0000-0000-000004090000}"/>
    <cellStyle name="ÅëÈ­_laroux_99.08 부채비율 72" xfId="5028" xr:uid="{00000000-0005-0000-0000-000005090000}"/>
    <cellStyle name="AeE­_laroux_99.08 부채비율 73" xfId="5029" xr:uid="{00000000-0005-0000-0000-000006090000}"/>
    <cellStyle name="ÅëÈ­_laroux_99.08 부채비율 73" xfId="5030" xr:uid="{00000000-0005-0000-0000-000007090000}"/>
    <cellStyle name="AeE­_laroux_99.08 부채비율 8" xfId="1797" xr:uid="{00000000-0005-0000-0000-000008090000}"/>
    <cellStyle name="ÅëÈ­_laroux_99.08 부채비율 8" xfId="1798" xr:uid="{00000000-0005-0000-0000-000009090000}"/>
    <cellStyle name="AeE­_laroux_99.08 부채비율 9" xfId="1799" xr:uid="{00000000-0005-0000-0000-00000A090000}"/>
    <cellStyle name="ÅëÈ­_laroux_99.08 부채비율 9" xfId="1800" xr:uid="{00000000-0005-0000-0000-00000B090000}"/>
    <cellStyle name="AeE­_laroux_99.08 부채비율_공장별차입금배부(01.1.31)_비교" xfId="1801" xr:uid="{00000000-0005-0000-0000-00000C090000}"/>
    <cellStyle name="ÅëÈ­_laroux_99.08 부채비율_공장별차입금배부(01.1.31)_비교" xfId="1802" xr:uid="{00000000-0005-0000-0000-00000D090000}"/>
    <cellStyle name="AeE­_laroux_99.08 부채비율_공장별차입금배부(01.1.31)_비교_미지급 선급(021031)" xfId="1803" xr:uid="{00000000-0005-0000-0000-00000E090000}"/>
    <cellStyle name="ÅëÈ­_laroux_99.08 부채비율_공장별차입금배부(01.1.31)_비교_미지급 선급(021031)" xfId="1804" xr:uid="{00000000-0005-0000-0000-00000F090000}"/>
    <cellStyle name="AeE­_laroux_99.08 부채비율_공장별차입금배부(01.1.31)_비교_미지급 선급(021231)" xfId="1805" xr:uid="{00000000-0005-0000-0000-000010090000}"/>
    <cellStyle name="ÅëÈ­_laroux_99.08 부채비율_공장별차입금배부(01.1.31)_비교_미지급 선급(021231)" xfId="1806" xr:uid="{00000000-0005-0000-0000-000011090000}"/>
    <cellStyle name="AeE­_laroux_99.08 부채비율_미지급 선급(021031)" xfId="1807" xr:uid="{00000000-0005-0000-0000-000012090000}"/>
    <cellStyle name="ÅëÈ­_laroux_99.08 부채비율_미지급 선급(021031)" xfId="1808" xr:uid="{00000000-0005-0000-0000-000013090000}"/>
    <cellStyle name="AeE­_laroux_99.08 부채비율_미지급 선급(021031) 10" xfId="1809" xr:uid="{00000000-0005-0000-0000-000014090000}"/>
    <cellStyle name="ÅëÈ­_laroux_99.08 부채비율_미지급 선급(021031) 10" xfId="1810" xr:uid="{00000000-0005-0000-0000-000015090000}"/>
    <cellStyle name="AeE­_laroux_99.08 부채비율_미지급 선급(021031) 11" xfId="1811" xr:uid="{00000000-0005-0000-0000-000016090000}"/>
    <cellStyle name="ÅëÈ­_laroux_99.08 부채비율_미지급 선급(021031) 11" xfId="1812" xr:uid="{00000000-0005-0000-0000-000017090000}"/>
    <cellStyle name="AeE­_laroux_99.08 부채비율_미지급 선급(021031) 12" xfId="1813" xr:uid="{00000000-0005-0000-0000-000018090000}"/>
    <cellStyle name="ÅëÈ­_laroux_99.08 부채비율_미지급 선급(021031) 12" xfId="1814" xr:uid="{00000000-0005-0000-0000-000019090000}"/>
    <cellStyle name="AeE­_laroux_99.08 부채비율_미지급 선급(021031) 13" xfId="1815" xr:uid="{00000000-0005-0000-0000-00001A090000}"/>
    <cellStyle name="ÅëÈ­_laroux_99.08 부채비율_미지급 선급(021031) 13" xfId="1816" xr:uid="{00000000-0005-0000-0000-00001B090000}"/>
    <cellStyle name="AeE­_laroux_99.08 부채비율_미지급 선급(021031) 14" xfId="1817" xr:uid="{00000000-0005-0000-0000-00001C090000}"/>
    <cellStyle name="ÅëÈ­_laroux_99.08 부채비율_미지급 선급(021031) 14" xfId="1818" xr:uid="{00000000-0005-0000-0000-00001D090000}"/>
    <cellStyle name="AeE­_laroux_99.08 부채비율_미지급 선급(021031) 15" xfId="1819" xr:uid="{00000000-0005-0000-0000-00001E090000}"/>
    <cellStyle name="ÅëÈ­_laroux_99.08 부채비율_미지급 선급(021031) 15" xfId="1820" xr:uid="{00000000-0005-0000-0000-00001F090000}"/>
    <cellStyle name="AeE­_laroux_99.08 부채비율_미지급 선급(021031) 16" xfId="1821" xr:uid="{00000000-0005-0000-0000-000020090000}"/>
    <cellStyle name="ÅëÈ­_laroux_99.08 부채비율_미지급 선급(021031) 16" xfId="1822" xr:uid="{00000000-0005-0000-0000-000021090000}"/>
    <cellStyle name="AeE­_laroux_99.08 부채비율_미지급 선급(021031) 17" xfId="1823" xr:uid="{00000000-0005-0000-0000-000022090000}"/>
    <cellStyle name="ÅëÈ­_laroux_99.08 부채비율_미지급 선급(021031) 17" xfId="1824" xr:uid="{00000000-0005-0000-0000-000023090000}"/>
    <cellStyle name="AeE­_laroux_99.08 부채비율_미지급 선급(021031) 18" xfId="1825" xr:uid="{00000000-0005-0000-0000-000024090000}"/>
    <cellStyle name="ÅëÈ­_laroux_99.08 부채비율_미지급 선급(021031) 18" xfId="1826" xr:uid="{00000000-0005-0000-0000-000025090000}"/>
    <cellStyle name="AeE­_laroux_99.08 부채비율_미지급 선급(021031) 19" xfId="1827" xr:uid="{00000000-0005-0000-0000-000026090000}"/>
    <cellStyle name="ÅëÈ­_laroux_99.08 부채비율_미지급 선급(021031) 19" xfId="1828" xr:uid="{00000000-0005-0000-0000-000027090000}"/>
    <cellStyle name="AeE­_laroux_99.08 부채비율_미지급 선급(021031) 2" xfId="1829" xr:uid="{00000000-0005-0000-0000-000028090000}"/>
    <cellStyle name="ÅëÈ­_laroux_99.08 부채비율_미지급 선급(021031) 2" xfId="1830" xr:uid="{00000000-0005-0000-0000-000029090000}"/>
    <cellStyle name="AeE­_laroux_99.08 부채비율_미지급 선급(021031) 20" xfId="1831" xr:uid="{00000000-0005-0000-0000-00002A090000}"/>
    <cellStyle name="ÅëÈ­_laroux_99.08 부채비율_미지급 선급(021031) 20" xfId="1832" xr:uid="{00000000-0005-0000-0000-00002B090000}"/>
    <cellStyle name="AeE­_laroux_99.08 부채비율_미지급 선급(021031) 21" xfId="1833" xr:uid="{00000000-0005-0000-0000-00002C090000}"/>
    <cellStyle name="ÅëÈ­_laroux_99.08 부채비율_미지급 선급(021031) 21" xfId="1834" xr:uid="{00000000-0005-0000-0000-00002D090000}"/>
    <cellStyle name="AeE­_laroux_99.08 부채비율_미지급 선급(021031) 22" xfId="1835" xr:uid="{00000000-0005-0000-0000-00002E090000}"/>
    <cellStyle name="ÅëÈ­_laroux_99.08 부채비율_미지급 선급(021031) 22" xfId="1836" xr:uid="{00000000-0005-0000-0000-00002F090000}"/>
    <cellStyle name="AeE­_laroux_99.08 부채비율_미지급 선급(021031) 23" xfId="1837" xr:uid="{00000000-0005-0000-0000-000030090000}"/>
    <cellStyle name="ÅëÈ­_laroux_99.08 부채비율_미지급 선급(021031) 23" xfId="1838" xr:uid="{00000000-0005-0000-0000-000031090000}"/>
    <cellStyle name="AeE­_laroux_99.08 부채비율_미지급 선급(021031) 24" xfId="1839" xr:uid="{00000000-0005-0000-0000-000032090000}"/>
    <cellStyle name="ÅëÈ­_laroux_99.08 부채비율_미지급 선급(021031) 24" xfId="1840" xr:uid="{00000000-0005-0000-0000-000033090000}"/>
    <cellStyle name="AeE­_laroux_99.08 부채비율_미지급 선급(021031) 25" xfId="1841" xr:uid="{00000000-0005-0000-0000-000034090000}"/>
    <cellStyle name="ÅëÈ­_laroux_99.08 부채비율_미지급 선급(021031) 25" xfId="1842" xr:uid="{00000000-0005-0000-0000-000035090000}"/>
    <cellStyle name="AeE­_laroux_99.08 부채비율_미지급 선급(021031) 26" xfId="1843" xr:uid="{00000000-0005-0000-0000-000036090000}"/>
    <cellStyle name="ÅëÈ­_laroux_99.08 부채비율_미지급 선급(021031) 26" xfId="1844" xr:uid="{00000000-0005-0000-0000-000037090000}"/>
    <cellStyle name="AeE­_laroux_99.08 부채비율_미지급 선급(021031) 27" xfId="1845" xr:uid="{00000000-0005-0000-0000-000038090000}"/>
    <cellStyle name="ÅëÈ­_laroux_99.08 부채비율_미지급 선급(021031) 27" xfId="1846" xr:uid="{00000000-0005-0000-0000-000039090000}"/>
    <cellStyle name="AeE­_laroux_99.08 부채비율_미지급 선급(021031) 28" xfId="1847" xr:uid="{00000000-0005-0000-0000-00003A090000}"/>
    <cellStyle name="ÅëÈ­_laroux_99.08 부채비율_미지급 선급(021031) 28" xfId="1848" xr:uid="{00000000-0005-0000-0000-00003B090000}"/>
    <cellStyle name="AeE­_laroux_99.08 부채비율_미지급 선급(021031) 29" xfId="1849" xr:uid="{00000000-0005-0000-0000-00003C090000}"/>
    <cellStyle name="ÅëÈ­_laroux_99.08 부채비율_미지급 선급(021031) 29" xfId="1850" xr:uid="{00000000-0005-0000-0000-00003D090000}"/>
    <cellStyle name="AeE­_laroux_99.08 부채비율_미지급 선급(021031) 3" xfId="1851" xr:uid="{00000000-0005-0000-0000-00003E090000}"/>
    <cellStyle name="ÅëÈ­_laroux_99.08 부채비율_미지급 선급(021031) 3" xfId="1852" xr:uid="{00000000-0005-0000-0000-00003F090000}"/>
    <cellStyle name="AeE­_laroux_99.08 부채비율_미지급 선급(021031) 30" xfId="1853" xr:uid="{00000000-0005-0000-0000-000040090000}"/>
    <cellStyle name="ÅëÈ­_laroux_99.08 부채비율_미지급 선급(021031) 30" xfId="1854" xr:uid="{00000000-0005-0000-0000-000041090000}"/>
    <cellStyle name="AeE­_laroux_99.08 부채비율_미지급 선급(021031) 31" xfId="1855" xr:uid="{00000000-0005-0000-0000-000042090000}"/>
    <cellStyle name="ÅëÈ­_laroux_99.08 부채비율_미지급 선급(021031) 31" xfId="1856" xr:uid="{00000000-0005-0000-0000-000043090000}"/>
    <cellStyle name="AeE­_laroux_99.08 부채비율_미지급 선급(021031) 32" xfId="1857" xr:uid="{00000000-0005-0000-0000-000044090000}"/>
    <cellStyle name="ÅëÈ­_laroux_99.08 부채비율_미지급 선급(021031) 32" xfId="1858" xr:uid="{00000000-0005-0000-0000-000045090000}"/>
    <cellStyle name="AeE­_laroux_99.08 부채비율_미지급 선급(021031) 33" xfId="1859" xr:uid="{00000000-0005-0000-0000-000046090000}"/>
    <cellStyle name="ÅëÈ­_laroux_99.08 부채비율_미지급 선급(021031) 33" xfId="1860" xr:uid="{00000000-0005-0000-0000-000047090000}"/>
    <cellStyle name="AeE­_laroux_99.08 부채비율_미지급 선급(021031) 34" xfId="1861" xr:uid="{00000000-0005-0000-0000-000048090000}"/>
    <cellStyle name="ÅëÈ­_laroux_99.08 부채비율_미지급 선급(021031) 34" xfId="1862" xr:uid="{00000000-0005-0000-0000-000049090000}"/>
    <cellStyle name="AeE­_laroux_99.08 부채비율_미지급 선급(021031) 35" xfId="1863" xr:uid="{00000000-0005-0000-0000-00004A090000}"/>
    <cellStyle name="ÅëÈ­_laroux_99.08 부채비율_미지급 선급(021031) 35" xfId="1864" xr:uid="{00000000-0005-0000-0000-00004B090000}"/>
    <cellStyle name="AeE­_laroux_99.08 부채비율_미지급 선급(021031) 36" xfId="1865" xr:uid="{00000000-0005-0000-0000-00004C090000}"/>
    <cellStyle name="ÅëÈ­_laroux_99.08 부채비율_미지급 선급(021031) 36" xfId="1866" xr:uid="{00000000-0005-0000-0000-00004D090000}"/>
    <cellStyle name="AeE­_laroux_99.08 부채비율_미지급 선급(021031) 37" xfId="1867" xr:uid="{00000000-0005-0000-0000-00004E090000}"/>
    <cellStyle name="ÅëÈ­_laroux_99.08 부채비율_미지급 선급(021031) 37" xfId="1868" xr:uid="{00000000-0005-0000-0000-00004F090000}"/>
    <cellStyle name="AeE­_laroux_99.08 부채비율_미지급 선급(021031) 38" xfId="1869" xr:uid="{00000000-0005-0000-0000-000050090000}"/>
    <cellStyle name="ÅëÈ­_laroux_99.08 부채비율_미지급 선급(021031) 38" xfId="1870" xr:uid="{00000000-0005-0000-0000-000051090000}"/>
    <cellStyle name="AeE­_laroux_99.08 부채비율_미지급 선급(021031) 39" xfId="1871" xr:uid="{00000000-0005-0000-0000-000052090000}"/>
    <cellStyle name="ÅëÈ­_laroux_99.08 부채비율_미지급 선급(021031) 39" xfId="1872" xr:uid="{00000000-0005-0000-0000-000053090000}"/>
    <cellStyle name="AeE­_laroux_99.08 부채비율_미지급 선급(021031) 4" xfId="1873" xr:uid="{00000000-0005-0000-0000-000054090000}"/>
    <cellStyle name="ÅëÈ­_laroux_99.08 부채비율_미지급 선급(021031) 4" xfId="1874" xr:uid="{00000000-0005-0000-0000-000055090000}"/>
    <cellStyle name="AeE­_laroux_99.08 부채비율_미지급 선급(021031) 40" xfId="1875" xr:uid="{00000000-0005-0000-0000-000056090000}"/>
    <cellStyle name="ÅëÈ­_laroux_99.08 부채비율_미지급 선급(021031) 40" xfId="1876" xr:uid="{00000000-0005-0000-0000-000057090000}"/>
    <cellStyle name="AeE­_laroux_99.08 부채비율_미지급 선급(021031) 41" xfId="1877" xr:uid="{00000000-0005-0000-0000-000058090000}"/>
    <cellStyle name="ÅëÈ­_laroux_99.08 부채비율_미지급 선급(021031) 41" xfId="1878" xr:uid="{00000000-0005-0000-0000-000059090000}"/>
    <cellStyle name="AeE­_laroux_99.08 부채비율_미지급 선급(021031) 42" xfId="1879" xr:uid="{00000000-0005-0000-0000-00005A090000}"/>
    <cellStyle name="ÅëÈ­_laroux_99.08 부채비율_미지급 선급(021031) 42" xfId="1880" xr:uid="{00000000-0005-0000-0000-00005B090000}"/>
    <cellStyle name="AeE­_laroux_99.08 부채비율_미지급 선급(021031) 43" xfId="1881" xr:uid="{00000000-0005-0000-0000-00005C090000}"/>
    <cellStyle name="ÅëÈ­_laroux_99.08 부채비율_미지급 선급(021031) 43" xfId="1882" xr:uid="{00000000-0005-0000-0000-00005D090000}"/>
    <cellStyle name="AeE­_laroux_99.08 부채비율_미지급 선급(021031) 44" xfId="1883" xr:uid="{00000000-0005-0000-0000-00005E090000}"/>
    <cellStyle name="ÅëÈ­_laroux_99.08 부채비율_미지급 선급(021031) 44" xfId="1884" xr:uid="{00000000-0005-0000-0000-00005F090000}"/>
    <cellStyle name="AeE­_laroux_99.08 부채비율_미지급 선급(021031) 45" xfId="1885" xr:uid="{00000000-0005-0000-0000-000060090000}"/>
    <cellStyle name="ÅëÈ­_laroux_99.08 부채비율_미지급 선급(021031) 45" xfId="1886" xr:uid="{00000000-0005-0000-0000-000061090000}"/>
    <cellStyle name="AeE­_laroux_99.08 부채비율_미지급 선급(021031) 46" xfId="1887" xr:uid="{00000000-0005-0000-0000-000062090000}"/>
    <cellStyle name="ÅëÈ­_laroux_99.08 부채비율_미지급 선급(021031) 46" xfId="1888" xr:uid="{00000000-0005-0000-0000-000063090000}"/>
    <cellStyle name="AeE­_laroux_99.08 부채비율_미지급 선급(021031) 47" xfId="1889" xr:uid="{00000000-0005-0000-0000-000064090000}"/>
    <cellStyle name="ÅëÈ­_laroux_99.08 부채비율_미지급 선급(021031) 47" xfId="1890" xr:uid="{00000000-0005-0000-0000-000065090000}"/>
    <cellStyle name="AeE­_laroux_99.08 부채비율_미지급 선급(021031) 48" xfId="1891" xr:uid="{00000000-0005-0000-0000-000066090000}"/>
    <cellStyle name="ÅëÈ­_laroux_99.08 부채비율_미지급 선급(021031) 48" xfId="1892" xr:uid="{00000000-0005-0000-0000-000067090000}"/>
    <cellStyle name="AeE­_laroux_99.08 부채비율_미지급 선급(021031) 49" xfId="1893" xr:uid="{00000000-0005-0000-0000-000068090000}"/>
    <cellStyle name="ÅëÈ­_laroux_99.08 부채비율_미지급 선급(021031) 49" xfId="1894" xr:uid="{00000000-0005-0000-0000-000069090000}"/>
    <cellStyle name="AeE­_laroux_99.08 부채비율_미지급 선급(021031) 5" xfId="1895" xr:uid="{00000000-0005-0000-0000-00006A090000}"/>
    <cellStyle name="ÅëÈ­_laroux_99.08 부채비율_미지급 선급(021031) 5" xfId="1896" xr:uid="{00000000-0005-0000-0000-00006B090000}"/>
    <cellStyle name="AeE­_laroux_99.08 부채비율_미지급 선급(021031) 50" xfId="1897" xr:uid="{00000000-0005-0000-0000-00006C090000}"/>
    <cellStyle name="ÅëÈ­_laroux_99.08 부채비율_미지급 선급(021031) 50" xfId="1898" xr:uid="{00000000-0005-0000-0000-00006D090000}"/>
    <cellStyle name="AeE­_laroux_99.08 부채비율_미지급 선급(021031) 51" xfId="1899" xr:uid="{00000000-0005-0000-0000-00006E090000}"/>
    <cellStyle name="ÅëÈ­_laroux_99.08 부채비율_미지급 선급(021031) 51" xfId="1900" xr:uid="{00000000-0005-0000-0000-00006F090000}"/>
    <cellStyle name="AeE­_laroux_99.08 부채비율_미지급 선급(021031) 52" xfId="1901" xr:uid="{00000000-0005-0000-0000-000070090000}"/>
    <cellStyle name="ÅëÈ­_laroux_99.08 부채비율_미지급 선급(021031) 52" xfId="1902" xr:uid="{00000000-0005-0000-0000-000071090000}"/>
    <cellStyle name="AeE­_laroux_99.08 부채비율_미지급 선급(021031) 53" xfId="1903" xr:uid="{00000000-0005-0000-0000-000072090000}"/>
    <cellStyle name="ÅëÈ­_laroux_99.08 부채비율_미지급 선급(021031) 53" xfId="1904" xr:uid="{00000000-0005-0000-0000-000073090000}"/>
    <cellStyle name="AeE­_laroux_99.08 부채비율_미지급 선급(021031) 54" xfId="1905" xr:uid="{00000000-0005-0000-0000-000074090000}"/>
    <cellStyle name="ÅëÈ­_laroux_99.08 부채비율_미지급 선급(021031) 54" xfId="1906" xr:uid="{00000000-0005-0000-0000-000075090000}"/>
    <cellStyle name="AeE­_laroux_99.08 부채비율_미지급 선급(021031) 55" xfId="1907" xr:uid="{00000000-0005-0000-0000-000076090000}"/>
    <cellStyle name="ÅëÈ­_laroux_99.08 부채비율_미지급 선급(021031) 55" xfId="1908" xr:uid="{00000000-0005-0000-0000-000077090000}"/>
    <cellStyle name="AeE­_laroux_99.08 부채비율_미지급 선급(021031) 56" xfId="1909" xr:uid="{00000000-0005-0000-0000-000078090000}"/>
    <cellStyle name="ÅëÈ­_laroux_99.08 부채비율_미지급 선급(021031) 56" xfId="1910" xr:uid="{00000000-0005-0000-0000-000079090000}"/>
    <cellStyle name="AeE­_laroux_99.08 부채비율_미지급 선급(021031) 57" xfId="1911" xr:uid="{00000000-0005-0000-0000-00007A090000}"/>
    <cellStyle name="ÅëÈ­_laroux_99.08 부채비율_미지급 선급(021031) 57" xfId="1912" xr:uid="{00000000-0005-0000-0000-00007B090000}"/>
    <cellStyle name="AeE­_laroux_99.08 부채비율_미지급 선급(021031) 58" xfId="1913" xr:uid="{00000000-0005-0000-0000-00007C090000}"/>
    <cellStyle name="ÅëÈ­_laroux_99.08 부채비율_미지급 선급(021031) 58" xfId="1914" xr:uid="{00000000-0005-0000-0000-00007D090000}"/>
    <cellStyle name="AeE­_laroux_99.08 부채비율_미지급 선급(021031) 59" xfId="1915" xr:uid="{00000000-0005-0000-0000-00007E090000}"/>
    <cellStyle name="ÅëÈ­_laroux_99.08 부채비율_미지급 선급(021031) 59" xfId="1916" xr:uid="{00000000-0005-0000-0000-00007F090000}"/>
    <cellStyle name="AeE­_laroux_99.08 부채비율_미지급 선급(021031) 6" xfId="1917" xr:uid="{00000000-0005-0000-0000-000080090000}"/>
    <cellStyle name="ÅëÈ­_laroux_99.08 부채비율_미지급 선급(021031) 6" xfId="1918" xr:uid="{00000000-0005-0000-0000-000081090000}"/>
    <cellStyle name="AeE­_laroux_99.08 부채비율_미지급 선급(021031) 60" xfId="1919" xr:uid="{00000000-0005-0000-0000-000082090000}"/>
    <cellStyle name="ÅëÈ­_laroux_99.08 부채비율_미지급 선급(021031) 60" xfId="1920" xr:uid="{00000000-0005-0000-0000-000083090000}"/>
    <cellStyle name="AeE­_laroux_99.08 부채비율_미지급 선급(021031) 61" xfId="1921" xr:uid="{00000000-0005-0000-0000-000084090000}"/>
    <cellStyle name="ÅëÈ­_laroux_99.08 부채비율_미지급 선급(021031) 61" xfId="1922" xr:uid="{00000000-0005-0000-0000-000085090000}"/>
    <cellStyle name="AeE­_laroux_99.08 부채비율_미지급 선급(021031) 62" xfId="1923" xr:uid="{00000000-0005-0000-0000-000086090000}"/>
    <cellStyle name="ÅëÈ­_laroux_99.08 부채비율_미지급 선급(021031) 62" xfId="1924" xr:uid="{00000000-0005-0000-0000-000087090000}"/>
    <cellStyle name="AeE­_laroux_99.08 부채비율_미지급 선급(021031) 63" xfId="1925" xr:uid="{00000000-0005-0000-0000-000088090000}"/>
    <cellStyle name="ÅëÈ­_laroux_99.08 부채비율_미지급 선급(021031) 63" xfId="1926" xr:uid="{00000000-0005-0000-0000-000089090000}"/>
    <cellStyle name="AeE­_laroux_99.08 부채비율_미지급 선급(021031) 64" xfId="1927" xr:uid="{00000000-0005-0000-0000-00008A090000}"/>
    <cellStyle name="ÅëÈ­_laroux_99.08 부채비율_미지급 선급(021031) 64" xfId="1928" xr:uid="{00000000-0005-0000-0000-00008B090000}"/>
    <cellStyle name="AeE­_laroux_99.08 부채비율_미지급 선급(021031) 65" xfId="1929" xr:uid="{00000000-0005-0000-0000-00008C090000}"/>
    <cellStyle name="ÅëÈ­_laroux_99.08 부채비율_미지급 선급(021031) 65" xfId="1930" xr:uid="{00000000-0005-0000-0000-00008D090000}"/>
    <cellStyle name="AeE­_laroux_99.08 부채비율_미지급 선급(021031) 66" xfId="1931" xr:uid="{00000000-0005-0000-0000-00008E090000}"/>
    <cellStyle name="ÅëÈ­_laroux_99.08 부채비율_미지급 선급(021031) 66" xfId="1932" xr:uid="{00000000-0005-0000-0000-00008F090000}"/>
    <cellStyle name="AeE­_laroux_99.08 부채비율_미지급 선급(021031) 67" xfId="1933" xr:uid="{00000000-0005-0000-0000-000090090000}"/>
    <cellStyle name="ÅëÈ­_laroux_99.08 부채비율_미지급 선급(021031) 67" xfId="1934" xr:uid="{00000000-0005-0000-0000-000091090000}"/>
    <cellStyle name="AeE­_laroux_99.08 부채비율_미지급 선급(021031) 68" xfId="1935" xr:uid="{00000000-0005-0000-0000-000092090000}"/>
    <cellStyle name="ÅëÈ­_laroux_99.08 부채비율_미지급 선급(021031) 68" xfId="1936" xr:uid="{00000000-0005-0000-0000-000093090000}"/>
    <cellStyle name="AeE­_laroux_99.08 부채비율_미지급 선급(021031) 69" xfId="1937" xr:uid="{00000000-0005-0000-0000-000094090000}"/>
    <cellStyle name="ÅëÈ­_laroux_99.08 부채비율_미지급 선급(021031) 69" xfId="1938" xr:uid="{00000000-0005-0000-0000-000095090000}"/>
    <cellStyle name="AeE­_laroux_99.08 부채비율_미지급 선급(021031) 7" xfId="1939" xr:uid="{00000000-0005-0000-0000-000096090000}"/>
    <cellStyle name="ÅëÈ­_laroux_99.08 부채비율_미지급 선급(021031) 7" xfId="1940" xr:uid="{00000000-0005-0000-0000-000097090000}"/>
    <cellStyle name="AeE­_laroux_99.08 부채비율_미지급 선급(021031) 70" xfId="1941" xr:uid="{00000000-0005-0000-0000-000098090000}"/>
    <cellStyle name="ÅëÈ­_laroux_99.08 부채비율_미지급 선급(021031) 70" xfId="1942" xr:uid="{00000000-0005-0000-0000-000099090000}"/>
    <cellStyle name="AeE­_laroux_99.08 부채비율_미지급 선급(021031) 71" xfId="1943" xr:uid="{00000000-0005-0000-0000-00009A090000}"/>
    <cellStyle name="ÅëÈ­_laroux_99.08 부채비율_미지급 선급(021031) 71" xfId="1944" xr:uid="{00000000-0005-0000-0000-00009B090000}"/>
    <cellStyle name="AeE­_laroux_99.08 부채비율_미지급 선급(021031) 72" xfId="5031" xr:uid="{00000000-0005-0000-0000-00009C090000}"/>
    <cellStyle name="ÅëÈ­_laroux_99.08 부채비율_미지급 선급(021031) 72" xfId="5032" xr:uid="{00000000-0005-0000-0000-00009D090000}"/>
    <cellStyle name="AeE­_laroux_99.08 부채비율_미지급 선급(021031) 73" xfId="5033" xr:uid="{00000000-0005-0000-0000-00009E090000}"/>
    <cellStyle name="ÅëÈ­_laroux_99.08 부채비율_미지급 선급(021031) 73" xfId="5034" xr:uid="{00000000-0005-0000-0000-00009F090000}"/>
    <cellStyle name="AeE­_laroux_99.08 부채비율_미지급 선급(021031) 8" xfId="1945" xr:uid="{00000000-0005-0000-0000-0000A0090000}"/>
    <cellStyle name="ÅëÈ­_laroux_99.08 부채비율_미지급 선급(021031) 8" xfId="1946" xr:uid="{00000000-0005-0000-0000-0000A1090000}"/>
    <cellStyle name="AeE­_laroux_99.08 부채비율_미지급 선급(021031) 9" xfId="1947" xr:uid="{00000000-0005-0000-0000-0000A2090000}"/>
    <cellStyle name="ÅëÈ­_laroux_99.08 부채비율_미지급 선급(021031) 9" xfId="1948" xr:uid="{00000000-0005-0000-0000-0000A3090000}"/>
    <cellStyle name="AeE­_laroux_99.08 부채비율_미지급 선급(021231)" xfId="1949" xr:uid="{00000000-0005-0000-0000-0000A4090000}"/>
    <cellStyle name="ÅëÈ­_laroux_99.08 부채비율_미지급 선급(021231)" xfId="1950" xr:uid="{00000000-0005-0000-0000-0000A5090000}"/>
    <cellStyle name="AeE­_laroux_99.08 부채비율_미지급 선급(021231) 10" xfId="1951" xr:uid="{00000000-0005-0000-0000-0000A6090000}"/>
    <cellStyle name="ÅëÈ­_laroux_99.08 부채비율_미지급 선급(021231) 10" xfId="1952" xr:uid="{00000000-0005-0000-0000-0000A7090000}"/>
    <cellStyle name="AeE­_laroux_99.08 부채비율_미지급 선급(021231) 11" xfId="1953" xr:uid="{00000000-0005-0000-0000-0000A8090000}"/>
    <cellStyle name="ÅëÈ­_laroux_99.08 부채비율_미지급 선급(021231) 11" xfId="1954" xr:uid="{00000000-0005-0000-0000-0000A9090000}"/>
    <cellStyle name="AeE­_laroux_99.08 부채비율_미지급 선급(021231) 12" xfId="1955" xr:uid="{00000000-0005-0000-0000-0000AA090000}"/>
    <cellStyle name="ÅëÈ­_laroux_99.08 부채비율_미지급 선급(021231) 12" xfId="1956" xr:uid="{00000000-0005-0000-0000-0000AB090000}"/>
    <cellStyle name="AeE­_laroux_99.08 부채비율_미지급 선급(021231) 13" xfId="1957" xr:uid="{00000000-0005-0000-0000-0000AC090000}"/>
    <cellStyle name="ÅëÈ­_laroux_99.08 부채비율_미지급 선급(021231) 13" xfId="1958" xr:uid="{00000000-0005-0000-0000-0000AD090000}"/>
    <cellStyle name="AeE­_laroux_99.08 부채비율_미지급 선급(021231) 14" xfId="1959" xr:uid="{00000000-0005-0000-0000-0000AE090000}"/>
    <cellStyle name="ÅëÈ­_laroux_99.08 부채비율_미지급 선급(021231) 14" xfId="1960" xr:uid="{00000000-0005-0000-0000-0000AF090000}"/>
    <cellStyle name="AeE­_laroux_99.08 부채비율_미지급 선급(021231) 15" xfId="1961" xr:uid="{00000000-0005-0000-0000-0000B0090000}"/>
    <cellStyle name="ÅëÈ­_laroux_99.08 부채비율_미지급 선급(021231) 15" xfId="1962" xr:uid="{00000000-0005-0000-0000-0000B1090000}"/>
    <cellStyle name="AeE­_laroux_99.08 부채비율_미지급 선급(021231) 16" xfId="1963" xr:uid="{00000000-0005-0000-0000-0000B2090000}"/>
    <cellStyle name="ÅëÈ­_laroux_99.08 부채비율_미지급 선급(021231) 16" xfId="1964" xr:uid="{00000000-0005-0000-0000-0000B3090000}"/>
    <cellStyle name="AeE­_laroux_99.08 부채비율_미지급 선급(021231) 17" xfId="1965" xr:uid="{00000000-0005-0000-0000-0000B4090000}"/>
    <cellStyle name="ÅëÈ­_laroux_99.08 부채비율_미지급 선급(021231) 17" xfId="1966" xr:uid="{00000000-0005-0000-0000-0000B5090000}"/>
    <cellStyle name="AeE­_laroux_99.08 부채비율_미지급 선급(021231) 18" xfId="1967" xr:uid="{00000000-0005-0000-0000-0000B6090000}"/>
    <cellStyle name="ÅëÈ­_laroux_99.08 부채비율_미지급 선급(021231) 18" xfId="1968" xr:uid="{00000000-0005-0000-0000-0000B7090000}"/>
    <cellStyle name="AeE­_laroux_99.08 부채비율_미지급 선급(021231) 19" xfId="1969" xr:uid="{00000000-0005-0000-0000-0000B8090000}"/>
    <cellStyle name="ÅëÈ­_laroux_99.08 부채비율_미지급 선급(021231) 19" xfId="1970" xr:uid="{00000000-0005-0000-0000-0000B9090000}"/>
    <cellStyle name="AeE­_laroux_99.08 부채비율_미지급 선급(021231) 2" xfId="1971" xr:uid="{00000000-0005-0000-0000-0000BA090000}"/>
    <cellStyle name="ÅëÈ­_laroux_99.08 부채비율_미지급 선급(021231) 2" xfId="1972" xr:uid="{00000000-0005-0000-0000-0000BB090000}"/>
    <cellStyle name="AeE­_laroux_99.08 부채비율_미지급 선급(021231) 20" xfId="1973" xr:uid="{00000000-0005-0000-0000-0000BC090000}"/>
    <cellStyle name="ÅëÈ­_laroux_99.08 부채비율_미지급 선급(021231) 20" xfId="1974" xr:uid="{00000000-0005-0000-0000-0000BD090000}"/>
    <cellStyle name="AeE­_laroux_99.08 부채비율_미지급 선급(021231) 21" xfId="1975" xr:uid="{00000000-0005-0000-0000-0000BE090000}"/>
    <cellStyle name="ÅëÈ­_laroux_99.08 부채비율_미지급 선급(021231) 21" xfId="1976" xr:uid="{00000000-0005-0000-0000-0000BF090000}"/>
    <cellStyle name="AeE­_laroux_99.08 부채비율_미지급 선급(021231) 22" xfId="1977" xr:uid="{00000000-0005-0000-0000-0000C0090000}"/>
    <cellStyle name="ÅëÈ­_laroux_99.08 부채비율_미지급 선급(021231) 22" xfId="1978" xr:uid="{00000000-0005-0000-0000-0000C1090000}"/>
    <cellStyle name="AeE­_laroux_99.08 부채비율_미지급 선급(021231) 23" xfId="1979" xr:uid="{00000000-0005-0000-0000-0000C2090000}"/>
    <cellStyle name="ÅëÈ­_laroux_99.08 부채비율_미지급 선급(021231) 23" xfId="1980" xr:uid="{00000000-0005-0000-0000-0000C3090000}"/>
    <cellStyle name="AeE­_laroux_99.08 부채비율_미지급 선급(021231) 24" xfId="1981" xr:uid="{00000000-0005-0000-0000-0000C4090000}"/>
    <cellStyle name="ÅëÈ­_laroux_99.08 부채비율_미지급 선급(021231) 24" xfId="1982" xr:uid="{00000000-0005-0000-0000-0000C5090000}"/>
    <cellStyle name="AeE­_laroux_99.08 부채비율_미지급 선급(021231) 25" xfId="1983" xr:uid="{00000000-0005-0000-0000-0000C6090000}"/>
    <cellStyle name="ÅëÈ­_laroux_99.08 부채비율_미지급 선급(021231) 25" xfId="1984" xr:uid="{00000000-0005-0000-0000-0000C7090000}"/>
    <cellStyle name="AeE­_laroux_99.08 부채비율_미지급 선급(021231) 26" xfId="1985" xr:uid="{00000000-0005-0000-0000-0000C8090000}"/>
    <cellStyle name="ÅëÈ­_laroux_99.08 부채비율_미지급 선급(021231) 26" xfId="1986" xr:uid="{00000000-0005-0000-0000-0000C9090000}"/>
    <cellStyle name="AeE­_laroux_99.08 부채비율_미지급 선급(021231) 27" xfId="1987" xr:uid="{00000000-0005-0000-0000-0000CA090000}"/>
    <cellStyle name="ÅëÈ­_laroux_99.08 부채비율_미지급 선급(021231) 27" xfId="1988" xr:uid="{00000000-0005-0000-0000-0000CB090000}"/>
    <cellStyle name="AeE­_laroux_99.08 부채비율_미지급 선급(021231) 28" xfId="1989" xr:uid="{00000000-0005-0000-0000-0000CC090000}"/>
    <cellStyle name="ÅëÈ­_laroux_99.08 부채비율_미지급 선급(021231) 28" xfId="1990" xr:uid="{00000000-0005-0000-0000-0000CD090000}"/>
    <cellStyle name="AeE­_laroux_99.08 부채비율_미지급 선급(021231) 29" xfId="1991" xr:uid="{00000000-0005-0000-0000-0000CE090000}"/>
    <cellStyle name="ÅëÈ­_laroux_99.08 부채비율_미지급 선급(021231) 29" xfId="1992" xr:uid="{00000000-0005-0000-0000-0000CF090000}"/>
    <cellStyle name="AeE­_laroux_99.08 부채비율_미지급 선급(021231) 3" xfId="1993" xr:uid="{00000000-0005-0000-0000-0000D0090000}"/>
    <cellStyle name="ÅëÈ­_laroux_99.08 부채비율_미지급 선급(021231) 3" xfId="1994" xr:uid="{00000000-0005-0000-0000-0000D1090000}"/>
    <cellStyle name="AeE­_laroux_99.08 부채비율_미지급 선급(021231) 30" xfId="1995" xr:uid="{00000000-0005-0000-0000-0000D2090000}"/>
    <cellStyle name="ÅëÈ­_laroux_99.08 부채비율_미지급 선급(021231) 30" xfId="1996" xr:uid="{00000000-0005-0000-0000-0000D3090000}"/>
    <cellStyle name="AeE­_laroux_99.08 부채비율_미지급 선급(021231) 31" xfId="1997" xr:uid="{00000000-0005-0000-0000-0000D4090000}"/>
    <cellStyle name="ÅëÈ­_laroux_99.08 부채비율_미지급 선급(021231) 31" xfId="1998" xr:uid="{00000000-0005-0000-0000-0000D5090000}"/>
    <cellStyle name="AeE­_laroux_99.08 부채비율_미지급 선급(021231) 32" xfId="1999" xr:uid="{00000000-0005-0000-0000-0000D6090000}"/>
    <cellStyle name="ÅëÈ­_laroux_99.08 부채비율_미지급 선급(021231) 32" xfId="2000" xr:uid="{00000000-0005-0000-0000-0000D7090000}"/>
    <cellStyle name="AeE­_laroux_99.08 부채비율_미지급 선급(021231) 33" xfId="2001" xr:uid="{00000000-0005-0000-0000-0000D8090000}"/>
    <cellStyle name="ÅëÈ­_laroux_99.08 부채비율_미지급 선급(021231) 33" xfId="2002" xr:uid="{00000000-0005-0000-0000-0000D9090000}"/>
    <cellStyle name="AeE­_laroux_99.08 부채비율_미지급 선급(021231) 34" xfId="2003" xr:uid="{00000000-0005-0000-0000-0000DA090000}"/>
    <cellStyle name="ÅëÈ­_laroux_99.08 부채비율_미지급 선급(021231) 34" xfId="2004" xr:uid="{00000000-0005-0000-0000-0000DB090000}"/>
    <cellStyle name="AeE­_laroux_99.08 부채비율_미지급 선급(021231) 35" xfId="2005" xr:uid="{00000000-0005-0000-0000-0000DC090000}"/>
    <cellStyle name="ÅëÈ­_laroux_99.08 부채비율_미지급 선급(021231) 35" xfId="2006" xr:uid="{00000000-0005-0000-0000-0000DD090000}"/>
    <cellStyle name="AeE­_laroux_99.08 부채비율_미지급 선급(021231) 36" xfId="2007" xr:uid="{00000000-0005-0000-0000-0000DE090000}"/>
    <cellStyle name="ÅëÈ­_laroux_99.08 부채비율_미지급 선급(021231) 36" xfId="2008" xr:uid="{00000000-0005-0000-0000-0000DF090000}"/>
    <cellStyle name="AeE­_laroux_99.08 부채비율_미지급 선급(021231) 37" xfId="2009" xr:uid="{00000000-0005-0000-0000-0000E0090000}"/>
    <cellStyle name="ÅëÈ­_laroux_99.08 부채비율_미지급 선급(021231) 37" xfId="2010" xr:uid="{00000000-0005-0000-0000-0000E1090000}"/>
    <cellStyle name="AeE­_laroux_99.08 부채비율_미지급 선급(021231) 38" xfId="2011" xr:uid="{00000000-0005-0000-0000-0000E2090000}"/>
    <cellStyle name="ÅëÈ­_laroux_99.08 부채비율_미지급 선급(021231) 38" xfId="2012" xr:uid="{00000000-0005-0000-0000-0000E3090000}"/>
    <cellStyle name="AeE­_laroux_99.08 부채비율_미지급 선급(021231) 39" xfId="2013" xr:uid="{00000000-0005-0000-0000-0000E4090000}"/>
    <cellStyle name="ÅëÈ­_laroux_99.08 부채비율_미지급 선급(021231) 39" xfId="2014" xr:uid="{00000000-0005-0000-0000-0000E5090000}"/>
    <cellStyle name="AeE­_laroux_99.08 부채비율_미지급 선급(021231) 4" xfId="2015" xr:uid="{00000000-0005-0000-0000-0000E6090000}"/>
    <cellStyle name="ÅëÈ­_laroux_99.08 부채비율_미지급 선급(021231) 4" xfId="2016" xr:uid="{00000000-0005-0000-0000-0000E7090000}"/>
    <cellStyle name="AeE­_laroux_99.08 부채비율_미지급 선급(021231) 40" xfId="2017" xr:uid="{00000000-0005-0000-0000-0000E8090000}"/>
    <cellStyle name="ÅëÈ­_laroux_99.08 부채비율_미지급 선급(021231) 40" xfId="2018" xr:uid="{00000000-0005-0000-0000-0000E9090000}"/>
    <cellStyle name="AeE­_laroux_99.08 부채비율_미지급 선급(021231) 41" xfId="2019" xr:uid="{00000000-0005-0000-0000-0000EA090000}"/>
    <cellStyle name="ÅëÈ­_laroux_99.08 부채비율_미지급 선급(021231) 41" xfId="2020" xr:uid="{00000000-0005-0000-0000-0000EB090000}"/>
    <cellStyle name="AeE­_laroux_99.08 부채비율_미지급 선급(021231) 42" xfId="2021" xr:uid="{00000000-0005-0000-0000-0000EC090000}"/>
    <cellStyle name="ÅëÈ­_laroux_99.08 부채비율_미지급 선급(021231) 42" xfId="2022" xr:uid="{00000000-0005-0000-0000-0000ED090000}"/>
    <cellStyle name="AeE­_laroux_99.08 부채비율_미지급 선급(021231) 43" xfId="2023" xr:uid="{00000000-0005-0000-0000-0000EE090000}"/>
    <cellStyle name="ÅëÈ­_laroux_99.08 부채비율_미지급 선급(021231) 43" xfId="2024" xr:uid="{00000000-0005-0000-0000-0000EF090000}"/>
    <cellStyle name="AeE­_laroux_99.08 부채비율_미지급 선급(021231) 44" xfId="2025" xr:uid="{00000000-0005-0000-0000-0000F0090000}"/>
    <cellStyle name="ÅëÈ­_laroux_99.08 부채비율_미지급 선급(021231) 44" xfId="2026" xr:uid="{00000000-0005-0000-0000-0000F1090000}"/>
    <cellStyle name="AeE­_laroux_99.08 부채비율_미지급 선급(021231) 45" xfId="2027" xr:uid="{00000000-0005-0000-0000-0000F2090000}"/>
    <cellStyle name="ÅëÈ­_laroux_99.08 부채비율_미지급 선급(021231) 45" xfId="2028" xr:uid="{00000000-0005-0000-0000-0000F3090000}"/>
    <cellStyle name="AeE­_laroux_99.08 부채비율_미지급 선급(021231) 46" xfId="2029" xr:uid="{00000000-0005-0000-0000-0000F4090000}"/>
    <cellStyle name="ÅëÈ­_laroux_99.08 부채비율_미지급 선급(021231) 46" xfId="2030" xr:uid="{00000000-0005-0000-0000-0000F5090000}"/>
    <cellStyle name="AeE­_laroux_99.08 부채비율_미지급 선급(021231) 47" xfId="2031" xr:uid="{00000000-0005-0000-0000-0000F6090000}"/>
    <cellStyle name="ÅëÈ­_laroux_99.08 부채비율_미지급 선급(021231) 47" xfId="2032" xr:uid="{00000000-0005-0000-0000-0000F7090000}"/>
    <cellStyle name="AeE­_laroux_99.08 부채비율_미지급 선급(021231) 48" xfId="2033" xr:uid="{00000000-0005-0000-0000-0000F8090000}"/>
    <cellStyle name="ÅëÈ­_laroux_99.08 부채비율_미지급 선급(021231) 48" xfId="2034" xr:uid="{00000000-0005-0000-0000-0000F9090000}"/>
    <cellStyle name="AeE­_laroux_99.08 부채비율_미지급 선급(021231) 49" xfId="2035" xr:uid="{00000000-0005-0000-0000-0000FA090000}"/>
    <cellStyle name="ÅëÈ­_laroux_99.08 부채비율_미지급 선급(021231) 49" xfId="2036" xr:uid="{00000000-0005-0000-0000-0000FB090000}"/>
    <cellStyle name="AeE­_laroux_99.08 부채비율_미지급 선급(021231) 5" xfId="2037" xr:uid="{00000000-0005-0000-0000-0000FC090000}"/>
    <cellStyle name="ÅëÈ­_laroux_99.08 부채비율_미지급 선급(021231) 5" xfId="2038" xr:uid="{00000000-0005-0000-0000-0000FD090000}"/>
    <cellStyle name="AeE­_laroux_99.08 부채비율_미지급 선급(021231) 50" xfId="2039" xr:uid="{00000000-0005-0000-0000-0000FE090000}"/>
    <cellStyle name="ÅëÈ­_laroux_99.08 부채비율_미지급 선급(021231) 50" xfId="2040" xr:uid="{00000000-0005-0000-0000-0000FF090000}"/>
    <cellStyle name="AeE­_laroux_99.08 부채비율_미지급 선급(021231) 51" xfId="2041" xr:uid="{00000000-0005-0000-0000-0000000A0000}"/>
    <cellStyle name="ÅëÈ­_laroux_99.08 부채비율_미지급 선급(021231) 51" xfId="2042" xr:uid="{00000000-0005-0000-0000-0000010A0000}"/>
    <cellStyle name="AeE­_laroux_99.08 부채비율_미지급 선급(021231) 52" xfId="2043" xr:uid="{00000000-0005-0000-0000-0000020A0000}"/>
    <cellStyle name="ÅëÈ­_laroux_99.08 부채비율_미지급 선급(021231) 52" xfId="2044" xr:uid="{00000000-0005-0000-0000-0000030A0000}"/>
    <cellStyle name="AeE­_laroux_99.08 부채비율_미지급 선급(021231) 53" xfId="2045" xr:uid="{00000000-0005-0000-0000-0000040A0000}"/>
    <cellStyle name="ÅëÈ­_laroux_99.08 부채비율_미지급 선급(021231) 53" xfId="2046" xr:uid="{00000000-0005-0000-0000-0000050A0000}"/>
    <cellStyle name="AeE­_laroux_99.08 부채비율_미지급 선급(021231) 54" xfId="2047" xr:uid="{00000000-0005-0000-0000-0000060A0000}"/>
    <cellStyle name="ÅëÈ­_laroux_99.08 부채비율_미지급 선급(021231) 54" xfId="2048" xr:uid="{00000000-0005-0000-0000-0000070A0000}"/>
    <cellStyle name="AeE­_laroux_99.08 부채비율_미지급 선급(021231) 55" xfId="2049" xr:uid="{00000000-0005-0000-0000-0000080A0000}"/>
    <cellStyle name="ÅëÈ­_laroux_99.08 부채비율_미지급 선급(021231) 55" xfId="2050" xr:uid="{00000000-0005-0000-0000-0000090A0000}"/>
    <cellStyle name="AeE­_laroux_99.08 부채비율_미지급 선급(021231) 56" xfId="2051" xr:uid="{00000000-0005-0000-0000-00000A0A0000}"/>
    <cellStyle name="ÅëÈ­_laroux_99.08 부채비율_미지급 선급(021231) 56" xfId="2052" xr:uid="{00000000-0005-0000-0000-00000B0A0000}"/>
    <cellStyle name="AeE­_laroux_99.08 부채비율_미지급 선급(021231) 57" xfId="2053" xr:uid="{00000000-0005-0000-0000-00000C0A0000}"/>
    <cellStyle name="ÅëÈ­_laroux_99.08 부채비율_미지급 선급(021231) 57" xfId="2054" xr:uid="{00000000-0005-0000-0000-00000D0A0000}"/>
    <cellStyle name="AeE­_laroux_99.08 부채비율_미지급 선급(021231) 58" xfId="2055" xr:uid="{00000000-0005-0000-0000-00000E0A0000}"/>
    <cellStyle name="ÅëÈ­_laroux_99.08 부채비율_미지급 선급(021231) 58" xfId="2056" xr:uid="{00000000-0005-0000-0000-00000F0A0000}"/>
    <cellStyle name="AeE­_laroux_99.08 부채비율_미지급 선급(021231) 59" xfId="2057" xr:uid="{00000000-0005-0000-0000-0000100A0000}"/>
    <cellStyle name="ÅëÈ­_laroux_99.08 부채비율_미지급 선급(021231) 59" xfId="2058" xr:uid="{00000000-0005-0000-0000-0000110A0000}"/>
    <cellStyle name="AeE­_laroux_99.08 부채비율_미지급 선급(021231) 6" xfId="2059" xr:uid="{00000000-0005-0000-0000-0000120A0000}"/>
    <cellStyle name="ÅëÈ­_laroux_99.08 부채비율_미지급 선급(021231) 6" xfId="2060" xr:uid="{00000000-0005-0000-0000-0000130A0000}"/>
    <cellStyle name="AeE­_laroux_99.08 부채비율_미지급 선급(021231) 60" xfId="2061" xr:uid="{00000000-0005-0000-0000-0000140A0000}"/>
    <cellStyle name="ÅëÈ­_laroux_99.08 부채비율_미지급 선급(021231) 60" xfId="2062" xr:uid="{00000000-0005-0000-0000-0000150A0000}"/>
    <cellStyle name="AeE­_laroux_99.08 부채비율_미지급 선급(021231) 61" xfId="2063" xr:uid="{00000000-0005-0000-0000-0000160A0000}"/>
    <cellStyle name="ÅëÈ­_laroux_99.08 부채비율_미지급 선급(021231) 61" xfId="2064" xr:uid="{00000000-0005-0000-0000-0000170A0000}"/>
    <cellStyle name="AeE­_laroux_99.08 부채비율_미지급 선급(021231) 62" xfId="2065" xr:uid="{00000000-0005-0000-0000-0000180A0000}"/>
    <cellStyle name="ÅëÈ­_laroux_99.08 부채비율_미지급 선급(021231) 62" xfId="2066" xr:uid="{00000000-0005-0000-0000-0000190A0000}"/>
    <cellStyle name="AeE­_laroux_99.08 부채비율_미지급 선급(021231) 63" xfId="2067" xr:uid="{00000000-0005-0000-0000-00001A0A0000}"/>
    <cellStyle name="ÅëÈ­_laroux_99.08 부채비율_미지급 선급(021231) 63" xfId="2068" xr:uid="{00000000-0005-0000-0000-00001B0A0000}"/>
    <cellStyle name="AeE­_laroux_99.08 부채비율_미지급 선급(021231) 64" xfId="2069" xr:uid="{00000000-0005-0000-0000-00001C0A0000}"/>
    <cellStyle name="ÅëÈ­_laroux_99.08 부채비율_미지급 선급(021231) 64" xfId="2070" xr:uid="{00000000-0005-0000-0000-00001D0A0000}"/>
    <cellStyle name="AeE­_laroux_99.08 부채비율_미지급 선급(021231) 65" xfId="2071" xr:uid="{00000000-0005-0000-0000-00001E0A0000}"/>
    <cellStyle name="ÅëÈ­_laroux_99.08 부채비율_미지급 선급(021231) 65" xfId="2072" xr:uid="{00000000-0005-0000-0000-00001F0A0000}"/>
    <cellStyle name="AeE­_laroux_99.08 부채비율_미지급 선급(021231) 66" xfId="2073" xr:uid="{00000000-0005-0000-0000-0000200A0000}"/>
    <cellStyle name="ÅëÈ­_laroux_99.08 부채비율_미지급 선급(021231) 66" xfId="2074" xr:uid="{00000000-0005-0000-0000-0000210A0000}"/>
    <cellStyle name="AeE­_laroux_99.08 부채비율_미지급 선급(021231) 67" xfId="2075" xr:uid="{00000000-0005-0000-0000-0000220A0000}"/>
    <cellStyle name="ÅëÈ­_laroux_99.08 부채비율_미지급 선급(021231) 67" xfId="2076" xr:uid="{00000000-0005-0000-0000-0000230A0000}"/>
    <cellStyle name="AeE­_laroux_99.08 부채비율_미지급 선급(021231) 68" xfId="2077" xr:uid="{00000000-0005-0000-0000-0000240A0000}"/>
    <cellStyle name="ÅëÈ­_laroux_99.08 부채비율_미지급 선급(021231) 68" xfId="2078" xr:uid="{00000000-0005-0000-0000-0000250A0000}"/>
    <cellStyle name="AeE­_laroux_99.08 부채비율_미지급 선급(021231) 69" xfId="2079" xr:uid="{00000000-0005-0000-0000-0000260A0000}"/>
    <cellStyle name="ÅëÈ­_laroux_99.08 부채비율_미지급 선급(021231) 69" xfId="2080" xr:uid="{00000000-0005-0000-0000-0000270A0000}"/>
    <cellStyle name="AeE­_laroux_99.08 부채비율_미지급 선급(021231) 7" xfId="2081" xr:uid="{00000000-0005-0000-0000-0000280A0000}"/>
    <cellStyle name="ÅëÈ­_laroux_99.08 부채비율_미지급 선급(021231) 7" xfId="2082" xr:uid="{00000000-0005-0000-0000-0000290A0000}"/>
    <cellStyle name="AeE­_laroux_99.08 부채비율_미지급 선급(021231) 70" xfId="2083" xr:uid="{00000000-0005-0000-0000-00002A0A0000}"/>
    <cellStyle name="ÅëÈ­_laroux_99.08 부채비율_미지급 선급(021231) 70" xfId="2084" xr:uid="{00000000-0005-0000-0000-00002B0A0000}"/>
    <cellStyle name="AeE­_laroux_99.08 부채비율_미지급 선급(021231) 71" xfId="2085" xr:uid="{00000000-0005-0000-0000-00002C0A0000}"/>
    <cellStyle name="ÅëÈ­_laroux_99.08 부채비율_미지급 선급(021231) 71" xfId="2086" xr:uid="{00000000-0005-0000-0000-00002D0A0000}"/>
    <cellStyle name="AeE­_laroux_99.08 부채비율_미지급 선급(021231) 72" xfId="5035" xr:uid="{00000000-0005-0000-0000-00002E0A0000}"/>
    <cellStyle name="ÅëÈ­_laroux_99.08 부채비율_미지급 선급(021231) 72" xfId="5036" xr:uid="{00000000-0005-0000-0000-00002F0A0000}"/>
    <cellStyle name="AeE­_laroux_99.08 부채비율_미지급 선급(021231) 73" xfId="5037" xr:uid="{00000000-0005-0000-0000-0000300A0000}"/>
    <cellStyle name="ÅëÈ­_laroux_99.08 부채비율_미지급 선급(021231) 73" xfId="5038" xr:uid="{00000000-0005-0000-0000-0000310A0000}"/>
    <cellStyle name="AeE­_laroux_99.08 부채비율_미지급 선급(021231) 8" xfId="2087" xr:uid="{00000000-0005-0000-0000-0000320A0000}"/>
    <cellStyle name="ÅëÈ­_laroux_99.08 부채비율_미지급 선급(021231) 8" xfId="2088" xr:uid="{00000000-0005-0000-0000-0000330A0000}"/>
    <cellStyle name="AeE­_laroux_99.08 부채비율_미지급 선급(021231) 9" xfId="2089" xr:uid="{00000000-0005-0000-0000-0000340A0000}"/>
    <cellStyle name="ÅëÈ­_laroux_99.08 부채비율_미지급 선급(021231) 9" xfId="2090" xr:uid="{00000000-0005-0000-0000-0000350A0000}"/>
    <cellStyle name="AeE­_laroux_99.08 부채비율_신용공여액 신고 대사자료" xfId="2091" xr:uid="{00000000-0005-0000-0000-0000360A0000}"/>
    <cellStyle name="ÅëÈ­_laroux_99.08 부채비율_신용공여액 신고 대사자료" xfId="2092" xr:uid="{00000000-0005-0000-0000-0000370A0000}"/>
    <cellStyle name="AeE­_laroux_99.08 부채비율_신용공여액 신고 대사자료 10" xfId="2093" xr:uid="{00000000-0005-0000-0000-0000380A0000}"/>
    <cellStyle name="ÅëÈ­_laroux_99.08 부채비율_신용공여액 신고 대사자료 10" xfId="2094" xr:uid="{00000000-0005-0000-0000-0000390A0000}"/>
    <cellStyle name="AeE­_laroux_99.08 부채비율_신용공여액 신고 대사자료 11" xfId="2095" xr:uid="{00000000-0005-0000-0000-00003A0A0000}"/>
    <cellStyle name="ÅëÈ­_laroux_99.08 부채비율_신용공여액 신고 대사자료 11" xfId="2096" xr:uid="{00000000-0005-0000-0000-00003B0A0000}"/>
    <cellStyle name="AeE­_laroux_99.08 부채비율_신용공여액 신고 대사자료 12" xfId="2097" xr:uid="{00000000-0005-0000-0000-00003C0A0000}"/>
    <cellStyle name="ÅëÈ­_laroux_99.08 부채비율_신용공여액 신고 대사자료 12" xfId="2098" xr:uid="{00000000-0005-0000-0000-00003D0A0000}"/>
    <cellStyle name="AeE­_laroux_99.08 부채비율_신용공여액 신고 대사자료 13" xfId="2099" xr:uid="{00000000-0005-0000-0000-00003E0A0000}"/>
    <cellStyle name="ÅëÈ­_laroux_99.08 부채비율_신용공여액 신고 대사자료 13" xfId="2100" xr:uid="{00000000-0005-0000-0000-00003F0A0000}"/>
    <cellStyle name="AeE­_laroux_99.08 부채비율_신용공여액 신고 대사자료 14" xfId="2101" xr:uid="{00000000-0005-0000-0000-0000400A0000}"/>
    <cellStyle name="ÅëÈ­_laroux_99.08 부채비율_신용공여액 신고 대사자료 14" xfId="2102" xr:uid="{00000000-0005-0000-0000-0000410A0000}"/>
    <cellStyle name="AeE­_laroux_99.08 부채비율_신용공여액 신고 대사자료 15" xfId="2103" xr:uid="{00000000-0005-0000-0000-0000420A0000}"/>
    <cellStyle name="ÅëÈ­_laroux_99.08 부채비율_신용공여액 신고 대사자료 15" xfId="2104" xr:uid="{00000000-0005-0000-0000-0000430A0000}"/>
    <cellStyle name="AeE­_laroux_99.08 부채비율_신용공여액 신고 대사자료 16" xfId="2105" xr:uid="{00000000-0005-0000-0000-0000440A0000}"/>
    <cellStyle name="ÅëÈ­_laroux_99.08 부채비율_신용공여액 신고 대사자료 16" xfId="2106" xr:uid="{00000000-0005-0000-0000-0000450A0000}"/>
    <cellStyle name="AeE­_laroux_99.08 부채비율_신용공여액 신고 대사자료 17" xfId="2107" xr:uid="{00000000-0005-0000-0000-0000460A0000}"/>
    <cellStyle name="ÅëÈ­_laroux_99.08 부채비율_신용공여액 신고 대사자료 17" xfId="2108" xr:uid="{00000000-0005-0000-0000-0000470A0000}"/>
    <cellStyle name="AeE­_laroux_99.08 부채비율_신용공여액 신고 대사자료 18" xfId="2109" xr:uid="{00000000-0005-0000-0000-0000480A0000}"/>
    <cellStyle name="ÅëÈ­_laroux_99.08 부채비율_신용공여액 신고 대사자료 18" xfId="2110" xr:uid="{00000000-0005-0000-0000-0000490A0000}"/>
    <cellStyle name="AeE­_laroux_99.08 부채비율_신용공여액 신고 대사자료 19" xfId="2111" xr:uid="{00000000-0005-0000-0000-00004A0A0000}"/>
    <cellStyle name="ÅëÈ­_laroux_99.08 부채비율_신용공여액 신고 대사자료 19" xfId="2112" xr:uid="{00000000-0005-0000-0000-00004B0A0000}"/>
    <cellStyle name="AeE­_laroux_99.08 부채비율_신용공여액 신고 대사자료 2" xfId="2113" xr:uid="{00000000-0005-0000-0000-00004C0A0000}"/>
    <cellStyle name="ÅëÈ­_laroux_99.08 부채비율_신용공여액 신고 대사자료 2" xfId="2114" xr:uid="{00000000-0005-0000-0000-00004D0A0000}"/>
    <cellStyle name="AeE­_laroux_99.08 부채비율_신용공여액 신고 대사자료 20" xfId="2115" xr:uid="{00000000-0005-0000-0000-00004E0A0000}"/>
    <cellStyle name="ÅëÈ­_laroux_99.08 부채비율_신용공여액 신고 대사자료 20" xfId="2116" xr:uid="{00000000-0005-0000-0000-00004F0A0000}"/>
    <cellStyle name="AeE­_laroux_99.08 부채비율_신용공여액 신고 대사자료 21" xfId="2117" xr:uid="{00000000-0005-0000-0000-0000500A0000}"/>
    <cellStyle name="ÅëÈ­_laroux_99.08 부채비율_신용공여액 신고 대사자료 21" xfId="2118" xr:uid="{00000000-0005-0000-0000-0000510A0000}"/>
    <cellStyle name="AeE­_laroux_99.08 부채비율_신용공여액 신고 대사자료 22" xfId="2119" xr:uid="{00000000-0005-0000-0000-0000520A0000}"/>
    <cellStyle name="ÅëÈ­_laroux_99.08 부채비율_신용공여액 신고 대사자료 22" xfId="2120" xr:uid="{00000000-0005-0000-0000-0000530A0000}"/>
    <cellStyle name="AeE­_laroux_99.08 부채비율_신용공여액 신고 대사자료 23" xfId="2121" xr:uid="{00000000-0005-0000-0000-0000540A0000}"/>
    <cellStyle name="ÅëÈ­_laroux_99.08 부채비율_신용공여액 신고 대사자료 23" xfId="2122" xr:uid="{00000000-0005-0000-0000-0000550A0000}"/>
    <cellStyle name="AeE­_laroux_99.08 부채비율_신용공여액 신고 대사자료 24" xfId="2123" xr:uid="{00000000-0005-0000-0000-0000560A0000}"/>
    <cellStyle name="ÅëÈ­_laroux_99.08 부채비율_신용공여액 신고 대사자료 24" xfId="2124" xr:uid="{00000000-0005-0000-0000-0000570A0000}"/>
    <cellStyle name="AeE­_laroux_99.08 부채비율_신용공여액 신고 대사자료 25" xfId="2125" xr:uid="{00000000-0005-0000-0000-0000580A0000}"/>
    <cellStyle name="ÅëÈ­_laroux_99.08 부채비율_신용공여액 신고 대사자료 25" xfId="2126" xr:uid="{00000000-0005-0000-0000-0000590A0000}"/>
    <cellStyle name="AeE­_laroux_99.08 부채비율_신용공여액 신고 대사자료 26" xfId="2127" xr:uid="{00000000-0005-0000-0000-00005A0A0000}"/>
    <cellStyle name="ÅëÈ­_laroux_99.08 부채비율_신용공여액 신고 대사자료 26" xfId="2128" xr:uid="{00000000-0005-0000-0000-00005B0A0000}"/>
    <cellStyle name="AeE­_laroux_99.08 부채비율_신용공여액 신고 대사자료 27" xfId="2129" xr:uid="{00000000-0005-0000-0000-00005C0A0000}"/>
    <cellStyle name="ÅëÈ­_laroux_99.08 부채비율_신용공여액 신고 대사자료 27" xfId="2130" xr:uid="{00000000-0005-0000-0000-00005D0A0000}"/>
    <cellStyle name="AeE­_laroux_99.08 부채비율_신용공여액 신고 대사자료 28" xfId="2131" xr:uid="{00000000-0005-0000-0000-00005E0A0000}"/>
    <cellStyle name="ÅëÈ­_laroux_99.08 부채비율_신용공여액 신고 대사자료 28" xfId="2132" xr:uid="{00000000-0005-0000-0000-00005F0A0000}"/>
    <cellStyle name="AeE­_laroux_99.08 부채비율_신용공여액 신고 대사자료 29" xfId="2133" xr:uid="{00000000-0005-0000-0000-0000600A0000}"/>
    <cellStyle name="ÅëÈ­_laroux_99.08 부채비율_신용공여액 신고 대사자료 29" xfId="2134" xr:uid="{00000000-0005-0000-0000-0000610A0000}"/>
    <cellStyle name="AeE­_laroux_99.08 부채비율_신용공여액 신고 대사자료 3" xfId="2135" xr:uid="{00000000-0005-0000-0000-0000620A0000}"/>
    <cellStyle name="ÅëÈ­_laroux_99.08 부채비율_신용공여액 신고 대사자료 3" xfId="2136" xr:uid="{00000000-0005-0000-0000-0000630A0000}"/>
    <cellStyle name="AeE­_laroux_99.08 부채비율_신용공여액 신고 대사자료 30" xfId="2137" xr:uid="{00000000-0005-0000-0000-0000640A0000}"/>
    <cellStyle name="ÅëÈ­_laroux_99.08 부채비율_신용공여액 신고 대사자료 30" xfId="2138" xr:uid="{00000000-0005-0000-0000-0000650A0000}"/>
    <cellStyle name="AeE­_laroux_99.08 부채비율_신용공여액 신고 대사자료 31" xfId="2139" xr:uid="{00000000-0005-0000-0000-0000660A0000}"/>
    <cellStyle name="ÅëÈ­_laroux_99.08 부채비율_신용공여액 신고 대사자료 31" xfId="2140" xr:uid="{00000000-0005-0000-0000-0000670A0000}"/>
    <cellStyle name="AeE­_laroux_99.08 부채비율_신용공여액 신고 대사자료 32" xfId="2141" xr:uid="{00000000-0005-0000-0000-0000680A0000}"/>
    <cellStyle name="ÅëÈ­_laroux_99.08 부채비율_신용공여액 신고 대사자료 32" xfId="2142" xr:uid="{00000000-0005-0000-0000-0000690A0000}"/>
    <cellStyle name="AeE­_laroux_99.08 부채비율_신용공여액 신고 대사자료 33" xfId="2143" xr:uid="{00000000-0005-0000-0000-00006A0A0000}"/>
    <cellStyle name="ÅëÈ­_laroux_99.08 부채비율_신용공여액 신고 대사자료 33" xfId="2144" xr:uid="{00000000-0005-0000-0000-00006B0A0000}"/>
    <cellStyle name="AeE­_laroux_99.08 부채비율_신용공여액 신고 대사자료 34" xfId="2145" xr:uid="{00000000-0005-0000-0000-00006C0A0000}"/>
    <cellStyle name="ÅëÈ­_laroux_99.08 부채비율_신용공여액 신고 대사자료 34" xfId="2146" xr:uid="{00000000-0005-0000-0000-00006D0A0000}"/>
    <cellStyle name="AeE­_laroux_99.08 부채비율_신용공여액 신고 대사자료 35" xfId="2147" xr:uid="{00000000-0005-0000-0000-00006E0A0000}"/>
    <cellStyle name="ÅëÈ­_laroux_99.08 부채비율_신용공여액 신고 대사자료 35" xfId="2148" xr:uid="{00000000-0005-0000-0000-00006F0A0000}"/>
    <cellStyle name="AeE­_laroux_99.08 부채비율_신용공여액 신고 대사자료 36" xfId="2149" xr:uid="{00000000-0005-0000-0000-0000700A0000}"/>
    <cellStyle name="ÅëÈ­_laroux_99.08 부채비율_신용공여액 신고 대사자료 36" xfId="2150" xr:uid="{00000000-0005-0000-0000-0000710A0000}"/>
    <cellStyle name="AeE­_laroux_99.08 부채비율_신용공여액 신고 대사자료 37" xfId="2151" xr:uid="{00000000-0005-0000-0000-0000720A0000}"/>
    <cellStyle name="ÅëÈ­_laroux_99.08 부채비율_신용공여액 신고 대사자료 37" xfId="2152" xr:uid="{00000000-0005-0000-0000-0000730A0000}"/>
    <cellStyle name="AeE­_laroux_99.08 부채비율_신용공여액 신고 대사자료 38" xfId="2153" xr:uid="{00000000-0005-0000-0000-0000740A0000}"/>
    <cellStyle name="ÅëÈ­_laroux_99.08 부채비율_신용공여액 신고 대사자료 38" xfId="2154" xr:uid="{00000000-0005-0000-0000-0000750A0000}"/>
    <cellStyle name="AeE­_laroux_99.08 부채비율_신용공여액 신고 대사자료 39" xfId="2155" xr:uid="{00000000-0005-0000-0000-0000760A0000}"/>
    <cellStyle name="ÅëÈ­_laroux_99.08 부채비율_신용공여액 신고 대사자료 39" xfId="2156" xr:uid="{00000000-0005-0000-0000-0000770A0000}"/>
    <cellStyle name="AeE­_laroux_99.08 부채비율_신용공여액 신고 대사자료 4" xfId="2157" xr:uid="{00000000-0005-0000-0000-0000780A0000}"/>
    <cellStyle name="ÅëÈ­_laroux_99.08 부채비율_신용공여액 신고 대사자료 4" xfId="2158" xr:uid="{00000000-0005-0000-0000-0000790A0000}"/>
    <cellStyle name="AeE­_laroux_99.08 부채비율_신용공여액 신고 대사자료 40" xfId="2159" xr:uid="{00000000-0005-0000-0000-00007A0A0000}"/>
    <cellStyle name="ÅëÈ­_laroux_99.08 부채비율_신용공여액 신고 대사자료 40" xfId="2160" xr:uid="{00000000-0005-0000-0000-00007B0A0000}"/>
    <cellStyle name="AeE­_laroux_99.08 부채비율_신용공여액 신고 대사자료 41" xfId="2161" xr:uid="{00000000-0005-0000-0000-00007C0A0000}"/>
    <cellStyle name="ÅëÈ­_laroux_99.08 부채비율_신용공여액 신고 대사자료 41" xfId="2162" xr:uid="{00000000-0005-0000-0000-00007D0A0000}"/>
    <cellStyle name="AeE­_laroux_99.08 부채비율_신용공여액 신고 대사자료 42" xfId="2163" xr:uid="{00000000-0005-0000-0000-00007E0A0000}"/>
    <cellStyle name="ÅëÈ­_laroux_99.08 부채비율_신용공여액 신고 대사자료 42" xfId="2164" xr:uid="{00000000-0005-0000-0000-00007F0A0000}"/>
    <cellStyle name="AeE­_laroux_99.08 부채비율_신용공여액 신고 대사자료 43" xfId="2165" xr:uid="{00000000-0005-0000-0000-0000800A0000}"/>
    <cellStyle name="ÅëÈ­_laroux_99.08 부채비율_신용공여액 신고 대사자료 43" xfId="2166" xr:uid="{00000000-0005-0000-0000-0000810A0000}"/>
    <cellStyle name="AeE­_laroux_99.08 부채비율_신용공여액 신고 대사자료 44" xfId="2167" xr:uid="{00000000-0005-0000-0000-0000820A0000}"/>
    <cellStyle name="ÅëÈ­_laroux_99.08 부채비율_신용공여액 신고 대사자료 44" xfId="2168" xr:uid="{00000000-0005-0000-0000-0000830A0000}"/>
    <cellStyle name="AeE­_laroux_99.08 부채비율_신용공여액 신고 대사자료 45" xfId="2169" xr:uid="{00000000-0005-0000-0000-0000840A0000}"/>
    <cellStyle name="ÅëÈ­_laroux_99.08 부채비율_신용공여액 신고 대사자료 45" xfId="2170" xr:uid="{00000000-0005-0000-0000-0000850A0000}"/>
    <cellStyle name="AeE­_laroux_99.08 부채비율_신용공여액 신고 대사자료 46" xfId="2171" xr:uid="{00000000-0005-0000-0000-0000860A0000}"/>
    <cellStyle name="ÅëÈ­_laroux_99.08 부채비율_신용공여액 신고 대사자료 46" xfId="2172" xr:uid="{00000000-0005-0000-0000-0000870A0000}"/>
    <cellStyle name="AeE­_laroux_99.08 부채비율_신용공여액 신고 대사자료 47" xfId="2173" xr:uid="{00000000-0005-0000-0000-0000880A0000}"/>
    <cellStyle name="ÅëÈ­_laroux_99.08 부채비율_신용공여액 신고 대사자료 47" xfId="2174" xr:uid="{00000000-0005-0000-0000-0000890A0000}"/>
    <cellStyle name="AeE­_laroux_99.08 부채비율_신용공여액 신고 대사자료 48" xfId="2175" xr:uid="{00000000-0005-0000-0000-00008A0A0000}"/>
    <cellStyle name="ÅëÈ­_laroux_99.08 부채비율_신용공여액 신고 대사자료 48" xfId="2176" xr:uid="{00000000-0005-0000-0000-00008B0A0000}"/>
    <cellStyle name="AeE­_laroux_99.08 부채비율_신용공여액 신고 대사자료 49" xfId="2177" xr:uid="{00000000-0005-0000-0000-00008C0A0000}"/>
    <cellStyle name="ÅëÈ­_laroux_99.08 부채비율_신용공여액 신고 대사자료 49" xfId="2178" xr:uid="{00000000-0005-0000-0000-00008D0A0000}"/>
    <cellStyle name="AeE­_laroux_99.08 부채비율_신용공여액 신고 대사자료 5" xfId="2179" xr:uid="{00000000-0005-0000-0000-00008E0A0000}"/>
    <cellStyle name="ÅëÈ­_laroux_99.08 부채비율_신용공여액 신고 대사자료 5" xfId="2180" xr:uid="{00000000-0005-0000-0000-00008F0A0000}"/>
    <cellStyle name="AeE­_laroux_99.08 부채비율_신용공여액 신고 대사자료 50" xfId="2181" xr:uid="{00000000-0005-0000-0000-0000900A0000}"/>
    <cellStyle name="ÅëÈ­_laroux_99.08 부채비율_신용공여액 신고 대사자료 50" xfId="2182" xr:uid="{00000000-0005-0000-0000-0000910A0000}"/>
    <cellStyle name="AeE­_laroux_99.08 부채비율_신용공여액 신고 대사자료 51" xfId="2183" xr:uid="{00000000-0005-0000-0000-0000920A0000}"/>
    <cellStyle name="ÅëÈ­_laroux_99.08 부채비율_신용공여액 신고 대사자료 51" xfId="2184" xr:uid="{00000000-0005-0000-0000-0000930A0000}"/>
    <cellStyle name="AeE­_laroux_99.08 부채비율_신용공여액 신고 대사자료 52" xfId="2185" xr:uid="{00000000-0005-0000-0000-0000940A0000}"/>
    <cellStyle name="ÅëÈ­_laroux_99.08 부채비율_신용공여액 신고 대사자료 52" xfId="2186" xr:uid="{00000000-0005-0000-0000-0000950A0000}"/>
    <cellStyle name="AeE­_laroux_99.08 부채비율_신용공여액 신고 대사자료 53" xfId="2187" xr:uid="{00000000-0005-0000-0000-0000960A0000}"/>
    <cellStyle name="ÅëÈ­_laroux_99.08 부채비율_신용공여액 신고 대사자료 53" xfId="2188" xr:uid="{00000000-0005-0000-0000-0000970A0000}"/>
    <cellStyle name="AeE­_laroux_99.08 부채비율_신용공여액 신고 대사자료 54" xfId="2189" xr:uid="{00000000-0005-0000-0000-0000980A0000}"/>
    <cellStyle name="ÅëÈ­_laroux_99.08 부채비율_신용공여액 신고 대사자료 54" xfId="2190" xr:uid="{00000000-0005-0000-0000-0000990A0000}"/>
    <cellStyle name="AeE­_laroux_99.08 부채비율_신용공여액 신고 대사자료 55" xfId="2191" xr:uid="{00000000-0005-0000-0000-00009A0A0000}"/>
    <cellStyle name="ÅëÈ­_laroux_99.08 부채비율_신용공여액 신고 대사자료 55" xfId="2192" xr:uid="{00000000-0005-0000-0000-00009B0A0000}"/>
    <cellStyle name="AeE­_laroux_99.08 부채비율_신용공여액 신고 대사자료 56" xfId="2193" xr:uid="{00000000-0005-0000-0000-00009C0A0000}"/>
    <cellStyle name="ÅëÈ­_laroux_99.08 부채비율_신용공여액 신고 대사자료 56" xfId="2194" xr:uid="{00000000-0005-0000-0000-00009D0A0000}"/>
    <cellStyle name="AeE­_laroux_99.08 부채비율_신용공여액 신고 대사자료 57" xfId="2195" xr:uid="{00000000-0005-0000-0000-00009E0A0000}"/>
    <cellStyle name="ÅëÈ­_laroux_99.08 부채비율_신용공여액 신고 대사자료 57" xfId="2196" xr:uid="{00000000-0005-0000-0000-00009F0A0000}"/>
    <cellStyle name="AeE­_laroux_99.08 부채비율_신용공여액 신고 대사자료 58" xfId="2197" xr:uid="{00000000-0005-0000-0000-0000A00A0000}"/>
    <cellStyle name="ÅëÈ­_laroux_99.08 부채비율_신용공여액 신고 대사자료 58" xfId="2198" xr:uid="{00000000-0005-0000-0000-0000A10A0000}"/>
    <cellStyle name="AeE­_laroux_99.08 부채비율_신용공여액 신고 대사자료 59" xfId="2199" xr:uid="{00000000-0005-0000-0000-0000A20A0000}"/>
    <cellStyle name="ÅëÈ­_laroux_99.08 부채비율_신용공여액 신고 대사자료 59" xfId="2200" xr:uid="{00000000-0005-0000-0000-0000A30A0000}"/>
    <cellStyle name="AeE­_laroux_99.08 부채비율_신용공여액 신고 대사자료 6" xfId="2201" xr:uid="{00000000-0005-0000-0000-0000A40A0000}"/>
    <cellStyle name="ÅëÈ­_laroux_99.08 부채비율_신용공여액 신고 대사자료 6" xfId="2202" xr:uid="{00000000-0005-0000-0000-0000A50A0000}"/>
    <cellStyle name="AeE­_laroux_99.08 부채비율_신용공여액 신고 대사자료 60" xfId="2203" xr:uid="{00000000-0005-0000-0000-0000A60A0000}"/>
    <cellStyle name="ÅëÈ­_laroux_99.08 부채비율_신용공여액 신고 대사자료 60" xfId="2204" xr:uid="{00000000-0005-0000-0000-0000A70A0000}"/>
    <cellStyle name="AeE­_laroux_99.08 부채비율_신용공여액 신고 대사자료 61" xfId="2205" xr:uid="{00000000-0005-0000-0000-0000A80A0000}"/>
    <cellStyle name="ÅëÈ­_laroux_99.08 부채비율_신용공여액 신고 대사자료 61" xfId="2206" xr:uid="{00000000-0005-0000-0000-0000A90A0000}"/>
    <cellStyle name="AeE­_laroux_99.08 부채비율_신용공여액 신고 대사자료 62" xfId="2207" xr:uid="{00000000-0005-0000-0000-0000AA0A0000}"/>
    <cellStyle name="ÅëÈ­_laroux_99.08 부채비율_신용공여액 신고 대사자료 62" xfId="2208" xr:uid="{00000000-0005-0000-0000-0000AB0A0000}"/>
    <cellStyle name="AeE­_laroux_99.08 부채비율_신용공여액 신고 대사자료 63" xfId="2209" xr:uid="{00000000-0005-0000-0000-0000AC0A0000}"/>
    <cellStyle name="ÅëÈ­_laroux_99.08 부채비율_신용공여액 신고 대사자료 63" xfId="2210" xr:uid="{00000000-0005-0000-0000-0000AD0A0000}"/>
    <cellStyle name="AeE­_laroux_99.08 부채비율_신용공여액 신고 대사자료 64" xfId="2211" xr:uid="{00000000-0005-0000-0000-0000AE0A0000}"/>
    <cellStyle name="ÅëÈ­_laroux_99.08 부채비율_신용공여액 신고 대사자료 64" xfId="2212" xr:uid="{00000000-0005-0000-0000-0000AF0A0000}"/>
    <cellStyle name="AeE­_laroux_99.08 부채비율_신용공여액 신고 대사자료 65" xfId="2213" xr:uid="{00000000-0005-0000-0000-0000B00A0000}"/>
    <cellStyle name="ÅëÈ­_laroux_99.08 부채비율_신용공여액 신고 대사자료 65" xfId="2214" xr:uid="{00000000-0005-0000-0000-0000B10A0000}"/>
    <cellStyle name="AeE­_laroux_99.08 부채비율_신용공여액 신고 대사자료 66" xfId="2215" xr:uid="{00000000-0005-0000-0000-0000B20A0000}"/>
    <cellStyle name="ÅëÈ­_laroux_99.08 부채비율_신용공여액 신고 대사자료 66" xfId="2216" xr:uid="{00000000-0005-0000-0000-0000B30A0000}"/>
    <cellStyle name="AeE­_laroux_99.08 부채비율_신용공여액 신고 대사자료 67" xfId="2217" xr:uid="{00000000-0005-0000-0000-0000B40A0000}"/>
    <cellStyle name="ÅëÈ­_laroux_99.08 부채비율_신용공여액 신고 대사자료 67" xfId="2218" xr:uid="{00000000-0005-0000-0000-0000B50A0000}"/>
    <cellStyle name="AeE­_laroux_99.08 부채비율_신용공여액 신고 대사자료 68" xfId="2219" xr:uid="{00000000-0005-0000-0000-0000B60A0000}"/>
    <cellStyle name="ÅëÈ­_laroux_99.08 부채비율_신용공여액 신고 대사자료 68" xfId="2220" xr:uid="{00000000-0005-0000-0000-0000B70A0000}"/>
    <cellStyle name="AeE­_laroux_99.08 부채비율_신용공여액 신고 대사자료 69" xfId="2221" xr:uid="{00000000-0005-0000-0000-0000B80A0000}"/>
    <cellStyle name="ÅëÈ­_laroux_99.08 부채비율_신용공여액 신고 대사자료 69" xfId="2222" xr:uid="{00000000-0005-0000-0000-0000B90A0000}"/>
    <cellStyle name="AeE­_laroux_99.08 부채비율_신용공여액 신고 대사자료 7" xfId="2223" xr:uid="{00000000-0005-0000-0000-0000BA0A0000}"/>
    <cellStyle name="ÅëÈ­_laroux_99.08 부채비율_신용공여액 신고 대사자료 7" xfId="2224" xr:uid="{00000000-0005-0000-0000-0000BB0A0000}"/>
    <cellStyle name="AeE­_laroux_99.08 부채비율_신용공여액 신고 대사자료 70" xfId="2225" xr:uid="{00000000-0005-0000-0000-0000BC0A0000}"/>
    <cellStyle name="ÅëÈ­_laroux_99.08 부채비율_신용공여액 신고 대사자료 70" xfId="2226" xr:uid="{00000000-0005-0000-0000-0000BD0A0000}"/>
    <cellStyle name="AeE­_laroux_99.08 부채비율_신용공여액 신고 대사자료 71" xfId="2227" xr:uid="{00000000-0005-0000-0000-0000BE0A0000}"/>
    <cellStyle name="ÅëÈ­_laroux_99.08 부채비율_신용공여액 신고 대사자료 71" xfId="2228" xr:uid="{00000000-0005-0000-0000-0000BF0A0000}"/>
    <cellStyle name="AeE­_laroux_99.08 부채비율_신용공여액 신고 대사자료 72" xfId="5039" xr:uid="{00000000-0005-0000-0000-0000C00A0000}"/>
    <cellStyle name="ÅëÈ­_laroux_99.08 부채비율_신용공여액 신고 대사자료 72" xfId="5040" xr:uid="{00000000-0005-0000-0000-0000C10A0000}"/>
    <cellStyle name="AeE­_laroux_99.08 부채비율_신용공여액 신고 대사자료 73" xfId="5041" xr:uid="{00000000-0005-0000-0000-0000C20A0000}"/>
    <cellStyle name="ÅëÈ­_laroux_99.08 부채비율_신용공여액 신고 대사자료 73" xfId="5042" xr:uid="{00000000-0005-0000-0000-0000C30A0000}"/>
    <cellStyle name="AeE­_laroux_99.08 부채비율_신용공여액 신고 대사자료 8" xfId="2229" xr:uid="{00000000-0005-0000-0000-0000C40A0000}"/>
    <cellStyle name="ÅëÈ­_laroux_99.08 부채비율_신용공여액 신고 대사자료 8" xfId="2230" xr:uid="{00000000-0005-0000-0000-0000C50A0000}"/>
    <cellStyle name="AeE­_laroux_99.08 부채비율_신용공여액 신고 대사자료 9" xfId="2231" xr:uid="{00000000-0005-0000-0000-0000C60A0000}"/>
    <cellStyle name="ÅëÈ­_laroux_99.08 부채비율_신용공여액 신고 대사자료 9" xfId="2232" xr:uid="{00000000-0005-0000-0000-0000C70A0000}"/>
    <cellStyle name="AeE­_laroux_99.08 부채비율_신용공여액 신고 대사자료_미지급 선급(021031)" xfId="2233" xr:uid="{00000000-0005-0000-0000-0000C80A0000}"/>
    <cellStyle name="ÅëÈ­_laroux_99.08 부채비율_신용공여액 신고 대사자료_미지급 선급(021031)" xfId="2234" xr:uid="{00000000-0005-0000-0000-0000C90A0000}"/>
    <cellStyle name="AeE­_laroux_99.08 부채비율_신용공여액 신고 대사자료_미지급 선급(021031) 10" xfId="2235" xr:uid="{00000000-0005-0000-0000-0000CA0A0000}"/>
    <cellStyle name="ÅëÈ­_laroux_99.08 부채비율_신용공여액 신고 대사자료_미지급 선급(021031) 10" xfId="2236" xr:uid="{00000000-0005-0000-0000-0000CB0A0000}"/>
    <cellStyle name="AeE­_laroux_99.08 부채비율_신용공여액 신고 대사자료_미지급 선급(021031) 11" xfId="2237" xr:uid="{00000000-0005-0000-0000-0000CC0A0000}"/>
    <cellStyle name="ÅëÈ­_laroux_99.08 부채비율_신용공여액 신고 대사자료_미지급 선급(021031) 11" xfId="2238" xr:uid="{00000000-0005-0000-0000-0000CD0A0000}"/>
    <cellStyle name="AeE­_laroux_99.08 부채비율_신용공여액 신고 대사자료_미지급 선급(021031) 12" xfId="2239" xr:uid="{00000000-0005-0000-0000-0000CE0A0000}"/>
    <cellStyle name="ÅëÈ­_laroux_99.08 부채비율_신용공여액 신고 대사자료_미지급 선급(021031) 12" xfId="2240" xr:uid="{00000000-0005-0000-0000-0000CF0A0000}"/>
    <cellStyle name="AeE­_laroux_99.08 부채비율_신용공여액 신고 대사자료_미지급 선급(021031) 13" xfId="2241" xr:uid="{00000000-0005-0000-0000-0000D00A0000}"/>
    <cellStyle name="ÅëÈ­_laroux_99.08 부채비율_신용공여액 신고 대사자료_미지급 선급(021031) 13" xfId="2242" xr:uid="{00000000-0005-0000-0000-0000D10A0000}"/>
    <cellStyle name="AeE­_laroux_99.08 부채비율_신용공여액 신고 대사자료_미지급 선급(021031) 14" xfId="2243" xr:uid="{00000000-0005-0000-0000-0000D20A0000}"/>
    <cellStyle name="ÅëÈ­_laroux_99.08 부채비율_신용공여액 신고 대사자료_미지급 선급(021031) 14" xfId="2244" xr:uid="{00000000-0005-0000-0000-0000D30A0000}"/>
    <cellStyle name="AeE­_laroux_99.08 부채비율_신용공여액 신고 대사자료_미지급 선급(021031) 15" xfId="2245" xr:uid="{00000000-0005-0000-0000-0000D40A0000}"/>
    <cellStyle name="ÅëÈ­_laroux_99.08 부채비율_신용공여액 신고 대사자료_미지급 선급(021031) 15" xfId="2246" xr:uid="{00000000-0005-0000-0000-0000D50A0000}"/>
    <cellStyle name="AeE­_laroux_99.08 부채비율_신용공여액 신고 대사자료_미지급 선급(021031) 16" xfId="2247" xr:uid="{00000000-0005-0000-0000-0000D60A0000}"/>
    <cellStyle name="ÅëÈ­_laroux_99.08 부채비율_신용공여액 신고 대사자료_미지급 선급(021031) 16" xfId="2248" xr:uid="{00000000-0005-0000-0000-0000D70A0000}"/>
    <cellStyle name="AeE­_laroux_99.08 부채비율_신용공여액 신고 대사자료_미지급 선급(021031) 17" xfId="2249" xr:uid="{00000000-0005-0000-0000-0000D80A0000}"/>
    <cellStyle name="ÅëÈ­_laroux_99.08 부채비율_신용공여액 신고 대사자료_미지급 선급(021031) 17" xfId="2250" xr:uid="{00000000-0005-0000-0000-0000D90A0000}"/>
    <cellStyle name="AeE­_laroux_99.08 부채비율_신용공여액 신고 대사자료_미지급 선급(021031) 18" xfId="2251" xr:uid="{00000000-0005-0000-0000-0000DA0A0000}"/>
    <cellStyle name="ÅëÈ­_laroux_99.08 부채비율_신용공여액 신고 대사자료_미지급 선급(021031) 18" xfId="2252" xr:uid="{00000000-0005-0000-0000-0000DB0A0000}"/>
    <cellStyle name="AeE­_laroux_99.08 부채비율_신용공여액 신고 대사자료_미지급 선급(021031) 19" xfId="2253" xr:uid="{00000000-0005-0000-0000-0000DC0A0000}"/>
    <cellStyle name="ÅëÈ­_laroux_99.08 부채비율_신용공여액 신고 대사자료_미지급 선급(021031) 19" xfId="2254" xr:uid="{00000000-0005-0000-0000-0000DD0A0000}"/>
    <cellStyle name="AeE­_laroux_99.08 부채비율_신용공여액 신고 대사자료_미지급 선급(021031) 2" xfId="2255" xr:uid="{00000000-0005-0000-0000-0000DE0A0000}"/>
    <cellStyle name="ÅëÈ­_laroux_99.08 부채비율_신용공여액 신고 대사자료_미지급 선급(021031) 2" xfId="2256" xr:uid="{00000000-0005-0000-0000-0000DF0A0000}"/>
    <cellStyle name="AeE­_laroux_99.08 부채비율_신용공여액 신고 대사자료_미지급 선급(021031) 20" xfId="2257" xr:uid="{00000000-0005-0000-0000-0000E00A0000}"/>
    <cellStyle name="ÅëÈ­_laroux_99.08 부채비율_신용공여액 신고 대사자료_미지급 선급(021031) 20" xfId="2258" xr:uid="{00000000-0005-0000-0000-0000E10A0000}"/>
    <cellStyle name="AeE­_laroux_99.08 부채비율_신용공여액 신고 대사자료_미지급 선급(021031) 21" xfId="2259" xr:uid="{00000000-0005-0000-0000-0000E20A0000}"/>
    <cellStyle name="ÅëÈ­_laroux_99.08 부채비율_신용공여액 신고 대사자료_미지급 선급(021031) 21" xfId="2260" xr:uid="{00000000-0005-0000-0000-0000E30A0000}"/>
    <cellStyle name="AeE­_laroux_99.08 부채비율_신용공여액 신고 대사자료_미지급 선급(021031) 22" xfId="2261" xr:uid="{00000000-0005-0000-0000-0000E40A0000}"/>
    <cellStyle name="ÅëÈ­_laroux_99.08 부채비율_신용공여액 신고 대사자료_미지급 선급(021031) 22" xfId="2262" xr:uid="{00000000-0005-0000-0000-0000E50A0000}"/>
    <cellStyle name="AeE­_laroux_99.08 부채비율_신용공여액 신고 대사자료_미지급 선급(021031) 23" xfId="2263" xr:uid="{00000000-0005-0000-0000-0000E60A0000}"/>
    <cellStyle name="ÅëÈ­_laroux_99.08 부채비율_신용공여액 신고 대사자료_미지급 선급(021031) 23" xfId="2264" xr:uid="{00000000-0005-0000-0000-0000E70A0000}"/>
    <cellStyle name="AeE­_laroux_99.08 부채비율_신용공여액 신고 대사자료_미지급 선급(021031) 24" xfId="2265" xr:uid="{00000000-0005-0000-0000-0000E80A0000}"/>
    <cellStyle name="ÅëÈ­_laroux_99.08 부채비율_신용공여액 신고 대사자료_미지급 선급(021031) 24" xfId="2266" xr:uid="{00000000-0005-0000-0000-0000E90A0000}"/>
    <cellStyle name="AeE­_laroux_99.08 부채비율_신용공여액 신고 대사자료_미지급 선급(021031) 25" xfId="2267" xr:uid="{00000000-0005-0000-0000-0000EA0A0000}"/>
    <cellStyle name="ÅëÈ­_laroux_99.08 부채비율_신용공여액 신고 대사자료_미지급 선급(021031) 25" xfId="2268" xr:uid="{00000000-0005-0000-0000-0000EB0A0000}"/>
    <cellStyle name="AeE­_laroux_99.08 부채비율_신용공여액 신고 대사자료_미지급 선급(021031) 26" xfId="2269" xr:uid="{00000000-0005-0000-0000-0000EC0A0000}"/>
    <cellStyle name="ÅëÈ­_laroux_99.08 부채비율_신용공여액 신고 대사자료_미지급 선급(021031) 26" xfId="2270" xr:uid="{00000000-0005-0000-0000-0000ED0A0000}"/>
    <cellStyle name="AeE­_laroux_99.08 부채비율_신용공여액 신고 대사자료_미지급 선급(021031) 27" xfId="2271" xr:uid="{00000000-0005-0000-0000-0000EE0A0000}"/>
    <cellStyle name="ÅëÈ­_laroux_99.08 부채비율_신용공여액 신고 대사자료_미지급 선급(021031) 27" xfId="2272" xr:uid="{00000000-0005-0000-0000-0000EF0A0000}"/>
    <cellStyle name="AeE­_laroux_99.08 부채비율_신용공여액 신고 대사자료_미지급 선급(021031) 28" xfId="2273" xr:uid="{00000000-0005-0000-0000-0000F00A0000}"/>
    <cellStyle name="ÅëÈ­_laroux_99.08 부채비율_신용공여액 신고 대사자료_미지급 선급(021031) 28" xfId="2274" xr:uid="{00000000-0005-0000-0000-0000F10A0000}"/>
    <cellStyle name="AeE­_laroux_99.08 부채비율_신용공여액 신고 대사자료_미지급 선급(021031) 29" xfId="2275" xr:uid="{00000000-0005-0000-0000-0000F20A0000}"/>
    <cellStyle name="ÅëÈ­_laroux_99.08 부채비율_신용공여액 신고 대사자료_미지급 선급(021031) 29" xfId="2276" xr:uid="{00000000-0005-0000-0000-0000F30A0000}"/>
    <cellStyle name="AeE­_laroux_99.08 부채비율_신용공여액 신고 대사자료_미지급 선급(021031) 3" xfId="2277" xr:uid="{00000000-0005-0000-0000-0000F40A0000}"/>
    <cellStyle name="ÅëÈ­_laroux_99.08 부채비율_신용공여액 신고 대사자료_미지급 선급(021031) 3" xfId="2278" xr:uid="{00000000-0005-0000-0000-0000F50A0000}"/>
    <cellStyle name="AeE­_laroux_99.08 부채비율_신용공여액 신고 대사자료_미지급 선급(021031) 30" xfId="2279" xr:uid="{00000000-0005-0000-0000-0000F60A0000}"/>
    <cellStyle name="ÅëÈ­_laroux_99.08 부채비율_신용공여액 신고 대사자료_미지급 선급(021031) 30" xfId="2280" xr:uid="{00000000-0005-0000-0000-0000F70A0000}"/>
    <cellStyle name="AeE­_laroux_99.08 부채비율_신용공여액 신고 대사자료_미지급 선급(021031) 31" xfId="2281" xr:uid="{00000000-0005-0000-0000-0000F80A0000}"/>
    <cellStyle name="ÅëÈ­_laroux_99.08 부채비율_신용공여액 신고 대사자료_미지급 선급(021031) 31" xfId="2282" xr:uid="{00000000-0005-0000-0000-0000F90A0000}"/>
    <cellStyle name="AeE­_laroux_99.08 부채비율_신용공여액 신고 대사자료_미지급 선급(021031) 32" xfId="2283" xr:uid="{00000000-0005-0000-0000-0000FA0A0000}"/>
    <cellStyle name="ÅëÈ­_laroux_99.08 부채비율_신용공여액 신고 대사자료_미지급 선급(021031) 32" xfId="2284" xr:uid="{00000000-0005-0000-0000-0000FB0A0000}"/>
    <cellStyle name="AeE­_laroux_99.08 부채비율_신용공여액 신고 대사자료_미지급 선급(021031) 33" xfId="2285" xr:uid="{00000000-0005-0000-0000-0000FC0A0000}"/>
    <cellStyle name="ÅëÈ­_laroux_99.08 부채비율_신용공여액 신고 대사자료_미지급 선급(021031) 33" xfId="2286" xr:uid="{00000000-0005-0000-0000-0000FD0A0000}"/>
    <cellStyle name="AeE­_laroux_99.08 부채비율_신용공여액 신고 대사자료_미지급 선급(021031) 34" xfId="2287" xr:uid="{00000000-0005-0000-0000-0000FE0A0000}"/>
    <cellStyle name="ÅëÈ­_laroux_99.08 부채비율_신용공여액 신고 대사자료_미지급 선급(021031) 34" xfId="2288" xr:uid="{00000000-0005-0000-0000-0000FF0A0000}"/>
    <cellStyle name="AeE­_laroux_99.08 부채비율_신용공여액 신고 대사자료_미지급 선급(021031) 35" xfId="2289" xr:uid="{00000000-0005-0000-0000-0000000B0000}"/>
    <cellStyle name="ÅëÈ­_laroux_99.08 부채비율_신용공여액 신고 대사자료_미지급 선급(021031) 35" xfId="2290" xr:uid="{00000000-0005-0000-0000-0000010B0000}"/>
    <cellStyle name="AeE­_laroux_99.08 부채비율_신용공여액 신고 대사자료_미지급 선급(021031) 36" xfId="2291" xr:uid="{00000000-0005-0000-0000-0000020B0000}"/>
    <cellStyle name="ÅëÈ­_laroux_99.08 부채비율_신용공여액 신고 대사자료_미지급 선급(021031) 36" xfId="2292" xr:uid="{00000000-0005-0000-0000-0000030B0000}"/>
    <cellStyle name="AeE­_laroux_99.08 부채비율_신용공여액 신고 대사자료_미지급 선급(021031) 37" xfId="2293" xr:uid="{00000000-0005-0000-0000-0000040B0000}"/>
    <cellStyle name="ÅëÈ­_laroux_99.08 부채비율_신용공여액 신고 대사자료_미지급 선급(021031) 37" xfId="2294" xr:uid="{00000000-0005-0000-0000-0000050B0000}"/>
    <cellStyle name="AeE­_laroux_99.08 부채비율_신용공여액 신고 대사자료_미지급 선급(021031) 38" xfId="2295" xr:uid="{00000000-0005-0000-0000-0000060B0000}"/>
    <cellStyle name="ÅëÈ­_laroux_99.08 부채비율_신용공여액 신고 대사자료_미지급 선급(021031) 38" xfId="2296" xr:uid="{00000000-0005-0000-0000-0000070B0000}"/>
    <cellStyle name="AeE­_laroux_99.08 부채비율_신용공여액 신고 대사자료_미지급 선급(021031) 39" xfId="2297" xr:uid="{00000000-0005-0000-0000-0000080B0000}"/>
    <cellStyle name="ÅëÈ­_laroux_99.08 부채비율_신용공여액 신고 대사자료_미지급 선급(021031) 39" xfId="2298" xr:uid="{00000000-0005-0000-0000-0000090B0000}"/>
    <cellStyle name="AeE­_laroux_99.08 부채비율_신용공여액 신고 대사자료_미지급 선급(021031) 4" xfId="2299" xr:uid="{00000000-0005-0000-0000-00000A0B0000}"/>
    <cellStyle name="ÅëÈ­_laroux_99.08 부채비율_신용공여액 신고 대사자료_미지급 선급(021031) 4" xfId="2300" xr:uid="{00000000-0005-0000-0000-00000B0B0000}"/>
    <cellStyle name="AeE­_laroux_99.08 부채비율_신용공여액 신고 대사자료_미지급 선급(021031) 40" xfId="2301" xr:uid="{00000000-0005-0000-0000-00000C0B0000}"/>
    <cellStyle name="ÅëÈ­_laroux_99.08 부채비율_신용공여액 신고 대사자료_미지급 선급(021031) 40" xfId="2302" xr:uid="{00000000-0005-0000-0000-00000D0B0000}"/>
    <cellStyle name="AeE­_laroux_99.08 부채비율_신용공여액 신고 대사자료_미지급 선급(021031) 41" xfId="2303" xr:uid="{00000000-0005-0000-0000-00000E0B0000}"/>
    <cellStyle name="ÅëÈ­_laroux_99.08 부채비율_신용공여액 신고 대사자료_미지급 선급(021031) 41" xfId="2304" xr:uid="{00000000-0005-0000-0000-00000F0B0000}"/>
    <cellStyle name="AeE­_laroux_99.08 부채비율_신용공여액 신고 대사자료_미지급 선급(021031) 42" xfId="2305" xr:uid="{00000000-0005-0000-0000-0000100B0000}"/>
    <cellStyle name="ÅëÈ­_laroux_99.08 부채비율_신용공여액 신고 대사자료_미지급 선급(021031) 42" xfId="2306" xr:uid="{00000000-0005-0000-0000-0000110B0000}"/>
    <cellStyle name="AeE­_laroux_99.08 부채비율_신용공여액 신고 대사자료_미지급 선급(021031) 43" xfId="2307" xr:uid="{00000000-0005-0000-0000-0000120B0000}"/>
    <cellStyle name="ÅëÈ­_laroux_99.08 부채비율_신용공여액 신고 대사자료_미지급 선급(021031) 43" xfId="2308" xr:uid="{00000000-0005-0000-0000-0000130B0000}"/>
    <cellStyle name="AeE­_laroux_99.08 부채비율_신용공여액 신고 대사자료_미지급 선급(021031) 44" xfId="2309" xr:uid="{00000000-0005-0000-0000-0000140B0000}"/>
    <cellStyle name="ÅëÈ­_laroux_99.08 부채비율_신용공여액 신고 대사자료_미지급 선급(021031) 44" xfId="2310" xr:uid="{00000000-0005-0000-0000-0000150B0000}"/>
    <cellStyle name="AeE­_laroux_99.08 부채비율_신용공여액 신고 대사자료_미지급 선급(021031) 45" xfId="2311" xr:uid="{00000000-0005-0000-0000-0000160B0000}"/>
    <cellStyle name="ÅëÈ­_laroux_99.08 부채비율_신용공여액 신고 대사자료_미지급 선급(021031) 45" xfId="2312" xr:uid="{00000000-0005-0000-0000-0000170B0000}"/>
    <cellStyle name="AeE­_laroux_99.08 부채비율_신용공여액 신고 대사자료_미지급 선급(021031) 46" xfId="2313" xr:uid="{00000000-0005-0000-0000-0000180B0000}"/>
    <cellStyle name="ÅëÈ­_laroux_99.08 부채비율_신용공여액 신고 대사자료_미지급 선급(021031) 46" xfId="2314" xr:uid="{00000000-0005-0000-0000-0000190B0000}"/>
    <cellStyle name="AeE­_laroux_99.08 부채비율_신용공여액 신고 대사자료_미지급 선급(021031) 47" xfId="2315" xr:uid="{00000000-0005-0000-0000-00001A0B0000}"/>
    <cellStyle name="ÅëÈ­_laroux_99.08 부채비율_신용공여액 신고 대사자료_미지급 선급(021031) 47" xfId="2316" xr:uid="{00000000-0005-0000-0000-00001B0B0000}"/>
    <cellStyle name="AeE­_laroux_99.08 부채비율_신용공여액 신고 대사자료_미지급 선급(021031) 48" xfId="2317" xr:uid="{00000000-0005-0000-0000-00001C0B0000}"/>
    <cellStyle name="ÅëÈ­_laroux_99.08 부채비율_신용공여액 신고 대사자료_미지급 선급(021031) 48" xfId="2318" xr:uid="{00000000-0005-0000-0000-00001D0B0000}"/>
    <cellStyle name="AeE­_laroux_99.08 부채비율_신용공여액 신고 대사자료_미지급 선급(021031) 49" xfId="2319" xr:uid="{00000000-0005-0000-0000-00001E0B0000}"/>
    <cellStyle name="ÅëÈ­_laroux_99.08 부채비율_신용공여액 신고 대사자료_미지급 선급(021031) 49" xfId="2320" xr:uid="{00000000-0005-0000-0000-00001F0B0000}"/>
    <cellStyle name="AeE­_laroux_99.08 부채비율_신용공여액 신고 대사자료_미지급 선급(021031) 5" xfId="2321" xr:uid="{00000000-0005-0000-0000-0000200B0000}"/>
    <cellStyle name="ÅëÈ­_laroux_99.08 부채비율_신용공여액 신고 대사자료_미지급 선급(021031) 5" xfId="2322" xr:uid="{00000000-0005-0000-0000-0000210B0000}"/>
    <cellStyle name="AeE­_laroux_99.08 부채비율_신용공여액 신고 대사자료_미지급 선급(021031) 50" xfId="2323" xr:uid="{00000000-0005-0000-0000-0000220B0000}"/>
    <cellStyle name="ÅëÈ­_laroux_99.08 부채비율_신용공여액 신고 대사자료_미지급 선급(021031) 50" xfId="2324" xr:uid="{00000000-0005-0000-0000-0000230B0000}"/>
    <cellStyle name="AeE­_laroux_99.08 부채비율_신용공여액 신고 대사자료_미지급 선급(021031) 51" xfId="2325" xr:uid="{00000000-0005-0000-0000-0000240B0000}"/>
    <cellStyle name="ÅëÈ­_laroux_99.08 부채비율_신용공여액 신고 대사자료_미지급 선급(021031) 51" xfId="2326" xr:uid="{00000000-0005-0000-0000-0000250B0000}"/>
    <cellStyle name="AeE­_laroux_99.08 부채비율_신용공여액 신고 대사자료_미지급 선급(021031) 52" xfId="2327" xr:uid="{00000000-0005-0000-0000-0000260B0000}"/>
    <cellStyle name="ÅëÈ­_laroux_99.08 부채비율_신용공여액 신고 대사자료_미지급 선급(021031) 52" xfId="2328" xr:uid="{00000000-0005-0000-0000-0000270B0000}"/>
    <cellStyle name="AeE­_laroux_99.08 부채비율_신용공여액 신고 대사자료_미지급 선급(021031) 53" xfId="2329" xr:uid="{00000000-0005-0000-0000-0000280B0000}"/>
    <cellStyle name="ÅëÈ­_laroux_99.08 부채비율_신용공여액 신고 대사자료_미지급 선급(021031) 53" xfId="2330" xr:uid="{00000000-0005-0000-0000-0000290B0000}"/>
    <cellStyle name="AeE­_laroux_99.08 부채비율_신용공여액 신고 대사자료_미지급 선급(021031) 54" xfId="2331" xr:uid="{00000000-0005-0000-0000-00002A0B0000}"/>
    <cellStyle name="ÅëÈ­_laroux_99.08 부채비율_신용공여액 신고 대사자료_미지급 선급(021031) 54" xfId="2332" xr:uid="{00000000-0005-0000-0000-00002B0B0000}"/>
    <cellStyle name="AeE­_laroux_99.08 부채비율_신용공여액 신고 대사자료_미지급 선급(021031) 55" xfId="2333" xr:uid="{00000000-0005-0000-0000-00002C0B0000}"/>
    <cellStyle name="ÅëÈ­_laroux_99.08 부채비율_신용공여액 신고 대사자료_미지급 선급(021031) 55" xfId="2334" xr:uid="{00000000-0005-0000-0000-00002D0B0000}"/>
    <cellStyle name="AeE­_laroux_99.08 부채비율_신용공여액 신고 대사자료_미지급 선급(021031) 56" xfId="2335" xr:uid="{00000000-0005-0000-0000-00002E0B0000}"/>
    <cellStyle name="ÅëÈ­_laroux_99.08 부채비율_신용공여액 신고 대사자료_미지급 선급(021031) 56" xfId="2336" xr:uid="{00000000-0005-0000-0000-00002F0B0000}"/>
    <cellStyle name="AeE­_laroux_99.08 부채비율_신용공여액 신고 대사자료_미지급 선급(021031) 57" xfId="2337" xr:uid="{00000000-0005-0000-0000-0000300B0000}"/>
    <cellStyle name="ÅëÈ­_laroux_99.08 부채비율_신용공여액 신고 대사자료_미지급 선급(021031) 57" xfId="2338" xr:uid="{00000000-0005-0000-0000-0000310B0000}"/>
    <cellStyle name="AeE­_laroux_99.08 부채비율_신용공여액 신고 대사자료_미지급 선급(021031) 58" xfId="2339" xr:uid="{00000000-0005-0000-0000-0000320B0000}"/>
    <cellStyle name="ÅëÈ­_laroux_99.08 부채비율_신용공여액 신고 대사자료_미지급 선급(021031) 58" xfId="2340" xr:uid="{00000000-0005-0000-0000-0000330B0000}"/>
    <cellStyle name="AeE­_laroux_99.08 부채비율_신용공여액 신고 대사자료_미지급 선급(021031) 59" xfId="2341" xr:uid="{00000000-0005-0000-0000-0000340B0000}"/>
    <cellStyle name="ÅëÈ­_laroux_99.08 부채비율_신용공여액 신고 대사자료_미지급 선급(021031) 59" xfId="2342" xr:uid="{00000000-0005-0000-0000-0000350B0000}"/>
    <cellStyle name="AeE­_laroux_99.08 부채비율_신용공여액 신고 대사자료_미지급 선급(021031) 6" xfId="2343" xr:uid="{00000000-0005-0000-0000-0000360B0000}"/>
    <cellStyle name="ÅëÈ­_laroux_99.08 부채비율_신용공여액 신고 대사자료_미지급 선급(021031) 6" xfId="2344" xr:uid="{00000000-0005-0000-0000-0000370B0000}"/>
    <cellStyle name="AeE­_laroux_99.08 부채비율_신용공여액 신고 대사자료_미지급 선급(021031) 60" xfId="2345" xr:uid="{00000000-0005-0000-0000-0000380B0000}"/>
    <cellStyle name="ÅëÈ­_laroux_99.08 부채비율_신용공여액 신고 대사자료_미지급 선급(021031) 60" xfId="2346" xr:uid="{00000000-0005-0000-0000-0000390B0000}"/>
    <cellStyle name="AeE­_laroux_99.08 부채비율_신용공여액 신고 대사자료_미지급 선급(021031) 61" xfId="2347" xr:uid="{00000000-0005-0000-0000-00003A0B0000}"/>
    <cellStyle name="ÅëÈ­_laroux_99.08 부채비율_신용공여액 신고 대사자료_미지급 선급(021031) 61" xfId="2348" xr:uid="{00000000-0005-0000-0000-00003B0B0000}"/>
    <cellStyle name="AeE­_laroux_99.08 부채비율_신용공여액 신고 대사자료_미지급 선급(021031) 62" xfId="2349" xr:uid="{00000000-0005-0000-0000-00003C0B0000}"/>
    <cellStyle name="ÅëÈ­_laroux_99.08 부채비율_신용공여액 신고 대사자료_미지급 선급(021031) 62" xfId="2350" xr:uid="{00000000-0005-0000-0000-00003D0B0000}"/>
    <cellStyle name="AeE­_laroux_99.08 부채비율_신용공여액 신고 대사자료_미지급 선급(021031) 63" xfId="2351" xr:uid="{00000000-0005-0000-0000-00003E0B0000}"/>
    <cellStyle name="ÅëÈ­_laroux_99.08 부채비율_신용공여액 신고 대사자료_미지급 선급(021031) 63" xfId="2352" xr:uid="{00000000-0005-0000-0000-00003F0B0000}"/>
    <cellStyle name="AeE­_laroux_99.08 부채비율_신용공여액 신고 대사자료_미지급 선급(021031) 64" xfId="2353" xr:uid="{00000000-0005-0000-0000-0000400B0000}"/>
    <cellStyle name="ÅëÈ­_laroux_99.08 부채비율_신용공여액 신고 대사자료_미지급 선급(021031) 64" xfId="2354" xr:uid="{00000000-0005-0000-0000-0000410B0000}"/>
    <cellStyle name="AeE­_laroux_99.08 부채비율_신용공여액 신고 대사자료_미지급 선급(021031) 65" xfId="2355" xr:uid="{00000000-0005-0000-0000-0000420B0000}"/>
    <cellStyle name="ÅëÈ­_laroux_99.08 부채비율_신용공여액 신고 대사자료_미지급 선급(021031) 65" xfId="2356" xr:uid="{00000000-0005-0000-0000-0000430B0000}"/>
    <cellStyle name="AeE­_laroux_99.08 부채비율_신용공여액 신고 대사자료_미지급 선급(021031) 66" xfId="2357" xr:uid="{00000000-0005-0000-0000-0000440B0000}"/>
    <cellStyle name="ÅëÈ­_laroux_99.08 부채비율_신용공여액 신고 대사자료_미지급 선급(021031) 66" xfId="2358" xr:uid="{00000000-0005-0000-0000-0000450B0000}"/>
    <cellStyle name="AeE­_laroux_99.08 부채비율_신용공여액 신고 대사자료_미지급 선급(021031) 67" xfId="2359" xr:uid="{00000000-0005-0000-0000-0000460B0000}"/>
    <cellStyle name="ÅëÈ­_laroux_99.08 부채비율_신용공여액 신고 대사자료_미지급 선급(021031) 67" xfId="2360" xr:uid="{00000000-0005-0000-0000-0000470B0000}"/>
    <cellStyle name="AeE­_laroux_99.08 부채비율_신용공여액 신고 대사자료_미지급 선급(021031) 68" xfId="2361" xr:uid="{00000000-0005-0000-0000-0000480B0000}"/>
    <cellStyle name="ÅëÈ­_laroux_99.08 부채비율_신용공여액 신고 대사자료_미지급 선급(021031) 68" xfId="2362" xr:uid="{00000000-0005-0000-0000-0000490B0000}"/>
    <cellStyle name="AeE­_laroux_99.08 부채비율_신용공여액 신고 대사자료_미지급 선급(021031) 69" xfId="2363" xr:uid="{00000000-0005-0000-0000-00004A0B0000}"/>
    <cellStyle name="ÅëÈ­_laroux_99.08 부채비율_신용공여액 신고 대사자료_미지급 선급(021031) 69" xfId="2364" xr:uid="{00000000-0005-0000-0000-00004B0B0000}"/>
    <cellStyle name="AeE­_laroux_99.08 부채비율_신용공여액 신고 대사자료_미지급 선급(021031) 7" xfId="2365" xr:uid="{00000000-0005-0000-0000-00004C0B0000}"/>
    <cellStyle name="ÅëÈ­_laroux_99.08 부채비율_신용공여액 신고 대사자료_미지급 선급(021031) 7" xfId="2366" xr:uid="{00000000-0005-0000-0000-00004D0B0000}"/>
    <cellStyle name="AeE­_laroux_99.08 부채비율_신용공여액 신고 대사자료_미지급 선급(021031) 70" xfId="2367" xr:uid="{00000000-0005-0000-0000-00004E0B0000}"/>
    <cellStyle name="ÅëÈ­_laroux_99.08 부채비율_신용공여액 신고 대사자료_미지급 선급(021031) 70" xfId="2368" xr:uid="{00000000-0005-0000-0000-00004F0B0000}"/>
    <cellStyle name="AeE­_laroux_99.08 부채비율_신용공여액 신고 대사자료_미지급 선급(021031) 71" xfId="2369" xr:uid="{00000000-0005-0000-0000-0000500B0000}"/>
    <cellStyle name="ÅëÈ­_laroux_99.08 부채비율_신용공여액 신고 대사자료_미지급 선급(021031) 71" xfId="2370" xr:uid="{00000000-0005-0000-0000-0000510B0000}"/>
    <cellStyle name="AeE­_laroux_99.08 부채비율_신용공여액 신고 대사자료_미지급 선급(021031) 72" xfId="5043" xr:uid="{00000000-0005-0000-0000-0000520B0000}"/>
    <cellStyle name="ÅëÈ­_laroux_99.08 부채비율_신용공여액 신고 대사자료_미지급 선급(021031) 72" xfId="5044" xr:uid="{00000000-0005-0000-0000-0000530B0000}"/>
    <cellStyle name="AeE­_laroux_99.08 부채비율_신용공여액 신고 대사자료_미지급 선급(021031) 73" xfId="5045" xr:uid="{00000000-0005-0000-0000-0000540B0000}"/>
    <cellStyle name="ÅëÈ­_laroux_99.08 부채비율_신용공여액 신고 대사자료_미지급 선급(021031) 73" xfId="5046" xr:uid="{00000000-0005-0000-0000-0000550B0000}"/>
    <cellStyle name="AeE­_laroux_99.08 부채비율_신용공여액 신고 대사자료_미지급 선급(021031) 8" xfId="2371" xr:uid="{00000000-0005-0000-0000-0000560B0000}"/>
    <cellStyle name="ÅëÈ­_laroux_99.08 부채비율_신용공여액 신고 대사자료_미지급 선급(021031) 8" xfId="2372" xr:uid="{00000000-0005-0000-0000-0000570B0000}"/>
    <cellStyle name="AeE­_laroux_99.08 부채비율_신용공여액 신고 대사자료_미지급 선급(021031) 9" xfId="2373" xr:uid="{00000000-0005-0000-0000-0000580B0000}"/>
    <cellStyle name="ÅëÈ­_laroux_99.08 부채비율_신용공여액 신고 대사자료_미지급 선급(021031) 9" xfId="2374" xr:uid="{00000000-0005-0000-0000-0000590B0000}"/>
    <cellStyle name="AeE­_laroux_99.08 부채비율_신용공여액 신고 대사자료_미지급 선급(021231)" xfId="2375" xr:uid="{00000000-0005-0000-0000-00005A0B0000}"/>
    <cellStyle name="ÅëÈ­_laroux_99.08 부채비율_신용공여액 신고 대사자료_미지급 선급(021231)" xfId="2376" xr:uid="{00000000-0005-0000-0000-00005B0B0000}"/>
    <cellStyle name="AeE­_laroux_99.08 부채비율_신용공여액 신고 대사자료_미지급 선급(021231) 10" xfId="2377" xr:uid="{00000000-0005-0000-0000-00005C0B0000}"/>
    <cellStyle name="ÅëÈ­_laroux_99.08 부채비율_신용공여액 신고 대사자료_미지급 선급(021231) 10" xfId="2378" xr:uid="{00000000-0005-0000-0000-00005D0B0000}"/>
    <cellStyle name="AeE­_laroux_99.08 부채비율_신용공여액 신고 대사자료_미지급 선급(021231) 11" xfId="2379" xr:uid="{00000000-0005-0000-0000-00005E0B0000}"/>
    <cellStyle name="ÅëÈ­_laroux_99.08 부채비율_신용공여액 신고 대사자료_미지급 선급(021231) 11" xfId="2380" xr:uid="{00000000-0005-0000-0000-00005F0B0000}"/>
    <cellStyle name="AeE­_laroux_99.08 부채비율_신용공여액 신고 대사자료_미지급 선급(021231) 12" xfId="2381" xr:uid="{00000000-0005-0000-0000-0000600B0000}"/>
    <cellStyle name="ÅëÈ­_laroux_99.08 부채비율_신용공여액 신고 대사자료_미지급 선급(021231) 12" xfId="2382" xr:uid="{00000000-0005-0000-0000-0000610B0000}"/>
    <cellStyle name="AeE­_laroux_99.08 부채비율_신용공여액 신고 대사자료_미지급 선급(021231) 13" xfId="2383" xr:uid="{00000000-0005-0000-0000-0000620B0000}"/>
    <cellStyle name="ÅëÈ­_laroux_99.08 부채비율_신용공여액 신고 대사자료_미지급 선급(021231) 13" xfId="2384" xr:uid="{00000000-0005-0000-0000-0000630B0000}"/>
    <cellStyle name="AeE­_laroux_99.08 부채비율_신용공여액 신고 대사자료_미지급 선급(021231) 14" xfId="2385" xr:uid="{00000000-0005-0000-0000-0000640B0000}"/>
    <cellStyle name="ÅëÈ­_laroux_99.08 부채비율_신용공여액 신고 대사자료_미지급 선급(021231) 14" xfId="2386" xr:uid="{00000000-0005-0000-0000-0000650B0000}"/>
    <cellStyle name="AeE­_laroux_99.08 부채비율_신용공여액 신고 대사자료_미지급 선급(021231) 15" xfId="2387" xr:uid="{00000000-0005-0000-0000-0000660B0000}"/>
    <cellStyle name="ÅëÈ­_laroux_99.08 부채비율_신용공여액 신고 대사자료_미지급 선급(021231) 15" xfId="2388" xr:uid="{00000000-0005-0000-0000-0000670B0000}"/>
    <cellStyle name="AeE­_laroux_99.08 부채비율_신용공여액 신고 대사자료_미지급 선급(021231) 16" xfId="2389" xr:uid="{00000000-0005-0000-0000-0000680B0000}"/>
    <cellStyle name="ÅëÈ­_laroux_99.08 부채비율_신용공여액 신고 대사자료_미지급 선급(021231) 16" xfId="2390" xr:uid="{00000000-0005-0000-0000-0000690B0000}"/>
    <cellStyle name="AeE­_laroux_99.08 부채비율_신용공여액 신고 대사자료_미지급 선급(021231) 17" xfId="2391" xr:uid="{00000000-0005-0000-0000-00006A0B0000}"/>
    <cellStyle name="ÅëÈ­_laroux_99.08 부채비율_신용공여액 신고 대사자료_미지급 선급(021231) 17" xfId="2392" xr:uid="{00000000-0005-0000-0000-00006B0B0000}"/>
    <cellStyle name="AeE­_laroux_99.08 부채비율_신용공여액 신고 대사자료_미지급 선급(021231) 18" xfId="2393" xr:uid="{00000000-0005-0000-0000-00006C0B0000}"/>
    <cellStyle name="ÅëÈ­_laroux_99.08 부채비율_신용공여액 신고 대사자료_미지급 선급(021231) 18" xfId="2394" xr:uid="{00000000-0005-0000-0000-00006D0B0000}"/>
    <cellStyle name="AeE­_laroux_99.08 부채비율_신용공여액 신고 대사자료_미지급 선급(021231) 19" xfId="2395" xr:uid="{00000000-0005-0000-0000-00006E0B0000}"/>
    <cellStyle name="ÅëÈ­_laroux_99.08 부채비율_신용공여액 신고 대사자료_미지급 선급(021231) 19" xfId="2396" xr:uid="{00000000-0005-0000-0000-00006F0B0000}"/>
    <cellStyle name="AeE­_laroux_99.08 부채비율_신용공여액 신고 대사자료_미지급 선급(021231) 2" xfId="2397" xr:uid="{00000000-0005-0000-0000-0000700B0000}"/>
    <cellStyle name="ÅëÈ­_laroux_99.08 부채비율_신용공여액 신고 대사자료_미지급 선급(021231) 2" xfId="2398" xr:uid="{00000000-0005-0000-0000-0000710B0000}"/>
    <cellStyle name="AeE­_laroux_99.08 부채비율_신용공여액 신고 대사자료_미지급 선급(021231) 20" xfId="2399" xr:uid="{00000000-0005-0000-0000-0000720B0000}"/>
    <cellStyle name="ÅëÈ­_laroux_99.08 부채비율_신용공여액 신고 대사자료_미지급 선급(021231) 20" xfId="2400" xr:uid="{00000000-0005-0000-0000-0000730B0000}"/>
    <cellStyle name="AeE­_laroux_99.08 부채비율_신용공여액 신고 대사자료_미지급 선급(021231) 21" xfId="2401" xr:uid="{00000000-0005-0000-0000-0000740B0000}"/>
    <cellStyle name="ÅëÈ­_laroux_99.08 부채비율_신용공여액 신고 대사자료_미지급 선급(021231) 21" xfId="2402" xr:uid="{00000000-0005-0000-0000-0000750B0000}"/>
    <cellStyle name="AeE­_laroux_99.08 부채비율_신용공여액 신고 대사자료_미지급 선급(021231) 22" xfId="2403" xr:uid="{00000000-0005-0000-0000-0000760B0000}"/>
    <cellStyle name="ÅëÈ­_laroux_99.08 부채비율_신용공여액 신고 대사자료_미지급 선급(021231) 22" xfId="2404" xr:uid="{00000000-0005-0000-0000-0000770B0000}"/>
    <cellStyle name="AeE­_laroux_99.08 부채비율_신용공여액 신고 대사자료_미지급 선급(021231) 23" xfId="2405" xr:uid="{00000000-0005-0000-0000-0000780B0000}"/>
    <cellStyle name="ÅëÈ­_laroux_99.08 부채비율_신용공여액 신고 대사자료_미지급 선급(021231) 23" xfId="2406" xr:uid="{00000000-0005-0000-0000-0000790B0000}"/>
    <cellStyle name="AeE­_laroux_99.08 부채비율_신용공여액 신고 대사자료_미지급 선급(021231) 24" xfId="2407" xr:uid="{00000000-0005-0000-0000-00007A0B0000}"/>
    <cellStyle name="ÅëÈ­_laroux_99.08 부채비율_신용공여액 신고 대사자료_미지급 선급(021231) 24" xfId="2408" xr:uid="{00000000-0005-0000-0000-00007B0B0000}"/>
    <cellStyle name="AeE­_laroux_99.08 부채비율_신용공여액 신고 대사자료_미지급 선급(021231) 25" xfId="2409" xr:uid="{00000000-0005-0000-0000-00007C0B0000}"/>
    <cellStyle name="ÅëÈ­_laroux_99.08 부채비율_신용공여액 신고 대사자료_미지급 선급(021231) 25" xfId="2410" xr:uid="{00000000-0005-0000-0000-00007D0B0000}"/>
    <cellStyle name="AeE­_laroux_99.08 부채비율_신용공여액 신고 대사자료_미지급 선급(021231) 26" xfId="2411" xr:uid="{00000000-0005-0000-0000-00007E0B0000}"/>
    <cellStyle name="ÅëÈ­_laroux_99.08 부채비율_신용공여액 신고 대사자료_미지급 선급(021231) 26" xfId="2412" xr:uid="{00000000-0005-0000-0000-00007F0B0000}"/>
    <cellStyle name="AeE­_laroux_99.08 부채비율_신용공여액 신고 대사자료_미지급 선급(021231) 27" xfId="2413" xr:uid="{00000000-0005-0000-0000-0000800B0000}"/>
    <cellStyle name="ÅëÈ­_laroux_99.08 부채비율_신용공여액 신고 대사자료_미지급 선급(021231) 27" xfId="2414" xr:uid="{00000000-0005-0000-0000-0000810B0000}"/>
    <cellStyle name="AeE­_laroux_99.08 부채비율_신용공여액 신고 대사자료_미지급 선급(021231) 28" xfId="2415" xr:uid="{00000000-0005-0000-0000-0000820B0000}"/>
    <cellStyle name="ÅëÈ­_laroux_99.08 부채비율_신용공여액 신고 대사자료_미지급 선급(021231) 28" xfId="2416" xr:uid="{00000000-0005-0000-0000-0000830B0000}"/>
    <cellStyle name="AeE­_laroux_99.08 부채비율_신용공여액 신고 대사자료_미지급 선급(021231) 29" xfId="2417" xr:uid="{00000000-0005-0000-0000-0000840B0000}"/>
    <cellStyle name="ÅëÈ­_laroux_99.08 부채비율_신용공여액 신고 대사자료_미지급 선급(021231) 29" xfId="2418" xr:uid="{00000000-0005-0000-0000-0000850B0000}"/>
    <cellStyle name="AeE­_laroux_99.08 부채비율_신용공여액 신고 대사자료_미지급 선급(021231) 3" xfId="2419" xr:uid="{00000000-0005-0000-0000-0000860B0000}"/>
    <cellStyle name="ÅëÈ­_laroux_99.08 부채비율_신용공여액 신고 대사자료_미지급 선급(021231) 3" xfId="2420" xr:uid="{00000000-0005-0000-0000-0000870B0000}"/>
    <cellStyle name="AeE­_laroux_99.08 부채비율_신용공여액 신고 대사자료_미지급 선급(021231) 30" xfId="2421" xr:uid="{00000000-0005-0000-0000-0000880B0000}"/>
    <cellStyle name="ÅëÈ­_laroux_99.08 부채비율_신용공여액 신고 대사자료_미지급 선급(021231) 30" xfId="2422" xr:uid="{00000000-0005-0000-0000-0000890B0000}"/>
    <cellStyle name="AeE­_laroux_99.08 부채비율_신용공여액 신고 대사자료_미지급 선급(021231) 31" xfId="2423" xr:uid="{00000000-0005-0000-0000-00008A0B0000}"/>
    <cellStyle name="ÅëÈ­_laroux_99.08 부채비율_신용공여액 신고 대사자료_미지급 선급(021231) 31" xfId="2424" xr:uid="{00000000-0005-0000-0000-00008B0B0000}"/>
    <cellStyle name="AeE­_laroux_99.08 부채비율_신용공여액 신고 대사자료_미지급 선급(021231) 32" xfId="2425" xr:uid="{00000000-0005-0000-0000-00008C0B0000}"/>
    <cellStyle name="ÅëÈ­_laroux_99.08 부채비율_신용공여액 신고 대사자료_미지급 선급(021231) 32" xfId="2426" xr:uid="{00000000-0005-0000-0000-00008D0B0000}"/>
    <cellStyle name="AeE­_laroux_99.08 부채비율_신용공여액 신고 대사자료_미지급 선급(021231) 33" xfId="2427" xr:uid="{00000000-0005-0000-0000-00008E0B0000}"/>
    <cellStyle name="ÅëÈ­_laroux_99.08 부채비율_신용공여액 신고 대사자료_미지급 선급(021231) 33" xfId="2428" xr:uid="{00000000-0005-0000-0000-00008F0B0000}"/>
    <cellStyle name="AeE­_laroux_99.08 부채비율_신용공여액 신고 대사자료_미지급 선급(021231) 34" xfId="2429" xr:uid="{00000000-0005-0000-0000-0000900B0000}"/>
    <cellStyle name="ÅëÈ­_laroux_99.08 부채비율_신용공여액 신고 대사자료_미지급 선급(021231) 34" xfId="2430" xr:uid="{00000000-0005-0000-0000-0000910B0000}"/>
    <cellStyle name="AeE­_laroux_99.08 부채비율_신용공여액 신고 대사자료_미지급 선급(021231) 35" xfId="2431" xr:uid="{00000000-0005-0000-0000-0000920B0000}"/>
    <cellStyle name="ÅëÈ­_laroux_99.08 부채비율_신용공여액 신고 대사자료_미지급 선급(021231) 35" xfId="2432" xr:uid="{00000000-0005-0000-0000-0000930B0000}"/>
    <cellStyle name="AeE­_laroux_99.08 부채비율_신용공여액 신고 대사자료_미지급 선급(021231) 36" xfId="2433" xr:uid="{00000000-0005-0000-0000-0000940B0000}"/>
    <cellStyle name="ÅëÈ­_laroux_99.08 부채비율_신용공여액 신고 대사자료_미지급 선급(021231) 36" xfId="2434" xr:uid="{00000000-0005-0000-0000-0000950B0000}"/>
    <cellStyle name="AeE­_laroux_99.08 부채비율_신용공여액 신고 대사자료_미지급 선급(021231) 37" xfId="2435" xr:uid="{00000000-0005-0000-0000-0000960B0000}"/>
    <cellStyle name="ÅëÈ­_laroux_99.08 부채비율_신용공여액 신고 대사자료_미지급 선급(021231) 37" xfId="2436" xr:uid="{00000000-0005-0000-0000-0000970B0000}"/>
    <cellStyle name="AeE­_laroux_99.08 부채비율_신용공여액 신고 대사자료_미지급 선급(021231) 38" xfId="2437" xr:uid="{00000000-0005-0000-0000-0000980B0000}"/>
    <cellStyle name="ÅëÈ­_laroux_99.08 부채비율_신용공여액 신고 대사자료_미지급 선급(021231) 38" xfId="2438" xr:uid="{00000000-0005-0000-0000-0000990B0000}"/>
    <cellStyle name="AeE­_laroux_99.08 부채비율_신용공여액 신고 대사자료_미지급 선급(021231) 39" xfId="2439" xr:uid="{00000000-0005-0000-0000-00009A0B0000}"/>
    <cellStyle name="ÅëÈ­_laroux_99.08 부채비율_신용공여액 신고 대사자료_미지급 선급(021231) 39" xfId="2440" xr:uid="{00000000-0005-0000-0000-00009B0B0000}"/>
    <cellStyle name="AeE­_laroux_99.08 부채비율_신용공여액 신고 대사자료_미지급 선급(021231) 4" xfId="2441" xr:uid="{00000000-0005-0000-0000-00009C0B0000}"/>
    <cellStyle name="ÅëÈ­_laroux_99.08 부채비율_신용공여액 신고 대사자료_미지급 선급(021231) 4" xfId="2442" xr:uid="{00000000-0005-0000-0000-00009D0B0000}"/>
    <cellStyle name="AeE­_laroux_99.08 부채비율_신용공여액 신고 대사자료_미지급 선급(021231) 40" xfId="2443" xr:uid="{00000000-0005-0000-0000-00009E0B0000}"/>
    <cellStyle name="ÅëÈ­_laroux_99.08 부채비율_신용공여액 신고 대사자료_미지급 선급(021231) 40" xfId="2444" xr:uid="{00000000-0005-0000-0000-00009F0B0000}"/>
    <cellStyle name="AeE­_laroux_99.08 부채비율_신용공여액 신고 대사자료_미지급 선급(021231) 41" xfId="2445" xr:uid="{00000000-0005-0000-0000-0000A00B0000}"/>
    <cellStyle name="ÅëÈ­_laroux_99.08 부채비율_신용공여액 신고 대사자료_미지급 선급(021231) 41" xfId="2446" xr:uid="{00000000-0005-0000-0000-0000A10B0000}"/>
    <cellStyle name="AeE­_laroux_99.08 부채비율_신용공여액 신고 대사자료_미지급 선급(021231) 42" xfId="2447" xr:uid="{00000000-0005-0000-0000-0000A20B0000}"/>
    <cellStyle name="ÅëÈ­_laroux_99.08 부채비율_신용공여액 신고 대사자료_미지급 선급(021231) 42" xfId="2448" xr:uid="{00000000-0005-0000-0000-0000A30B0000}"/>
    <cellStyle name="AeE­_laroux_99.08 부채비율_신용공여액 신고 대사자료_미지급 선급(021231) 43" xfId="2449" xr:uid="{00000000-0005-0000-0000-0000A40B0000}"/>
    <cellStyle name="ÅëÈ­_laroux_99.08 부채비율_신용공여액 신고 대사자료_미지급 선급(021231) 43" xfId="2450" xr:uid="{00000000-0005-0000-0000-0000A50B0000}"/>
    <cellStyle name="AeE­_laroux_99.08 부채비율_신용공여액 신고 대사자료_미지급 선급(021231) 44" xfId="2451" xr:uid="{00000000-0005-0000-0000-0000A60B0000}"/>
    <cellStyle name="ÅëÈ­_laroux_99.08 부채비율_신용공여액 신고 대사자료_미지급 선급(021231) 44" xfId="2452" xr:uid="{00000000-0005-0000-0000-0000A70B0000}"/>
    <cellStyle name="AeE­_laroux_99.08 부채비율_신용공여액 신고 대사자료_미지급 선급(021231) 45" xfId="2453" xr:uid="{00000000-0005-0000-0000-0000A80B0000}"/>
    <cellStyle name="ÅëÈ­_laroux_99.08 부채비율_신용공여액 신고 대사자료_미지급 선급(021231) 45" xfId="2454" xr:uid="{00000000-0005-0000-0000-0000A90B0000}"/>
    <cellStyle name="AeE­_laroux_99.08 부채비율_신용공여액 신고 대사자료_미지급 선급(021231) 46" xfId="2455" xr:uid="{00000000-0005-0000-0000-0000AA0B0000}"/>
    <cellStyle name="ÅëÈ­_laroux_99.08 부채비율_신용공여액 신고 대사자료_미지급 선급(021231) 46" xfId="2456" xr:uid="{00000000-0005-0000-0000-0000AB0B0000}"/>
    <cellStyle name="AeE­_laroux_99.08 부채비율_신용공여액 신고 대사자료_미지급 선급(021231) 47" xfId="2457" xr:uid="{00000000-0005-0000-0000-0000AC0B0000}"/>
    <cellStyle name="ÅëÈ­_laroux_99.08 부채비율_신용공여액 신고 대사자료_미지급 선급(021231) 47" xfId="2458" xr:uid="{00000000-0005-0000-0000-0000AD0B0000}"/>
    <cellStyle name="AeE­_laroux_99.08 부채비율_신용공여액 신고 대사자료_미지급 선급(021231) 48" xfId="2459" xr:uid="{00000000-0005-0000-0000-0000AE0B0000}"/>
    <cellStyle name="ÅëÈ­_laroux_99.08 부채비율_신용공여액 신고 대사자료_미지급 선급(021231) 48" xfId="2460" xr:uid="{00000000-0005-0000-0000-0000AF0B0000}"/>
    <cellStyle name="AeE­_laroux_99.08 부채비율_신용공여액 신고 대사자료_미지급 선급(021231) 49" xfId="2461" xr:uid="{00000000-0005-0000-0000-0000B00B0000}"/>
    <cellStyle name="ÅëÈ­_laroux_99.08 부채비율_신용공여액 신고 대사자료_미지급 선급(021231) 49" xfId="2462" xr:uid="{00000000-0005-0000-0000-0000B10B0000}"/>
    <cellStyle name="AeE­_laroux_99.08 부채비율_신용공여액 신고 대사자료_미지급 선급(021231) 5" xfId="2463" xr:uid="{00000000-0005-0000-0000-0000B20B0000}"/>
    <cellStyle name="ÅëÈ­_laroux_99.08 부채비율_신용공여액 신고 대사자료_미지급 선급(021231) 5" xfId="2464" xr:uid="{00000000-0005-0000-0000-0000B30B0000}"/>
    <cellStyle name="AeE­_laroux_99.08 부채비율_신용공여액 신고 대사자료_미지급 선급(021231) 50" xfId="2465" xr:uid="{00000000-0005-0000-0000-0000B40B0000}"/>
    <cellStyle name="ÅëÈ­_laroux_99.08 부채비율_신용공여액 신고 대사자료_미지급 선급(021231) 50" xfId="2466" xr:uid="{00000000-0005-0000-0000-0000B50B0000}"/>
    <cellStyle name="AeE­_laroux_99.08 부채비율_신용공여액 신고 대사자료_미지급 선급(021231) 51" xfId="2467" xr:uid="{00000000-0005-0000-0000-0000B60B0000}"/>
    <cellStyle name="ÅëÈ­_laroux_99.08 부채비율_신용공여액 신고 대사자료_미지급 선급(021231) 51" xfId="2468" xr:uid="{00000000-0005-0000-0000-0000B70B0000}"/>
    <cellStyle name="AeE­_laroux_99.08 부채비율_신용공여액 신고 대사자료_미지급 선급(021231) 52" xfId="2469" xr:uid="{00000000-0005-0000-0000-0000B80B0000}"/>
    <cellStyle name="ÅëÈ­_laroux_99.08 부채비율_신용공여액 신고 대사자료_미지급 선급(021231) 52" xfId="2470" xr:uid="{00000000-0005-0000-0000-0000B90B0000}"/>
    <cellStyle name="AeE­_laroux_99.08 부채비율_신용공여액 신고 대사자료_미지급 선급(021231) 53" xfId="2471" xr:uid="{00000000-0005-0000-0000-0000BA0B0000}"/>
    <cellStyle name="ÅëÈ­_laroux_99.08 부채비율_신용공여액 신고 대사자료_미지급 선급(021231) 53" xfId="2472" xr:uid="{00000000-0005-0000-0000-0000BB0B0000}"/>
    <cellStyle name="AeE­_laroux_99.08 부채비율_신용공여액 신고 대사자료_미지급 선급(021231) 54" xfId="2473" xr:uid="{00000000-0005-0000-0000-0000BC0B0000}"/>
    <cellStyle name="ÅëÈ­_laroux_99.08 부채비율_신용공여액 신고 대사자료_미지급 선급(021231) 54" xfId="2474" xr:uid="{00000000-0005-0000-0000-0000BD0B0000}"/>
    <cellStyle name="AeE­_laroux_99.08 부채비율_신용공여액 신고 대사자료_미지급 선급(021231) 55" xfId="2475" xr:uid="{00000000-0005-0000-0000-0000BE0B0000}"/>
    <cellStyle name="ÅëÈ­_laroux_99.08 부채비율_신용공여액 신고 대사자료_미지급 선급(021231) 55" xfId="2476" xr:uid="{00000000-0005-0000-0000-0000BF0B0000}"/>
    <cellStyle name="AeE­_laroux_99.08 부채비율_신용공여액 신고 대사자료_미지급 선급(021231) 56" xfId="2477" xr:uid="{00000000-0005-0000-0000-0000C00B0000}"/>
    <cellStyle name="ÅëÈ­_laroux_99.08 부채비율_신용공여액 신고 대사자료_미지급 선급(021231) 56" xfId="2478" xr:uid="{00000000-0005-0000-0000-0000C10B0000}"/>
    <cellStyle name="AeE­_laroux_99.08 부채비율_신용공여액 신고 대사자료_미지급 선급(021231) 57" xfId="2479" xr:uid="{00000000-0005-0000-0000-0000C20B0000}"/>
    <cellStyle name="ÅëÈ­_laroux_99.08 부채비율_신용공여액 신고 대사자료_미지급 선급(021231) 57" xfId="2480" xr:uid="{00000000-0005-0000-0000-0000C30B0000}"/>
    <cellStyle name="AeE­_laroux_99.08 부채비율_신용공여액 신고 대사자료_미지급 선급(021231) 58" xfId="2481" xr:uid="{00000000-0005-0000-0000-0000C40B0000}"/>
    <cellStyle name="ÅëÈ­_laroux_99.08 부채비율_신용공여액 신고 대사자료_미지급 선급(021231) 58" xfId="2482" xr:uid="{00000000-0005-0000-0000-0000C50B0000}"/>
    <cellStyle name="AeE­_laroux_99.08 부채비율_신용공여액 신고 대사자료_미지급 선급(021231) 59" xfId="2483" xr:uid="{00000000-0005-0000-0000-0000C60B0000}"/>
    <cellStyle name="ÅëÈ­_laroux_99.08 부채비율_신용공여액 신고 대사자료_미지급 선급(021231) 59" xfId="2484" xr:uid="{00000000-0005-0000-0000-0000C70B0000}"/>
    <cellStyle name="AeE­_laroux_99.08 부채비율_신용공여액 신고 대사자료_미지급 선급(021231) 6" xfId="2485" xr:uid="{00000000-0005-0000-0000-0000C80B0000}"/>
    <cellStyle name="ÅëÈ­_laroux_99.08 부채비율_신용공여액 신고 대사자료_미지급 선급(021231) 6" xfId="2486" xr:uid="{00000000-0005-0000-0000-0000C90B0000}"/>
    <cellStyle name="AeE­_laroux_99.08 부채비율_신용공여액 신고 대사자료_미지급 선급(021231) 60" xfId="2487" xr:uid="{00000000-0005-0000-0000-0000CA0B0000}"/>
    <cellStyle name="ÅëÈ­_laroux_99.08 부채비율_신용공여액 신고 대사자료_미지급 선급(021231) 60" xfId="2488" xr:uid="{00000000-0005-0000-0000-0000CB0B0000}"/>
    <cellStyle name="AeE­_laroux_99.08 부채비율_신용공여액 신고 대사자료_미지급 선급(021231) 61" xfId="2489" xr:uid="{00000000-0005-0000-0000-0000CC0B0000}"/>
    <cellStyle name="ÅëÈ­_laroux_99.08 부채비율_신용공여액 신고 대사자료_미지급 선급(021231) 61" xfId="2490" xr:uid="{00000000-0005-0000-0000-0000CD0B0000}"/>
    <cellStyle name="AeE­_laroux_99.08 부채비율_신용공여액 신고 대사자료_미지급 선급(021231) 62" xfId="2491" xr:uid="{00000000-0005-0000-0000-0000CE0B0000}"/>
    <cellStyle name="ÅëÈ­_laroux_99.08 부채비율_신용공여액 신고 대사자료_미지급 선급(021231) 62" xfId="2492" xr:uid="{00000000-0005-0000-0000-0000CF0B0000}"/>
    <cellStyle name="AeE­_laroux_99.08 부채비율_신용공여액 신고 대사자료_미지급 선급(021231) 63" xfId="2493" xr:uid="{00000000-0005-0000-0000-0000D00B0000}"/>
    <cellStyle name="ÅëÈ­_laroux_99.08 부채비율_신용공여액 신고 대사자료_미지급 선급(021231) 63" xfId="2494" xr:uid="{00000000-0005-0000-0000-0000D10B0000}"/>
    <cellStyle name="AeE­_laroux_99.08 부채비율_신용공여액 신고 대사자료_미지급 선급(021231) 64" xfId="2495" xr:uid="{00000000-0005-0000-0000-0000D20B0000}"/>
    <cellStyle name="ÅëÈ­_laroux_99.08 부채비율_신용공여액 신고 대사자료_미지급 선급(021231) 64" xfId="2496" xr:uid="{00000000-0005-0000-0000-0000D30B0000}"/>
    <cellStyle name="AeE­_laroux_99.08 부채비율_신용공여액 신고 대사자료_미지급 선급(021231) 65" xfId="2497" xr:uid="{00000000-0005-0000-0000-0000D40B0000}"/>
    <cellStyle name="ÅëÈ­_laroux_99.08 부채비율_신용공여액 신고 대사자료_미지급 선급(021231) 65" xfId="2498" xr:uid="{00000000-0005-0000-0000-0000D50B0000}"/>
    <cellStyle name="AeE­_laroux_99.08 부채비율_신용공여액 신고 대사자료_미지급 선급(021231) 66" xfId="2499" xr:uid="{00000000-0005-0000-0000-0000D60B0000}"/>
    <cellStyle name="ÅëÈ­_laroux_99.08 부채비율_신용공여액 신고 대사자료_미지급 선급(021231) 66" xfId="2500" xr:uid="{00000000-0005-0000-0000-0000D70B0000}"/>
    <cellStyle name="AeE­_laroux_99.08 부채비율_신용공여액 신고 대사자료_미지급 선급(021231) 67" xfId="2501" xr:uid="{00000000-0005-0000-0000-0000D80B0000}"/>
    <cellStyle name="ÅëÈ­_laroux_99.08 부채비율_신용공여액 신고 대사자료_미지급 선급(021231) 67" xfId="2502" xr:uid="{00000000-0005-0000-0000-0000D90B0000}"/>
    <cellStyle name="AeE­_laroux_99.08 부채비율_신용공여액 신고 대사자료_미지급 선급(021231) 68" xfId="2503" xr:uid="{00000000-0005-0000-0000-0000DA0B0000}"/>
    <cellStyle name="ÅëÈ­_laroux_99.08 부채비율_신용공여액 신고 대사자료_미지급 선급(021231) 68" xfId="2504" xr:uid="{00000000-0005-0000-0000-0000DB0B0000}"/>
    <cellStyle name="AeE­_laroux_99.08 부채비율_신용공여액 신고 대사자료_미지급 선급(021231) 69" xfId="2505" xr:uid="{00000000-0005-0000-0000-0000DC0B0000}"/>
    <cellStyle name="ÅëÈ­_laroux_99.08 부채비율_신용공여액 신고 대사자료_미지급 선급(021231) 69" xfId="2506" xr:uid="{00000000-0005-0000-0000-0000DD0B0000}"/>
    <cellStyle name="AeE­_laroux_99.08 부채비율_신용공여액 신고 대사자료_미지급 선급(021231) 7" xfId="2507" xr:uid="{00000000-0005-0000-0000-0000DE0B0000}"/>
    <cellStyle name="ÅëÈ­_laroux_99.08 부채비율_신용공여액 신고 대사자료_미지급 선급(021231) 7" xfId="2508" xr:uid="{00000000-0005-0000-0000-0000DF0B0000}"/>
    <cellStyle name="AeE­_laroux_99.08 부채비율_신용공여액 신고 대사자료_미지급 선급(021231) 70" xfId="2509" xr:uid="{00000000-0005-0000-0000-0000E00B0000}"/>
    <cellStyle name="ÅëÈ­_laroux_99.08 부채비율_신용공여액 신고 대사자료_미지급 선급(021231) 70" xfId="2510" xr:uid="{00000000-0005-0000-0000-0000E10B0000}"/>
    <cellStyle name="AeE­_laroux_99.08 부채비율_신용공여액 신고 대사자료_미지급 선급(021231) 71" xfId="2511" xr:uid="{00000000-0005-0000-0000-0000E20B0000}"/>
    <cellStyle name="ÅëÈ­_laroux_99.08 부채비율_신용공여액 신고 대사자료_미지급 선급(021231) 71" xfId="2512" xr:uid="{00000000-0005-0000-0000-0000E30B0000}"/>
    <cellStyle name="AeE­_laroux_99.08 부채비율_신용공여액 신고 대사자료_미지급 선급(021231) 72" xfId="5047" xr:uid="{00000000-0005-0000-0000-0000E40B0000}"/>
    <cellStyle name="ÅëÈ­_laroux_99.08 부채비율_신용공여액 신고 대사자료_미지급 선급(021231) 72" xfId="5048" xr:uid="{00000000-0005-0000-0000-0000E50B0000}"/>
    <cellStyle name="AeE­_laroux_99.08 부채비율_신용공여액 신고 대사자료_미지급 선급(021231) 73" xfId="5049" xr:uid="{00000000-0005-0000-0000-0000E60B0000}"/>
    <cellStyle name="ÅëÈ­_laroux_99.08 부채비율_신용공여액 신고 대사자료_미지급 선급(021231) 73" xfId="5050" xr:uid="{00000000-0005-0000-0000-0000E70B0000}"/>
    <cellStyle name="AeE­_laroux_99.08 부채비율_신용공여액 신고 대사자료_미지급 선급(021231) 8" xfId="2513" xr:uid="{00000000-0005-0000-0000-0000E80B0000}"/>
    <cellStyle name="ÅëÈ­_laroux_99.08 부채비율_신용공여액 신고 대사자료_미지급 선급(021231) 8" xfId="2514" xr:uid="{00000000-0005-0000-0000-0000E90B0000}"/>
    <cellStyle name="AeE­_laroux_99.08 부채비율_신용공여액 신고 대사자료_미지급 선급(021231) 9" xfId="2515" xr:uid="{00000000-0005-0000-0000-0000EA0B0000}"/>
    <cellStyle name="ÅëÈ­_laroux_99.08 부채비율_신용공여액 신고 대사자료_미지급 선급(021231) 9" xfId="2516" xr:uid="{00000000-0005-0000-0000-0000EB0B0000}"/>
    <cellStyle name="AeE­_laroux_99.08 부채비율_최종배분표(한빛은행)_020614" xfId="2517" xr:uid="{00000000-0005-0000-0000-0000EC0B0000}"/>
    <cellStyle name="ÅëÈ­_laroux_99.08 부채비율_최종배분표(한빛은행)_020614" xfId="2518" xr:uid="{00000000-0005-0000-0000-0000ED0B0000}"/>
    <cellStyle name="AeE­_laroux_99.08 부채비율_최종배분표(한빛은행)_020614_미지급 선급(021031)" xfId="2519" xr:uid="{00000000-0005-0000-0000-0000EE0B0000}"/>
    <cellStyle name="ÅëÈ­_laroux_99.08 부채비율_최종배분표(한빛은행)_020614_미지급 선급(021031)" xfId="2520" xr:uid="{00000000-0005-0000-0000-0000EF0B0000}"/>
    <cellStyle name="AeE­_laroux_99.08 부채비율_최종배분표(한빛은행)_020614_미지급 선급(021231)" xfId="2521" xr:uid="{00000000-0005-0000-0000-0000F00B0000}"/>
    <cellStyle name="ÅëÈ­_laroux_99.08 부채비율_최종배분표(한빛은행)_020614_미지급 선급(021231)" xfId="2522" xr:uid="{00000000-0005-0000-0000-0000F10B0000}"/>
    <cellStyle name="AeE­_laroux_99.08 부채비율_최종배분표(한빛은행)_020617" xfId="2523" xr:uid="{00000000-0005-0000-0000-0000F20B0000}"/>
    <cellStyle name="ÅëÈ­_laroux_99.08 부채비율_최종배분표(한빛은행)_020617" xfId="2524" xr:uid="{00000000-0005-0000-0000-0000F30B0000}"/>
    <cellStyle name="AeE­_laroux_99.08 부채비율_최종배분표(한빛은행)_020617_미지급 선급(021031)" xfId="2525" xr:uid="{00000000-0005-0000-0000-0000F40B0000}"/>
    <cellStyle name="ÅëÈ­_laroux_99.08 부채비율_최종배분표(한빛은행)_020617_미지급 선급(021031)" xfId="2526" xr:uid="{00000000-0005-0000-0000-0000F50B0000}"/>
    <cellStyle name="AeE­_laroux_99.08 부채비율_최종배분표(한빛은행)_020617_미지급 선급(021231)" xfId="2527" xr:uid="{00000000-0005-0000-0000-0000F60B0000}"/>
    <cellStyle name="ÅëÈ­_laroux_99.08 부채비율_최종배분표(한빛은행)_020617_미지급 선급(021231)" xfId="2528" xr:uid="{00000000-0005-0000-0000-0000F70B0000}"/>
    <cellStyle name="AeE­_Sheet2" xfId="2529" xr:uid="{00000000-0005-0000-0000-0000F80B0000}"/>
    <cellStyle name="ÅëÈ­_Sheet2" xfId="2530" xr:uid="{00000000-0005-0000-0000-0000F90B0000}"/>
    <cellStyle name="AeE­_Sheet2_99.08 부채비율" xfId="2531" xr:uid="{00000000-0005-0000-0000-0000FA0B0000}"/>
    <cellStyle name="ÅëÈ­_Sheet2_99.08 부채비율" xfId="2532" xr:uid="{00000000-0005-0000-0000-0000FB0B0000}"/>
    <cellStyle name="AeE­_Sheet2_99.08 부채비율 10" xfId="2533" xr:uid="{00000000-0005-0000-0000-0000FC0B0000}"/>
    <cellStyle name="ÅëÈ­_Sheet2_99.08 부채비율 10" xfId="2534" xr:uid="{00000000-0005-0000-0000-0000FD0B0000}"/>
    <cellStyle name="AeE­_Sheet2_99.08 부채비율 11" xfId="2535" xr:uid="{00000000-0005-0000-0000-0000FE0B0000}"/>
    <cellStyle name="ÅëÈ­_Sheet2_99.08 부채비율 11" xfId="2536" xr:uid="{00000000-0005-0000-0000-0000FF0B0000}"/>
    <cellStyle name="AeE­_Sheet2_99.08 부채비율 12" xfId="2537" xr:uid="{00000000-0005-0000-0000-0000000C0000}"/>
    <cellStyle name="ÅëÈ­_Sheet2_99.08 부채비율 12" xfId="2538" xr:uid="{00000000-0005-0000-0000-0000010C0000}"/>
    <cellStyle name="AeE­_Sheet2_99.08 부채비율 13" xfId="2539" xr:uid="{00000000-0005-0000-0000-0000020C0000}"/>
    <cellStyle name="ÅëÈ­_Sheet2_99.08 부채비율 13" xfId="2540" xr:uid="{00000000-0005-0000-0000-0000030C0000}"/>
    <cellStyle name="AeE­_Sheet2_99.08 부채비율 14" xfId="2541" xr:uid="{00000000-0005-0000-0000-0000040C0000}"/>
    <cellStyle name="ÅëÈ­_Sheet2_99.08 부채비율 14" xfId="2542" xr:uid="{00000000-0005-0000-0000-0000050C0000}"/>
    <cellStyle name="AeE­_Sheet2_99.08 부채비율 15" xfId="2543" xr:uid="{00000000-0005-0000-0000-0000060C0000}"/>
    <cellStyle name="ÅëÈ­_Sheet2_99.08 부채비율 15" xfId="2544" xr:uid="{00000000-0005-0000-0000-0000070C0000}"/>
    <cellStyle name="AeE­_Sheet2_99.08 부채비율 16" xfId="2545" xr:uid="{00000000-0005-0000-0000-0000080C0000}"/>
    <cellStyle name="ÅëÈ­_Sheet2_99.08 부채비율 16" xfId="2546" xr:uid="{00000000-0005-0000-0000-0000090C0000}"/>
    <cellStyle name="AeE­_Sheet2_99.08 부채비율 17" xfId="2547" xr:uid="{00000000-0005-0000-0000-00000A0C0000}"/>
    <cellStyle name="ÅëÈ­_Sheet2_99.08 부채비율 17" xfId="2548" xr:uid="{00000000-0005-0000-0000-00000B0C0000}"/>
    <cellStyle name="AeE­_Sheet2_99.08 부채비율 18" xfId="2549" xr:uid="{00000000-0005-0000-0000-00000C0C0000}"/>
    <cellStyle name="ÅëÈ­_Sheet2_99.08 부채비율 18" xfId="2550" xr:uid="{00000000-0005-0000-0000-00000D0C0000}"/>
    <cellStyle name="AeE­_Sheet2_99.08 부채비율 19" xfId="2551" xr:uid="{00000000-0005-0000-0000-00000E0C0000}"/>
    <cellStyle name="ÅëÈ­_Sheet2_99.08 부채비율 19" xfId="2552" xr:uid="{00000000-0005-0000-0000-00000F0C0000}"/>
    <cellStyle name="AeE­_Sheet2_99.08 부채비율 2" xfId="2553" xr:uid="{00000000-0005-0000-0000-0000100C0000}"/>
    <cellStyle name="ÅëÈ­_Sheet2_99.08 부채비율 2" xfId="2554" xr:uid="{00000000-0005-0000-0000-0000110C0000}"/>
    <cellStyle name="AeE­_Sheet2_99.08 부채비율 20" xfId="2555" xr:uid="{00000000-0005-0000-0000-0000120C0000}"/>
    <cellStyle name="ÅëÈ­_Sheet2_99.08 부채비율 20" xfId="2556" xr:uid="{00000000-0005-0000-0000-0000130C0000}"/>
    <cellStyle name="AeE­_Sheet2_99.08 부채비율 21" xfId="2557" xr:uid="{00000000-0005-0000-0000-0000140C0000}"/>
    <cellStyle name="ÅëÈ­_Sheet2_99.08 부채비율 21" xfId="2558" xr:uid="{00000000-0005-0000-0000-0000150C0000}"/>
    <cellStyle name="AeE­_Sheet2_99.08 부채비율 22" xfId="2559" xr:uid="{00000000-0005-0000-0000-0000160C0000}"/>
    <cellStyle name="ÅëÈ­_Sheet2_99.08 부채비율 22" xfId="2560" xr:uid="{00000000-0005-0000-0000-0000170C0000}"/>
    <cellStyle name="AeE­_Sheet2_99.08 부채비율 23" xfId="2561" xr:uid="{00000000-0005-0000-0000-0000180C0000}"/>
    <cellStyle name="ÅëÈ­_Sheet2_99.08 부채비율 23" xfId="2562" xr:uid="{00000000-0005-0000-0000-0000190C0000}"/>
    <cellStyle name="AeE­_Sheet2_99.08 부채비율 24" xfId="2563" xr:uid="{00000000-0005-0000-0000-00001A0C0000}"/>
    <cellStyle name="ÅëÈ­_Sheet2_99.08 부채비율 24" xfId="2564" xr:uid="{00000000-0005-0000-0000-00001B0C0000}"/>
    <cellStyle name="AeE­_Sheet2_99.08 부채비율 25" xfId="2565" xr:uid="{00000000-0005-0000-0000-00001C0C0000}"/>
    <cellStyle name="ÅëÈ­_Sheet2_99.08 부채비율 25" xfId="2566" xr:uid="{00000000-0005-0000-0000-00001D0C0000}"/>
    <cellStyle name="AeE­_Sheet2_99.08 부채비율 26" xfId="2567" xr:uid="{00000000-0005-0000-0000-00001E0C0000}"/>
    <cellStyle name="ÅëÈ­_Sheet2_99.08 부채비율 26" xfId="2568" xr:uid="{00000000-0005-0000-0000-00001F0C0000}"/>
    <cellStyle name="AeE­_Sheet2_99.08 부채비율 27" xfId="2569" xr:uid="{00000000-0005-0000-0000-0000200C0000}"/>
    <cellStyle name="ÅëÈ­_Sheet2_99.08 부채비율 27" xfId="2570" xr:uid="{00000000-0005-0000-0000-0000210C0000}"/>
    <cellStyle name="AeE­_Sheet2_99.08 부채비율 28" xfId="2571" xr:uid="{00000000-0005-0000-0000-0000220C0000}"/>
    <cellStyle name="ÅëÈ­_Sheet2_99.08 부채비율 28" xfId="2572" xr:uid="{00000000-0005-0000-0000-0000230C0000}"/>
    <cellStyle name="AeE­_Sheet2_99.08 부채비율 29" xfId="2573" xr:uid="{00000000-0005-0000-0000-0000240C0000}"/>
    <cellStyle name="ÅëÈ­_Sheet2_99.08 부채비율 29" xfId="2574" xr:uid="{00000000-0005-0000-0000-0000250C0000}"/>
    <cellStyle name="AeE­_Sheet2_99.08 부채비율 3" xfId="2575" xr:uid="{00000000-0005-0000-0000-0000260C0000}"/>
    <cellStyle name="ÅëÈ­_Sheet2_99.08 부채비율 3" xfId="2576" xr:uid="{00000000-0005-0000-0000-0000270C0000}"/>
    <cellStyle name="AeE­_Sheet2_99.08 부채비율 30" xfId="2577" xr:uid="{00000000-0005-0000-0000-0000280C0000}"/>
    <cellStyle name="ÅëÈ­_Sheet2_99.08 부채비율 30" xfId="2578" xr:uid="{00000000-0005-0000-0000-0000290C0000}"/>
    <cellStyle name="AeE­_Sheet2_99.08 부채비율 31" xfId="2579" xr:uid="{00000000-0005-0000-0000-00002A0C0000}"/>
    <cellStyle name="ÅëÈ­_Sheet2_99.08 부채비율 31" xfId="2580" xr:uid="{00000000-0005-0000-0000-00002B0C0000}"/>
    <cellStyle name="AeE­_Sheet2_99.08 부채비율 32" xfId="2581" xr:uid="{00000000-0005-0000-0000-00002C0C0000}"/>
    <cellStyle name="ÅëÈ­_Sheet2_99.08 부채비율 32" xfId="2582" xr:uid="{00000000-0005-0000-0000-00002D0C0000}"/>
    <cellStyle name="AeE­_Sheet2_99.08 부채비율 33" xfId="2583" xr:uid="{00000000-0005-0000-0000-00002E0C0000}"/>
    <cellStyle name="ÅëÈ­_Sheet2_99.08 부채비율 33" xfId="2584" xr:uid="{00000000-0005-0000-0000-00002F0C0000}"/>
    <cellStyle name="AeE­_Sheet2_99.08 부채비율 34" xfId="2585" xr:uid="{00000000-0005-0000-0000-0000300C0000}"/>
    <cellStyle name="ÅëÈ­_Sheet2_99.08 부채비율 34" xfId="2586" xr:uid="{00000000-0005-0000-0000-0000310C0000}"/>
    <cellStyle name="AeE­_Sheet2_99.08 부채비율 35" xfId="2587" xr:uid="{00000000-0005-0000-0000-0000320C0000}"/>
    <cellStyle name="ÅëÈ­_Sheet2_99.08 부채비율 35" xfId="2588" xr:uid="{00000000-0005-0000-0000-0000330C0000}"/>
    <cellStyle name="AeE­_Sheet2_99.08 부채비율 36" xfId="2589" xr:uid="{00000000-0005-0000-0000-0000340C0000}"/>
    <cellStyle name="ÅëÈ­_Sheet2_99.08 부채비율 36" xfId="2590" xr:uid="{00000000-0005-0000-0000-0000350C0000}"/>
    <cellStyle name="AeE­_Sheet2_99.08 부채비율 37" xfId="2591" xr:uid="{00000000-0005-0000-0000-0000360C0000}"/>
    <cellStyle name="ÅëÈ­_Sheet2_99.08 부채비율 37" xfId="2592" xr:uid="{00000000-0005-0000-0000-0000370C0000}"/>
    <cellStyle name="AeE­_Sheet2_99.08 부채비율 38" xfId="2593" xr:uid="{00000000-0005-0000-0000-0000380C0000}"/>
    <cellStyle name="ÅëÈ­_Sheet2_99.08 부채비율 38" xfId="2594" xr:uid="{00000000-0005-0000-0000-0000390C0000}"/>
    <cellStyle name="AeE­_Sheet2_99.08 부채비율 39" xfId="2595" xr:uid="{00000000-0005-0000-0000-00003A0C0000}"/>
    <cellStyle name="ÅëÈ­_Sheet2_99.08 부채비율 39" xfId="2596" xr:uid="{00000000-0005-0000-0000-00003B0C0000}"/>
    <cellStyle name="AeE­_Sheet2_99.08 부채비율 4" xfId="2597" xr:uid="{00000000-0005-0000-0000-00003C0C0000}"/>
    <cellStyle name="ÅëÈ­_Sheet2_99.08 부채비율 4" xfId="2598" xr:uid="{00000000-0005-0000-0000-00003D0C0000}"/>
    <cellStyle name="AeE­_Sheet2_99.08 부채비율 40" xfId="2599" xr:uid="{00000000-0005-0000-0000-00003E0C0000}"/>
    <cellStyle name="ÅëÈ­_Sheet2_99.08 부채비율 40" xfId="2600" xr:uid="{00000000-0005-0000-0000-00003F0C0000}"/>
    <cellStyle name="AeE­_Sheet2_99.08 부채비율 41" xfId="2601" xr:uid="{00000000-0005-0000-0000-0000400C0000}"/>
    <cellStyle name="ÅëÈ­_Sheet2_99.08 부채비율 41" xfId="2602" xr:uid="{00000000-0005-0000-0000-0000410C0000}"/>
    <cellStyle name="AeE­_Sheet2_99.08 부채비율 42" xfId="2603" xr:uid="{00000000-0005-0000-0000-0000420C0000}"/>
    <cellStyle name="ÅëÈ­_Sheet2_99.08 부채비율 42" xfId="2604" xr:uid="{00000000-0005-0000-0000-0000430C0000}"/>
    <cellStyle name="AeE­_Sheet2_99.08 부채비율 43" xfId="2605" xr:uid="{00000000-0005-0000-0000-0000440C0000}"/>
    <cellStyle name="ÅëÈ­_Sheet2_99.08 부채비율 43" xfId="2606" xr:uid="{00000000-0005-0000-0000-0000450C0000}"/>
    <cellStyle name="AeE­_Sheet2_99.08 부채비율 44" xfId="2607" xr:uid="{00000000-0005-0000-0000-0000460C0000}"/>
    <cellStyle name="ÅëÈ­_Sheet2_99.08 부채비율 44" xfId="2608" xr:uid="{00000000-0005-0000-0000-0000470C0000}"/>
    <cellStyle name="AeE­_Sheet2_99.08 부채비율 45" xfId="2609" xr:uid="{00000000-0005-0000-0000-0000480C0000}"/>
    <cellStyle name="ÅëÈ­_Sheet2_99.08 부채비율 45" xfId="2610" xr:uid="{00000000-0005-0000-0000-0000490C0000}"/>
    <cellStyle name="AeE­_Sheet2_99.08 부채비율 46" xfId="2611" xr:uid="{00000000-0005-0000-0000-00004A0C0000}"/>
    <cellStyle name="ÅëÈ­_Sheet2_99.08 부채비율 46" xfId="2612" xr:uid="{00000000-0005-0000-0000-00004B0C0000}"/>
    <cellStyle name="AeE­_Sheet2_99.08 부채비율 47" xfId="2613" xr:uid="{00000000-0005-0000-0000-00004C0C0000}"/>
    <cellStyle name="ÅëÈ­_Sheet2_99.08 부채비율 47" xfId="2614" xr:uid="{00000000-0005-0000-0000-00004D0C0000}"/>
    <cellStyle name="AeE­_Sheet2_99.08 부채비율 48" xfId="2615" xr:uid="{00000000-0005-0000-0000-00004E0C0000}"/>
    <cellStyle name="ÅëÈ­_Sheet2_99.08 부채비율 48" xfId="2616" xr:uid="{00000000-0005-0000-0000-00004F0C0000}"/>
    <cellStyle name="AeE­_Sheet2_99.08 부채비율 49" xfId="2617" xr:uid="{00000000-0005-0000-0000-0000500C0000}"/>
    <cellStyle name="ÅëÈ­_Sheet2_99.08 부채비율 49" xfId="2618" xr:uid="{00000000-0005-0000-0000-0000510C0000}"/>
    <cellStyle name="AeE­_Sheet2_99.08 부채비율 5" xfId="2619" xr:uid="{00000000-0005-0000-0000-0000520C0000}"/>
    <cellStyle name="ÅëÈ­_Sheet2_99.08 부채비율 5" xfId="2620" xr:uid="{00000000-0005-0000-0000-0000530C0000}"/>
    <cellStyle name="AeE­_Sheet2_99.08 부채비율 50" xfId="2621" xr:uid="{00000000-0005-0000-0000-0000540C0000}"/>
    <cellStyle name="ÅëÈ­_Sheet2_99.08 부채비율 50" xfId="2622" xr:uid="{00000000-0005-0000-0000-0000550C0000}"/>
    <cellStyle name="AeE­_Sheet2_99.08 부채비율 51" xfId="2623" xr:uid="{00000000-0005-0000-0000-0000560C0000}"/>
    <cellStyle name="ÅëÈ­_Sheet2_99.08 부채비율 51" xfId="2624" xr:uid="{00000000-0005-0000-0000-0000570C0000}"/>
    <cellStyle name="AeE­_Sheet2_99.08 부채비율 52" xfId="2625" xr:uid="{00000000-0005-0000-0000-0000580C0000}"/>
    <cellStyle name="ÅëÈ­_Sheet2_99.08 부채비율 52" xfId="2626" xr:uid="{00000000-0005-0000-0000-0000590C0000}"/>
    <cellStyle name="AeE­_Sheet2_99.08 부채비율 53" xfId="2627" xr:uid="{00000000-0005-0000-0000-00005A0C0000}"/>
    <cellStyle name="ÅëÈ­_Sheet2_99.08 부채비율 53" xfId="2628" xr:uid="{00000000-0005-0000-0000-00005B0C0000}"/>
    <cellStyle name="AeE­_Sheet2_99.08 부채비율 54" xfId="2629" xr:uid="{00000000-0005-0000-0000-00005C0C0000}"/>
    <cellStyle name="ÅëÈ­_Sheet2_99.08 부채비율 54" xfId="2630" xr:uid="{00000000-0005-0000-0000-00005D0C0000}"/>
    <cellStyle name="AeE­_Sheet2_99.08 부채비율 55" xfId="2631" xr:uid="{00000000-0005-0000-0000-00005E0C0000}"/>
    <cellStyle name="ÅëÈ­_Sheet2_99.08 부채비율 55" xfId="2632" xr:uid="{00000000-0005-0000-0000-00005F0C0000}"/>
    <cellStyle name="AeE­_Sheet2_99.08 부채비율 56" xfId="2633" xr:uid="{00000000-0005-0000-0000-0000600C0000}"/>
    <cellStyle name="ÅëÈ­_Sheet2_99.08 부채비율 56" xfId="2634" xr:uid="{00000000-0005-0000-0000-0000610C0000}"/>
    <cellStyle name="AeE­_Sheet2_99.08 부채비율 57" xfId="2635" xr:uid="{00000000-0005-0000-0000-0000620C0000}"/>
    <cellStyle name="ÅëÈ­_Sheet2_99.08 부채비율 57" xfId="2636" xr:uid="{00000000-0005-0000-0000-0000630C0000}"/>
    <cellStyle name="AeE­_Sheet2_99.08 부채비율 58" xfId="2637" xr:uid="{00000000-0005-0000-0000-0000640C0000}"/>
    <cellStyle name="ÅëÈ­_Sheet2_99.08 부채비율 58" xfId="2638" xr:uid="{00000000-0005-0000-0000-0000650C0000}"/>
    <cellStyle name="AeE­_Sheet2_99.08 부채비율 59" xfId="2639" xr:uid="{00000000-0005-0000-0000-0000660C0000}"/>
    <cellStyle name="ÅëÈ­_Sheet2_99.08 부채비율 59" xfId="2640" xr:uid="{00000000-0005-0000-0000-0000670C0000}"/>
    <cellStyle name="AeE­_Sheet2_99.08 부채비율 6" xfId="2641" xr:uid="{00000000-0005-0000-0000-0000680C0000}"/>
    <cellStyle name="ÅëÈ­_Sheet2_99.08 부채비율 6" xfId="2642" xr:uid="{00000000-0005-0000-0000-0000690C0000}"/>
    <cellStyle name="AeE­_Sheet2_99.08 부채비율 60" xfId="2643" xr:uid="{00000000-0005-0000-0000-00006A0C0000}"/>
    <cellStyle name="ÅëÈ­_Sheet2_99.08 부채비율 60" xfId="2644" xr:uid="{00000000-0005-0000-0000-00006B0C0000}"/>
    <cellStyle name="AeE­_Sheet2_99.08 부채비율 61" xfId="2645" xr:uid="{00000000-0005-0000-0000-00006C0C0000}"/>
    <cellStyle name="ÅëÈ­_Sheet2_99.08 부채비율 61" xfId="2646" xr:uid="{00000000-0005-0000-0000-00006D0C0000}"/>
    <cellStyle name="AeE­_Sheet2_99.08 부채비율 62" xfId="2647" xr:uid="{00000000-0005-0000-0000-00006E0C0000}"/>
    <cellStyle name="ÅëÈ­_Sheet2_99.08 부채비율 62" xfId="2648" xr:uid="{00000000-0005-0000-0000-00006F0C0000}"/>
    <cellStyle name="AeE­_Sheet2_99.08 부채비율 63" xfId="2649" xr:uid="{00000000-0005-0000-0000-0000700C0000}"/>
    <cellStyle name="ÅëÈ­_Sheet2_99.08 부채비율 63" xfId="2650" xr:uid="{00000000-0005-0000-0000-0000710C0000}"/>
    <cellStyle name="AeE­_Sheet2_99.08 부채비율 64" xfId="2651" xr:uid="{00000000-0005-0000-0000-0000720C0000}"/>
    <cellStyle name="ÅëÈ­_Sheet2_99.08 부채비율 64" xfId="2652" xr:uid="{00000000-0005-0000-0000-0000730C0000}"/>
    <cellStyle name="AeE­_Sheet2_99.08 부채비율 65" xfId="2653" xr:uid="{00000000-0005-0000-0000-0000740C0000}"/>
    <cellStyle name="ÅëÈ­_Sheet2_99.08 부채비율 65" xfId="2654" xr:uid="{00000000-0005-0000-0000-0000750C0000}"/>
    <cellStyle name="AeE­_Sheet2_99.08 부채비율 66" xfId="2655" xr:uid="{00000000-0005-0000-0000-0000760C0000}"/>
    <cellStyle name="ÅëÈ­_Sheet2_99.08 부채비율 66" xfId="2656" xr:uid="{00000000-0005-0000-0000-0000770C0000}"/>
    <cellStyle name="AeE­_Sheet2_99.08 부채비율 67" xfId="2657" xr:uid="{00000000-0005-0000-0000-0000780C0000}"/>
    <cellStyle name="ÅëÈ­_Sheet2_99.08 부채비율 67" xfId="2658" xr:uid="{00000000-0005-0000-0000-0000790C0000}"/>
    <cellStyle name="AeE­_Sheet2_99.08 부채비율 68" xfId="2659" xr:uid="{00000000-0005-0000-0000-00007A0C0000}"/>
    <cellStyle name="ÅëÈ­_Sheet2_99.08 부채비율 68" xfId="2660" xr:uid="{00000000-0005-0000-0000-00007B0C0000}"/>
    <cellStyle name="AeE­_Sheet2_99.08 부채비율 69" xfId="2661" xr:uid="{00000000-0005-0000-0000-00007C0C0000}"/>
    <cellStyle name="ÅëÈ­_Sheet2_99.08 부채비율 69" xfId="2662" xr:uid="{00000000-0005-0000-0000-00007D0C0000}"/>
    <cellStyle name="AeE­_Sheet2_99.08 부채비율 7" xfId="2663" xr:uid="{00000000-0005-0000-0000-00007E0C0000}"/>
    <cellStyle name="ÅëÈ­_Sheet2_99.08 부채비율 7" xfId="2664" xr:uid="{00000000-0005-0000-0000-00007F0C0000}"/>
    <cellStyle name="AeE­_Sheet2_99.08 부채비율 70" xfId="2665" xr:uid="{00000000-0005-0000-0000-0000800C0000}"/>
    <cellStyle name="ÅëÈ­_Sheet2_99.08 부채비율 70" xfId="2666" xr:uid="{00000000-0005-0000-0000-0000810C0000}"/>
    <cellStyle name="AeE­_Sheet2_99.08 부채비율 71" xfId="2667" xr:uid="{00000000-0005-0000-0000-0000820C0000}"/>
    <cellStyle name="ÅëÈ­_Sheet2_99.08 부채비율 71" xfId="2668" xr:uid="{00000000-0005-0000-0000-0000830C0000}"/>
    <cellStyle name="AeE­_Sheet2_99.08 부채비율 72" xfId="5051" xr:uid="{00000000-0005-0000-0000-0000840C0000}"/>
    <cellStyle name="ÅëÈ­_Sheet2_99.08 부채비율 72" xfId="5052" xr:uid="{00000000-0005-0000-0000-0000850C0000}"/>
    <cellStyle name="AeE­_Sheet2_99.08 부채비율 73" xfId="5053" xr:uid="{00000000-0005-0000-0000-0000860C0000}"/>
    <cellStyle name="ÅëÈ­_Sheet2_99.08 부채비율 73" xfId="5054" xr:uid="{00000000-0005-0000-0000-0000870C0000}"/>
    <cellStyle name="AeE­_Sheet2_99.08 부채비율 8" xfId="2669" xr:uid="{00000000-0005-0000-0000-0000880C0000}"/>
    <cellStyle name="ÅëÈ­_Sheet2_99.08 부채비율 8" xfId="2670" xr:uid="{00000000-0005-0000-0000-0000890C0000}"/>
    <cellStyle name="AeE­_Sheet2_99.08 부채비율 9" xfId="2671" xr:uid="{00000000-0005-0000-0000-00008A0C0000}"/>
    <cellStyle name="ÅëÈ­_Sheet2_99.08 부채비율 9" xfId="2672" xr:uid="{00000000-0005-0000-0000-00008B0C0000}"/>
    <cellStyle name="AeE­_Sheet2_99.08 부채비율_공장별차입금배부(01.1.31)_비교" xfId="2673" xr:uid="{00000000-0005-0000-0000-00008C0C0000}"/>
    <cellStyle name="ÅëÈ­_Sheet2_99.08 부채비율_공장별차입금배부(01.1.31)_비교" xfId="2674" xr:uid="{00000000-0005-0000-0000-00008D0C0000}"/>
    <cellStyle name="AeE­_Sheet2_99.08 부채비율_공장별차입금배부(01.1.31)_비교_미지급 선급(021031)" xfId="2675" xr:uid="{00000000-0005-0000-0000-00008E0C0000}"/>
    <cellStyle name="ÅëÈ­_Sheet2_99.08 부채비율_공장별차입금배부(01.1.31)_비교_미지급 선급(021031)" xfId="2676" xr:uid="{00000000-0005-0000-0000-00008F0C0000}"/>
    <cellStyle name="AeE­_Sheet2_99.08 부채비율_공장별차입금배부(01.1.31)_비교_미지급 선급(021231)" xfId="2677" xr:uid="{00000000-0005-0000-0000-0000900C0000}"/>
    <cellStyle name="ÅëÈ­_Sheet2_99.08 부채비율_공장별차입금배부(01.1.31)_비교_미지급 선급(021231)" xfId="2678" xr:uid="{00000000-0005-0000-0000-0000910C0000}"/>
    <cellStyle name="AeE­_Sheet2_99.08 부채비율_미지급 선급(021031)" xfId="2679" xr:uid="{00000000-0005-0000-0000-0000920C0000}"/>
    <cellStyle name="ÅëÈ­_Sheet2_99.08 부채비율_미지급 선급(021031)" xfId="2680" xr:uid="{00000000-0005-0000-0000-0000930C0000}"/>
    <cellStyle name="AeE­_Sheet2_99.08 부채비율_미지급 선급(021031) 10" xfId="2681" xr:uid="{00000000-0005-0000-0000-0000940C0000}"/>
    <cellStyle name="ÅëÈ­_Sheet2_99.08 부채비율_미지급 선급(021031) 10" xfId="2682" xr:uid="{00000000-0005-0000-0000-0000950C0000}"/>
    <cellStyle name="AeE­_Sheet2_99.08 부채비율_미지급 선급(021031) 11" xfId="2683" xr:uid="{00000000-0005-0000-0000-0000960C0000}"/>
    <cellStyle name="ÅëÈ­_Sheet2_99.08 부채비율_미지급 선급(021031) 11" xfId="2684" xr:uid="{00000000-0005-0000-0000-0000970C0000}"/>
    <cellStyle name="AeE­_Sheet2_99.08 부채비율_미지급 선급(021031) 12" xfId="2685" xr:uid="{00000000-0005-0000-0000-0000980C0000}"/>
    <cellStyle name="ÅëÈ­_Sheet2_99.08 부채비율_미지급 선급(021031) 12" xfId="2686" xr:uid="{00000000-0005-0000-0000-0000990C0000}"/>
    <cellStyle name="AeE­_Sheet2_99.08 부채비율_미지급 선급(021031) 13" xfId="2687" xr:uid="{00000000-0005-0000-0000-00009A0C0000}"/>
    <cellStyle name="ÅëÈ­_Sheet2_99.08 부채비율_미지급 선급(021031) 13" xfId="2688" xr:uid="{00000000-0005-0000-0000-00009B0C0000}"/>
    <cellStyle name="AeE­_Sheet2_99.08 부채비율_미지급 선급(021031) 14" xfId="2689" xr:uid="{00000000-0005-0000-0000-00009C0C0000}"/>
    <cellStyle name="ÅëÈ­_Sheet2_99.08 부채비율_미지급 선급(021031) 14" xfId="2690" xr:uid="{00000000-0005-0000-0000-00009D0C0000}"/>
    <cellStyle name="AeE­_Sheet2_99.08 부채비율_미지급 선급(021031) 15" xfId="2691" xr:uid="{00000000-0005-0000-0000-00009E0C0000}"/>
    <cellStyle name="ÅëÈ­_Sheet2_99.08 부채비율_미지급 선급(021031) 15" xfId="2692" xr:uid="{00000000-0005-0000-0000-00009F0C0000}"/>
    <cellStyle name="AeE­_Sheet2_99.08 부채비율_미지급 선급(021031) 16" xfId="2693" xr:uid="{00000000-0005-0000-0000-0000A00C0000}"/>
    <cellStyle name="ÅëÈ­_Sheet2_99.08 부채비율_미지급 선급(021031) 16" xfId="2694" xr:uid="{00000000-0005-0000-0000-0000A10C0000}"/>
    <cellStyle name="AeE­_Sheet2_99.08 부채비율_미지급 선급(021031) 17" xfId="2695" xr:uid="{00000000-0005-0000-0000-0000A20C0000}"/>
    <cellStyle name="ÅëÈ­_Sheet2_99.08 부채비율_미지급 선급(021031) 17" xfId="2696" xr:uid="{00000000-0005-0000-0000-0000A30C0000}"/>
    <cellStyle name="AeE­_Sheet2_99.08 부채비율_미지급 선급(021031) 18" xfId="2697" xr:uid="{00000000-0005-0000-0000-0000A40C0000}"/>
    <cellStyle name="ÅëÈ­_Sheet2_99.08 부채비율_미지급 선급(021031) 18" xfId="2698" xr:uid="{00000000-0005-0000-0000-0000A50C0000}"/>
    <cellStyle name="AeE­_Sheet2_99.08 부채비율_미지급 선급(021031) 19" xfId="2699" xr:uid="{00000000-0005-0000-0000-0000A60C0000}"/>
    <cellStyle name="ÅëÈ­_Sheet2_99.08 부채비율_미지급 선급(021031) 19" xfId="2700" xr:uid="{00000000-0005-0000-0000-0000A70C0000}"/>
    <cellStyle name="AeE­_Sheet2_99.08 부채비율_미지급 선급(021031) 2" xfId="2701" xr:uid="{00000000-0005-0000-0000-0000A80C0000}"/>
    <cellStyle name="ÅëÈ­_Sheet2_99.08 부채비율_미지급 선급(021031) 2" xfId="2702" xr:uid="{00000000-0005-0000-0000-0000A90C0000}"/>
    <cellStyle name="AeE­_Sheet2_99.08 부채비율_미지급 선급(021031) 20" xfId="2703" xr:uid="{00000000-0005-0000-0000-0000AA0C0000}"/>
    <cellStyle name="ÅëÈ­_Sheet2_99.08 부채비율_미지급 선급(021031) 20" xfId="2704" xr:uid="{00000000-0005-0000-0000-0000AB0C0000}"/>
    <cellStyle name="AeE­_Sheet2_99.08 부채비율_미지급 선급(021031) 21" xfId="2705" xr:uid="{00000000-0005-0000-0000-0000AC0C0000}"/>
    <cellStyle name="ÅëÈ­_Sheet2_99.08 부채비율_미지급 선급(021031) 21" xfId="2706" xr:uid="{00000000-0005-0000-0000-0000AD0C0000}"/>
    <cellStyle name="AeE­_Sheet2_99.08 부채비율_미지급 선급(021031) 22" xfId="2707" xr:uid="{00000000-0005-0000-0000-0000AE0C0000}"/>
    <cellStyle name="ÅëÈ­_Sheet2_99.08 부채비율_미지급 선급(021031) 22" xfId="2708" xr:uid="{00000000-0005-0000-0000-0000AF0C0000}"/>
    <cellStyle name="AeE­_Sheet2_99.08 부채비율_미지급 선급(021031) 23" xfId="2709" xr:uid="{00000000-0005-0000-0000-0000B00C0000}"/>
    <cellStyle name="ÅëÈ­_Sheet2_99.08 부채비율_미지급 선급(021031) 23" xfId="2710" xr:uid="{00000000-0005-0000-0000-0000B10C0000}"/>
    <cellStyle name="AeE­_Sheet2_99.08 부채비율_미지급 선급(021031) 24" xfId="2711" xr:uid="{00000000-0005-0000-0000-0000B20C0000}"/>
    <cellStyle name="ÅëÈ­_Sheet2_99.08 부채비율_미지급 선급(021031) 24" xfId="2712" xr:uid="{00000000-0005-0000-0000-0000B30C0000}"/>
    <cellStyle name="AeE­_Sheet2_99.08 부채비율_미지급 선급(021031) 25" xfId="2713" xr:uid="{00000000-0005-0000-0000-0000B40C0000}"/>
    <cellStyle name="ÅëÈ­_Sheet2_99.08 부채비율_미지급 선급(021031) 25" xfId="2714" xr:uid="{00000000-0005-0000-0000-0000B50C0000}"/>
    <cellStyle name="AeE­_Sheet2_99.08 부채비율_미지급 선급(021031) 26" xfId="2715" xr:uid="{00000000-0005-0000-0000-0000B60C0000}"/>
    <cellStyle name="ÅëÈ­_Sheet2_99.08 부채비율_미지급 선급(021031) 26" xfId="2716" xr:uid="{00000000-0005-0000-0000-0000B70C0000}"/>
    <cellStyle name="AeE­_Sheet2_99.08 부채비율_미지급 선급(021031) 27" xfId="2717" xr:uid="{00000000-0005-0000-0000-0000B80C0000}"/>
    <cellStyle name="ÅëÈ­_Sheet2_99.08 부채비율_미지급 선급(021031) 27" xfId="2718" xr:uid="{00000000-0005-0000-0000-0000B90C0000}"/>
    <cellStyle name="AeE­_Sheet2_99.08 부채비율_미지급 선급(021031) 28" xfId="2719" xr:uid="{00000000-0005-0000-0000-0000BA0C0000}"/>
    <cellStyle name="ÅëÈ­_Sheet2_99.08 부채비율_미지급 선급(021031) 28" xfId="2720" xr:uid="{00000000-0005-0000-0000-0000BB0C0000}"/>
    <cellStyle name="AeE­_Sheet2_99.08 부채비율_미지급 선급(021031) 29" xfId="2721" xr:uid="{00000000-0005-0000-0000-0000BC0C0000}"/>
    <cellStyle name="ÅëÈ­_Sheet2_99.08 부채비율_미지급 선급(021031) 29" xfId="2722" xr:uid="{00000000-0005-0000-0000-0000BD0C0000}"/>
    <cellStyle name="AeE­_Sheet2_99.08 부채비율_미지급 선급(021031) 3" xfId="2723" xr:uid="{00000000-0005-0000-0000-0000BE0C0000}"/>
    <cellStyle name="ÅëÈ­_Sheet2_99.08 부채비율_미지급 선급(021031) 3" xfId="2724" xr:uid="{00000000-0005-0000-0000-0000BF0C0000}"/>
    <cellStyle name="AeE­_Sheet2_99.08 부채비율_미지급 선급(021031) 30" xfId="2725" xr:uid="{00000000-0005-0000-0000-0000C00C0000}"/>
    <cellStyle name="ÅëÈ­_Sheet2_99.08 부채비율_미지급 선급(021031) 30" xfId="2726" xr:uid="{00000000-0005-0000-0000-0000C10C0000}"/>
    <cellStyle name="AeE­_Sheet2_99.08 부채비율_미지급 선급(021031) 31" xfId="2727" xr:uid="{00000000-0005-0000-0000-0000C20C0000}"/>
    <cellStyle name="ÅëÈ­_Sheet2_99.08 부채비율_미지급 선급(021031) 31" xfId="2728" xr:uid="{00000000-0005-0000-0000-0000C30C0000}"/>
    <cellStyle name="AeE­_Sheet2_99.08 부채비율_미지급 선급(021031) 32" xfId="2729" xr:uid="{00000000-0005-0000-0000-0000C40C0000}"/>
    <cellStyle name="ÅëÈ­_Sheet2_99.08 부채비율_미지급 선급(021031) 32" xfId="2730" xr:uid="{00000000-0005-0000-0000-0000C50C0000}"/>
    <cellStyle name="AeE­_Sheet2_99.08 부채비율_미지급 선급(021031) 33" xfId="2731" xr:uid="{00000000-0005-0000-0000-0000C60C0000}"/>
    <cellStyle name="ÅëÈ­_Sheet2_99.08 부채비율_미지급 선급(021031) 33" xfId="2732" xr:uid="{00000000-0005-0000-0000-0000C70C0000}"/>
    <cellStyle name="AeE­_Sheet2_99.08 부채비율_미지급 선급(021031) 34" xfId="2733" xr:uid="{00000000-0005-0000-0000-0000C80C0000}"/>
    <cellStyle name="ÅëÈ­_Sheet2_99.08 부채비율_미지급 선급(021031) 34" xfId="2734" xr:uid="{00000000-0005-0000-0000-0000C90C0000}"/>
    <cellStyle name="AeE­_Sheet2_99.08 부채비율_미지급 선급(021031) 35" xfId="2735" xr:uid="{00000000-0005-0000-0000-0000CA0C0000}"/>
    <cellStyle name="ÅëÈ­_Sheet2_99.08 부채비율_미지급 선급(021031) 35" xfId="2736" xr:uid="{00000000-0005-0000-0000-0000CB0C0000}"/>
    <cellStyle name="AeE­_Sheet2_99.08 부채비율_미지급 선급(021031) 36" xfId="2737" xr:uid="{00000000-0005-0000-0000-0000CC0C0000}"/>
    <cellStyle name="ÅëÈ­_Sheet2_99.08 부채비율_미지급 선급(021031) 36" xfId="2738" xr:uid="{00000000-0005-0000-0000-0000CD0C0000}"/>
    <cellStyle name="AeE­_Sheet2_99.08 부채비율_미지급 선급(021031) 37" xfId="2739" xr:uid="{00000000-0005-0000-0000-0000CE0C0000}"/>
    <cellStyle name="ÅëÈ­_Sheet2_99.08 부채비율_미지급 선급(021031) 37" xfId="2740" xr:uid="{00000000-0005-0000-0000-0000CF0C0000}"/>
    <cellStyle name="AeE­_Sheet2_99.08 부채비율_미지급 선급(021031) 38" xfId="2741" xr:uid="{00000000-0005-0000-0000-0000D00C0000}"/>
    <cellStyle name="ÅëÈ­_Sheet2_99.08 부채비율_미지급 선급(021031) 38" xfId="2742" xr:uid="{00000000-0005-0000-0000-0000D10C0000}"/>
    <cellStyle name="AeE­_Sheet2_99.08 부채비율_미지급 선급(021031) 39" xfId="2743" xr:uid="{00000000-0005-0000-0000-0000D20C0000}"/>
    <cellStyle name="ÅëÈ­_Sheet2_99.08 부채비율_미지급 선급(021031) 39" xfId="2744" xr:uid="{00000000-0005-0000-0000-0000D30C0000}"/>
    <cellStyle name="AeE­_Sheet2_99.08 부채비율_미지급 선급(021031) 4" xfId="2745" xr:uid="{00000000-0005-0000-0000-0000D40C0000}"/>
    <cellStyle name="ÅëÈ­_Sheet2_99.08 부채비율_미지급 선급(021031) 4" xfId="2746" xr:uid="{00000000-0005-0000-0000-0000D50C0000}"/>
    <cellStyle name="AeE­_Sheet2_99.08 부채비율_미지급 선급(021031) 40" xfId="2747" xr:uid="{00000000-0005-0000-0000-0000D60C0000}"/>
    <cellStyle name="ÅëÈ­_Sheet2_99.08 부채비율_미지급 선급(021031) 40" xfId="2748" xr:uid="{00000000-0005-0000-0000-0000D70C0000}"/>
    <cellStyle name="AeE­_Sheet2_99.08 부채비율_미지급 선급(021031) 41" xfId="2749" xr:uid="{00000000-0005-0000-0000-0000D80C0000}"/>
    <cellStyle name="ÅëÈ­_Sheet2_99.08 부채비율_미지급 선급(021031) 41" xfId="2750" xr:uid="{00000000-0005-0000-0000-0000D90C0000}"/>
    <cellStyle name="AeE­_Sheet2_99.08 부채비율_미지급 선급(021031) 42" xfId="2751" xr:uid="{00000000-0005-0000-0000-0000DA0C0000}"/>
    <cellStyle name="ÅëÈ­_Sheet2_99.08 부채비율_미지급 선급(021031) 42" xfId="2752" xr:uid="{00000000-0005-0000-0000-0000DB0C0000}"/>
    <cellStyle name="AeE­_Sheet2_99.08 부채비율_미지급 선급(021031) 43" xfId="2753" xr:uid="{00000000-0005-0000-0000-0000DC0C0000}"/>
    <cellStyle name="ÅëÈ­_Sheet2_99.08 부채비율_미지급 선급(021031) 43" xfId="2754" xr:uid="{00000000-0005-0000-0000-0000DD0C0000}"/>
    <cellStyle name="AeE­_Sheet2_99.08 부채비율_미지급 선급(021031) 44" xfId="2755" xr:uid="{00000000-0005-0000-0000-0000DE0C0000}"/>
    <cellStyle name="ÅëÈ­_Sheet2_99.08 부채비율_미지급 선급(021031) 44" xfId="2756" xr:uid="{00000000-0005-0000-0000-0000DF0C0000}"/>
    <cellStyle name="AeE­_Sheet2_99.08 부채비율_미지급 선급(021031) 45" xfId="2757" xr:uid="{00000000-0005-0000-0000-0000E00C0000}"/>
    <cellStyle name="ÅëÈ­_Sheet2_99.08 부채비율_미지급 선급(021031) 45" xfId="2758" xr:uid="{00000000-0005-0000-0000-0000E10C0000}"/>
    <cellStyle name="AeE­_Sheet2_99.08 부채비율_미지급 선급(021031) 46" xfId="2759" xr:uid="{00000000-0005-0000-0000-0000E20C0000}"/>
    <cellStyle name="ÅëÈ­_Sheet2_99.08 부채비율_미지급 선급(021031) 46" xfId="2760" xr:uid="{00000000-0005-0000-0000-0000E30C0000}"/>
    <cellStyle name="AeE­_Sheet2_99.08 부채비율_미지급 선급(021031) 47" xfId="2761" xr:uid="{00000000-0005-0000-0000-0000E40C0000}"/>
    <cellStyle name="ÅëÈ­_Sheet2_99.08 부채비율_미지급 선급(021031) 47" xfId="2762" xr:uid="{00000000-0005-0000-0000-0000E50C0000}"/>
    <cellStyle name="AeE­_Sheet2_99.08 부채비율_미지급 선급(021031) 48" xfId="2763" xr:uid="{00000000-0005-0000-0000-0000E60C0000}"/>
    <cellStyle name="ÅëÈ­_Sheet2_99.08 부채비율_미지급 선급(021031) 48" xfId="2764" xr:uid="{00000000-0005-0000-0000-0000E70C0000}"/>
    <cellStyle name="AeE­_Sheet2_99.08 부채비율_미지급 선급(021031) 49" xfId="2765" xr:uid="{00000000-0005-0000-0000-0000E80C0000}"/>
    <cellStyle name="ÅëÈ­_Sheet2_99.08 부채비율_미지급 선급(021031) 49" xfId="2766" xr:uid="{00000000-0005-0000-0000-0000E90C0000}"/>
    <cellStyle name="AeE­_Sheet2_99.08 부채비율_미지급 선급(021031) 5" xfId="2767" xr:uid="{00000000-0005-0000-0000-0000EA0C0000}"/>
    <cellStyle name="ÅëÈ­_Sheet2_99.08 부채비율_미지급 선급(021031) 5" xfId="2768" xr:uid="{00000000-0005-0000-0000-0000EB0C0000}"/>
    <cellStyle name="AeE­_Sheet2_99.08 부채비율_미지급 선급(021031) 50" xfId="2769" xr:uid="{00000000-0005-0000-0000-0000EC0C0000}"/>
    <cellStyle name="ÅëÈ­_Sheet2_99.08 부채비율_미지급 선급(021031) 50" xfId="2770" xr:uid="{00000000-0005-0000-0000-0000ED0C0000}"/>
    <cellStyle name="AeE­_Sheet2_99.08 부채비율_미지급 선급(021031) 51" xfId="2771" xr:uid="{00000000-0005-0000-0000-0000EE0C0000}"/>
    <cellStyle name="ÅëÈ­_Sheet2_99.08 부채비율_미지급 선급(021031) 51" xfId="2772" xr:uid="{00000000-0005-0000-0000-0000EF0C0000}"/>
    <cellStyle name="AeE­_Sheet2_99.08 부채비율_미지급 선급(021031) 52" xfId="2773" xr:uid="{00000000-0005-0000-0000-0000F00C0000}"/>
    <cellStyle name="ÅëÈ­_Sheet2_99.08 부채비율_미지급 선급(021031) 52" xfId="2774" xr:uid="{00000000-0005-0000-0000-0000F10C0000}"/>
    <cellStyle name="AeE­_Sheet2_99.08 부채비율_미지급 선급(021031) 53" xfId="2775" xr:uid="{00000000-0005-0000-0000-0000F20C0000}"/>
    <cellStyle name="ÅëÈ­_Sheet2_99.08 부채비율_미지급 선급(021031) 53" xfId="2776" xr:uid="{00000000-0005-0000-0000-0000F30C0000}"/>
    <cellStyle name="AeE­_Sheet2_99.08 부채비율_미지급 선급(021031) 54" xfId="2777" xr:uid="{00000000-0005-0000-0000-0000F40C0000}"/>
    <cellStyle name="ÅëÈ­_Sheet2_99.08 부채비율_미지급 선급(021031) 54" xfId="2778" xr:uid="{00000000-0005-0000-0000-0000F50C0000}"/>
    <cellStyle name="AeE­_Sheet2_99.08 부채비율_미지급 선급(021031) 55" xfId="2779" xr:uid="{00000000-0005-0000-0000-0000F60C0000}"/>
    <cellStyle name="ÅëÈ­_Sheet2_99.08 부채비율_미지급 선급(021031) 55" xfId="2780" xr:uid="{00000000-0005-0000-0000-0000F70C0000}"/>
    <cellStyle name="AeE­_Sheet2_99.08 부채비율_미지급 선급(021031) 56" xfId="2781" xr:uid="{00000000-0005-0000-0000-0000F80C0000}"/>
    <cellStyle name="ÅëÈ­_Sheet2_99.08 부채비율_미지급 선급(021031) 56" xfId="2782" xr:uid="{00000000-0005-0000-0000-0000F90C0000}"/>
    <cellStyle name="AeE­_Sheet2_99.08 부채비율_미지급 선급(021031) 57" xfId="2783" xr:uid="{00000000-0005-0000-0000-0000FA0C0000}"/>
    <cellStyle name="ÅëÈ­_Sheet2_99.08 부채비율_미지급 선급(021031) 57" xfId="2784" xr:uid="{00000000-0005-0000-0000-0000FB0C0000}"/>
    <cellStyle name="AeE­_Sheet2_99.08 부채비율_미지급 선급(021031) 58" xfId="2785" xr:uid="{00000000-0005-0000-0000-0000FC0C0000}"/>
    <cellStyle name="ÅëÈ­_Sheet2_99.08 부채비율_미지급 선급(021031) 58" xfId="2786" xr:uid="{00000000-0005-0000-0000-0000FD0C0000}"/>
    <cellStyle name="AeE­_Sheet2_99.08 부채비율_미지급 선급(021031) 59" xfId="2787" xr:uid="{00000000-0005-0000-0000-0000FE0C0000}"/>
    <cellStyle name="ÅëÈ­_Sheet2_99.08 부채비율_미지급 선급(021031) 59" xfId="2788" xr:uid="{00000000-0005-0000-0000-0000FF0C0000}"/>
    <cellStyle name="AeE­_Sheet2_99.08 부채비율_미지급 선급(021031) 6" xfId="2789" xr:uid="{00000000-0005-0000-0000-0000000D0000}"/>
    <cellStyle name="ÅëÈ­_Sheet2_99.08 부채비율_미지급 선급(021031) 6" xfId="2790" xr:uid="{00000000-0005-0000-0000-0000010D0000}"/>
    <cellStyle name="AeE­_Sheet2_99.08 부채비율_미지급 선급(021031) 60" xfId="2791" xr:uid="{00000000-0005-0000-0000-0000020D0000}"/>
    <cellStyle name="ÅëÈ­_Sheet2_99.08 부채비율_미지급 선급(021031) 60" xfId="2792" xr:uid="{00000000-0005-0000-0000-0000030D0000}"/>
    <cellStyle name="AeE­_Sheet2_99.08 부채비율_미지급 선급(021031) 61" xfId="2793" xr:uid="{00000000-0005-0000-0000-0000040D0000}"/>
    <cellStyle name="ÅëÈ­_Sheet2_99.08 부채비율_미지급 선급(021031) 61" xfId="2794" xr:uid="{00000000-0005-0000-0000-0000050D0000}"/>
    <cellStyle name="AeE­_Sheet2_99.08 부채비율_미지급 선급(021031) 62" xfId="2795" xr:uid="{00000000-0005-0000-0000-0000060D0000}"/>
    <cellStyle name="ÅëÈ­_Sheet2_99.08 부채비율_미지급 선급(021031) 62" xfId="2796" xr:uid="{00000000-0005-0000-0000-0000070D0000}"/>
    <cellStyle name="AeE­_Sheet2_99.08 부채비율_미지급 선급(021031) 63" xfId="2797" xr:uid="{00000000-0005-0000-0000-0000080D0000}"/>
    <cellStyle name="ÅëÈ­_Sheet2_99.08 부채비율_미지급 선급(021031) 63" xfId="2798" xr:uid="{00000000-0005-0000-0000-0000090D0000}"/>
    <cellStyle name="AeE­_Sheet2_99.08 부채비율_미지급 선급(021031) 64" xfId="2799" xr:uid="{00000000-0005-0000-0000-00000A0D0000}"/>
    <cellStyle name="ÅëÈ­_Sheet2_99.08 부채비율_미지급 선급(021031) 64" xfId="2800" xr:uid="{00000000-0005-0000-0000-00000B0D0000}"/>
    <cellStyle name="AeE­_Sheet2_99.08 부채비율_미지급 선급(021031) 65" xfId="2801" xr:uid="{00000000-0005-0000-0000-00000C0D0000}"/>
    <cellStyle name="ÅëÈ­_Sheet2_99.08 부채비율_미지급 선급(021031) 65" xfId="2802" xr:uid="{00000000-0005-0000-0000-00000D0D0000}"/>
    <cellStyle name="AeE­_Sheet2_99.08 부채비율_미지급 선급(021031) 66" xfId="2803" xr:uid="{00000000-0005-0000-0000-00000E0D0000}"/>
    <cellStyle name="ÅëÈ­_Sheet2_99.08 부채비율_미지급 선급(021031) 66" xfId="2804" xr:uid="{00000000-0005-0000-0000-00000F0D0000}"/>
    <cellStyle name="AeE­_Sheet2_99.08 부채비율_미지급 선급(021031) 67" xfId="2805" xr:uid="{00000000-0005-0000-0000-0000100D0000}"/>
    <cellStyle name="ÅëÈ­_Sheet2_99.08 부채비율_미지급 선급(021031) 67" xfId="2806" xr:uid="{00000000-0005-0000-0000-0000110D0000}"/>
    <cellStyle name="AeE­_Sheet2_99.08 부채비율_미지급 선급(021031) 68" xfId="2807" xr:uid="{00000000-0005-0000-0000-0000120D0000}"/>
    <cellStyle name="ÅëÈ­_Sheet2_99.08 부채비율_미지급 선급(021031) 68" xfId="2808" xr:uid="{00000000-0005-0000-0000-0000130D0000}"/>
    <cellStyle name="AeE­_Sheet2_99.08 부채비율_미지급 선급(021031) 69" xfId="2809" xr:uid="{00000000-0005-0000-0000-0000140D0000}"/>
    <cellStyle name="ÅëÈ­_Sheet2_99.08 부채비율_미지급 선급(021031) 69" xfId="2810" xr:uid="{00000000-0005-0000-0000-0000150D0000}"/>
    <cellStyle name="AeE­_Sheet2_99.08 부채비율_미지급 선급(021031) 7" xfId="2811" xr:uid="{00000000-0005-0000-0000-0000160D0000}"/>
    <cellStyle name="ÅëÈ­_Sheet2_99.08 부채비율_미지급 선급(021031) 7" xfId="2812" xr:uid="{00000000-0005-0000-0000-0000170D0000}"/>
    <cellStyle name="AeE­_Sheet2_99.08 부채비율_미지급 선급(021031) 70" xfId="2813" xr:uid="{00000000-0005-0000-0000-0000180D0000}"/>
    <cellStyle name="ÅëÈ­_Sheet2_99.08 부채비율_미지급 선급(021031) 70" xfId="2814" xr:uid="{00000000-0005-0000-0000-0000190D0000}"/>
    <cellStyle name="AeE­_Sheet2_99.08 부채비율_미지급 선급(021031) 71" xfId="2815" xr:uid="{00000000-0005-0000-0000-00001A0D0000}"/>
    <cellStyle name="ÅëÈ­_Sheet2_99.08 부채비율_미지급 선급(021031) 71" xfId="2816" xr:uid="{00000000-0005-0000-0000-00001B0D0000}"/>
    <cellStyle name="AeE­_Sheet2_99.08 부채비율_미지급 선급(021031) 72" xfId="5055" xr:uid="{00000000-0005-0000-0000-00001C0D0000}"/>
    <cellStyle name="ÅëÈ­_Sheet2_99.08 부채비율_미지급 선급(021031) 72" xfId="5056" xr:uid="{00000000-0005-0000-0000-00001D0D0000}"/>
    <cellStyle name="AeE­_Sheet2_99.08 부채비율_미지급 선급(021031) 73" xfId="5057" xr:uid="{00000000-0005-0000-0000-00001E0D0000}"/>
    <cellStyle name="ÅëÈ­_Sheet2_99.08 부채비율_미지급 선급(021031) 73" xfId="5058" xr:uid="{00000000-0005-0000-0000-00001F0D0000}"/>
    <cellStyle name="AeE­_Sheet2_99.08 부채비율_미지급 선급(021031) 8" xfId="2817" xr:uid="{00000000-0005-0000-0000-0000200D0000}"/>
    <cellStyle name="ÅëÈ­_Sheet2_99.08 부채비율_미지급 선급(021031) 8" xfId="2818" xr:uid="{00000000-0005-0000-0000-0000210D0000}"/>
    <cellStyle name="AeE­_Sheet2_99.08 부채비율_미지급 선급(021031) 9" xfId="2819" xr:uid="{00000000-0005-0000-0000-0000220D0000}"/>
    <cellStyle name="ÅëÈ­_Sheet2_99.08 부채비율_미지급 선급(021031) 9" xfId="2820" xr:uid="{00000000-0005-0000-0000-0000230D0000}"/>
    <cellStyle name="AeE­_Sheet2_99.08 부채비율_미지급 선급(021231)" xfId="2821" xr:uid="{00000000-0005-0000-0000-0000240D0000}"/>
    <cellStyle name="ÅëÈ­_Sheet2_99.08 부채비율_미지급 선급(021231)" xfId="2822" xr:uid="{00000000-0005-0000-0000-0000250D0000}"/>
    <cellStyle name="AeE­_Sheet2_99.08 부채비율_미지급 선급(021231) 10" xfId="2823" xr:uid="{00000000-0005-0000-0000-0000260D0000}"/>
    <cellStyle name="ÅëÈ­_Sheet2_99.08 부채비율_미지급 선급(021231) 10" xfId="2824" xr:uid="{00000000-0005-0000-0000-0000270D0000}"/>
    <cellStyle name="AeE­_Sheet2_99.08 부채비율_미지급 선급(021231) 11" xfId="2825" xr:uid="{00000000-0005-0000-0000-0000280D0000}"/>
    <cellStyle name="ÅëÈ­_Sheet2_99.08 부채비율_미지급 선급(021231) 11" xfId="2826" xr:uid="{00000000-0005-0000-0000-0000290D0000}"/>
    <cellStyle name="AeE­_Sheet2_99.08 부채비율_미지급 선급(021231) 12" xfId="2827" xr:uid="{00000000-0005-0000-0000-00002A0D0000}"/>
    <cellStyle name="ÅëÈ­_Sheet2_99.08 부채비율_미지급 선급(021231) 12" xfId="2828" xr:uid="{00000000-0005-0000-0000-00002B0D0000}"/>
    <cellStyle name="AeE­_Sheet2_99.08 부채비율_미지급 선급(021231) 13" xfId="2829" xr:uid="{00000000-0005-0000-0000-00002C0D0000}"/>
    <cellStyle name="ÅëÈ­_Sheet2_99.08 부채비율_미지급 선급(021231) 13" xfId="2830" xr:uid="{00000000-0005-0000-0000-00002D0D0000}"/>
    <cellStyle name="AeE­_Sheet2_99.08 부채비율_미지급 선급(021231) 14" xfId="2831" xr:uid="{00000000-0005-0000-0000-00002E0D0000}"/>
    <cellStyle name="ÅëÈ­_Sheet2_99.08 부채비율_미지급 선급(021231) 14" xfId="2832" xr:uid="{00000000-0005-0000-0000-00002F0D0000}"/>
    <cellStyle name="AeE­_Sheet2_99.08 부채비율_미지급 선급(021231) 15" xfId="2833" xr:uid="{00000000-0005-0000-0000-0000300D0000}"/>
    <cellStyle name="ÅëÈ­_Sheet2_99.08 부채비율_미지급 선급(021231) 15" xfId="2834" xr:uid="{00000000-0005-0000-0000-0000310D0000}"/>
    <cellStyle name="AeE­_Sheet2_99.08 부채비율_미지급 선급(021231) 16" xfId="2835" xr:uid="{00000000-0005-0000-0000-0000320D0000}"/>
    <cellStyle name="ÅëÈ­_Sheet2_99.08 부채비율_미지급 선급(021231) 16" xfId="2836" xr:uid="{00000000-0005-0000-0000-0000330D0000}"/>
    <cellStyle name="AeE­_Sheet2_99.08 부채비율_미지급 선급(021231) 17" xfId="2837" xr:uid="{00000000-0005-0000-0000-0000340D0000}"/>
    <cellStyle name="ÅëÈ­_Sheet2_99.08 부채비율_미지급 선급(021231) 17" xfId="2838" xr:uid="{00000000-0005-0000-0000-0000350D0000}"/>
    <cellStyle name="AeE­_Sheet2_99.08 부채비율_미지급 선급(021231) 18" xfId="2839" xr:uid="{00000000-0005-0000-0000-0000360D0000}"/>
    <cellStyle name="ÅëÈ­_Sheet2_99.08 부채비율_미지급 선급(021231) 18" xfId="2840" xr:uid="{00000000-0005-0000-0000-0000370D0000}"/>
    <cellStyle name="AeE­_Sheet2_99.08 부채비율_미지급 선급(021231) 19" xfId="2841" xr:uid="{00000000-0005-0000-0000-0000380D0000}"/>
    <cellStyle name="ÅëÈ­_Sheet2_99.08 부채비율_미지급 선급(021231) 19" xfId="2842" xr:uid="{00000000-0005-0000-0000-0000390D0000}"/>
    <cellStyle name="AeE­_Sheet2_99.08 부채비율_미지급 선급(021231) 2" xfId="2843" xr:uid="{00000000-0005-0000-0000-00003A0D0000}"/>
    <cellStyle name="ÅëÈ­_Sheet2_99.08 부채비율_미지급 선급(021231) 2" xfId="2844" xr:uid="{00000000-0005-0000-0000-00003B0D0000}"/>
    <cellStyle name="AeE­_Sheet2_99.08 부채비율_미지급 선급(021231) 20" xfId="2845" xr:uid="{00000000-0005-0000-0000-00003C0D0000}"/>
    <cellStyle name="ÅëÈ­_Sheet2_99.08 부채비율_미지급 선급(021231) 20" xfId="2846" xr:uid="{00000000-0005-0000-0000-00003D0D0000}"/>
    <cellStyle name="AeE­_Sheet2_99.08 부채비율_미지급 선급(021231) 21" xfId="2847" xr:uid="{00000000-0005-0000-0000-00003E0D0000}"/>
    <cellStyle name="ÅëÈ­_Sheet2_99.08 부채비율_미지급 선급(021231) 21" xfId="2848" xr:uid="{00000000-0005-0000-0000-00003F0D0000}"/>
    <cellStyle name="AeE­_Sheet2_99.08 부채비율_미지급 선급(021231) 22" xfId="2849" xr:uid="{00000000-0005-0000-0000-0000400D0000}"/>
    <cellStyle name="ÅëÈ­_Sheet2_99.08 부채비율_미지급 선급(021231) 22" xfId="2850" xr:uid="{00000000-0005-0000-0000-0000410D0000}"/>
    <cellStyle name="AeE­_Sheet2_99.08 부채비율_미지급 선급(021231) 23" xfId="2851" xr:uid="{00000000-0005-0000-0000-0000420D0000}"/>
    <cellStyle name="ÅëÈ­_Sheet2_99.08 부채비율_미지급 선급(021231) 23" xfId="2852" xr:uid="{00000000-0005-0000-0000-0000430D0000}"/>
    <cellStyle name="AeE­_Sheet2_99.08 부채비율_미지급 선급(021231) 24" xfId="2853" xr:uid="{00000000-0005-0000-0000-0000440D0000}"/>
    <cellStyle name="ÅëÈ­_Sheet2_99.08 부채비율_미지급 선급(021231) 24" xfId="2854" xr:uid="{00000000-0005-0000-0000-0000450D0000}"/>
    <cellStyle name="AeE­_Sheet2_99.08 부채비율_미지급 선급(021231) 25" xfId="2855" xr:uid="{00000000-0005-0000-0000-0000460D0000}"/>
    <cellStyle name="ÅëÈ­_Sheet2_99.08 부채비율_미지급 선급(021231) 25" xfId="2856" xr:uid="{00000000-0005-0000-0000-0000470D0000}"/>
    <cellStyle name="AeE­_Sheet2_99.08 부채비율_미지급 선급(021231) 26" xfId="2857" xr:uid="{00000000-0005-0000-0000-0000480D0000}"/>
    <cellStyle name="ÅëÈ­_Sheet2_99.08 부채비율_미지급 선급(021231) 26" xfId="2858" xr:uid="{00000000-0005-0000-0000-0000490D0000}"/>
    <cellStyle name="AeE­_Sheet2_99.08 부채비율_미지급 선급(021231) 27" xfId="2859" xr:uid="{00000000-0005-0000-0000-00004A0D0000}"/>
    <cellStyle name="ÅëÈ­_Sheet2_99.08 부채비율_미지급 선급(021231) 27" xfId="2860" xr:uid="{00000000-0005-0000-0000-00004B0D0000}"/>
    <cellStyle name="AeE­_Sheet2_99.08 부채비율_미지급 선급(021231) 28" xfId="2861" xr:uid="{00000000-0005-0000-0000-00004C0D0000}"/>
    <cellStyle name="ÅëÈ­_Sheet2_99.08 부채비율_미지급 선급(021231) 28" xfId="2862" xr:uid="{00000000-0005-0000-0000-00004D0D0000}"/>
    <cellStyle name="AeE­_Sheet2_99.08 부채비율_미지급 선급(021231) 29" xfId="2863" xr:uid="{00000000-0005-0000-0000-00004E0D0000}"/>
    <cellStyle name="ÅëÈ­_Sheet2_99.08 부채비율_미지급 선급(021231) 29" xfId="2864" xr:uid="{00000000-0005-0000-0000-00004F0D0000}"/>
    <cellStyle name="AeE­_Sheet2_99.08 부채비율_미지급 선급(021231) 3" xfId="2865" xr:uid="{00000000-0005-0000-0000-0000500D0000}"/>
    <cellStyle name="ÅëÈ­_Sheet2_99.08 부채비율_미지급 선급(021231) 3" xfId="2866" xr:uid="{00000000-0005-0000-0000-0000510D0000}"/>
    <cellStyle name="AeE­_Sheet2_99.08 부채비율_미지급 선급(021231) 30" xfId="2867" xr:uid="{00000000-0005-0000-0000-0000520D0000}"/>
    <cellStyle name="ÅëÈ­_Sheet2_99.08 부채비율_미지급 선급(021231) 30" xfId="2868" xr:uid="{00000000-0005-0000-0000-0000530D0000}"/>
    <cellStyle name="AeE­_Sheet2_99.08 부채비율_미지급 선급(021231) 31" xfId="2869" xr:uid="{00000000-0005-0000-0000-0000540D0000}"/>
    <cellStyle name="ÅëÈ­_Sheet2_99.08 부채비율_미지급 선급(021231) 31" xfId="2870" xr:uid="{00000000-0005-0000-0000-0000550D0000}"/>
    <cellStyle name="AeE­_Sheet2_99.08 부채비율_미지급 선급(021231) 32" xfId="2871" xr:uid="{00000000-0005-0000-0000-0000560D0000}"/>
    <cellStyle name="ÅëÈ­_Sheet2_99.08 부채비율_미지급 선급(021231) 32" xfId="2872" xr:uid="{00000000-0005-0000-0000-0000570D0000}"/>
    <cellStyle name="AeE­_Sheet2_99.08 부채비율_미지급 선급(021231) 33" xfId="2873" xr:uid="{00000000-0005-0000-0000-0000580D0000}"/>
    <cellStyle name="ÅëÈ­_Sheet2_99.08 부채비율_미지급 선급(021231) 33" xfId="2874" xr:uid="{00000000-0005-0000-0000-0000590D0000}"/>
    <cellStyle name="AeE­_Sheet2_99.08 부채비율_미지급 선급(021231) 34" xfId="2875" xr:uid="{00000000-0005-0000-0000-00005A0D0000}"/>
    <cellStyle name="ÅëÈ­_Sheet2_99.08 부채비율_미지급 선급(021231) 34" xfId="2876" xr:uid="{00000000-0005-0000-0000-00005B0D0000}"/>
    <cellStyle name="AeE­_Sheet2_99.08 부채비율_미지급 선급(021231) 35" xfId="2877" xr:uid="{00000000-0005-0000-0000-00005C0D0000}"/>
    <cellStyle name="ÅëÈ­_Sheet2_99.08 부채비율_미지급 선급(021231) 35" xfId="2878" xr:uid="{00000000-0005-0000-0000-00005D0D0000}"/>
    <cellStyle name="AeE­_Sheet2_99.08 부채비율_미지급 선급(021231) 36" xfId="2879" xr:uid="{00000000-0005-0000-0000-00005E0D0000}"/>
    <cellStyle name="ÅëÈ­_Sheet2_99.08 부채비율_미지급 선급(021231) 36" xfId="2880" xr:uid="{00000000-0005-0000-0000-00005F0D0000}"/>
    <cellStyle name="AeE­_Sheet2_99.08 부채비율_미지급 선급(021231) 37" xfId="2881" xr:uid="{00000000-0005-0000-0000-0000600D0000}"/>
    <cellStyle name="ÅëÈ­_Sheet2_99.08 부채비율_미지급 선급(021231) 37" xfId="2882" xr:uid="{00000000-0005-0000-0000-0000610D0000}"/>
    <cellStyle name="AeE­_Sheet2_99.08 부채비율_미지급 선급(021231) 38" xfId="2883" xr:uid="{00000000-0005-0000-0000-0000620D0000}"/>
    <cellStyle name="ÅëÈ­_Sheet2_99.08 부채비율_미지급 선급(021231) 38" xfId="2884" xr:uid="{00000000-0005-0000-0000-0000630D0000}"/>
    <cellStyle name="AeE­_Sheet2_99.08 부채비율_미지급 선급(021231) 39" xfId="2885" xr:uid="{00000000-0005-0000-0000-0000640D0000}"/>
    <cellStyle name="ÅëÈ­_Sheet2_99.08 부채비율_미지급 선급(021231) 39" xfId="2886" xr:uid="{00000000-0005-0000-0000-0000650D0000}"/>
    <cellStyle name="AeE­_Sheet2_99.08 부채비율_미지급 선급(021231) 4" xfId="2887" xr:uid="{00000000-0005-0000-0000-0000660D0000}"/>
    <cellStyle name="ÅëÈ­_Sheet2_99.08 부채비율_미지급 선급(021231) 4" xfId="2888" xr:uid="{00000000-0005-0000-0000-0000670D0000}"/>
    <cellStyle name="AeE­_Sheet2_99.08 부채비율_미지급 선급(021231) 40" xfId="2889" xr:uid="{00000000-0005-0000-0000-0000680D0000}"/>
    <cellStyle name="ÅëÈ­_Sheet2_99.08 부채비율_미지급 선급(021231) 40" xfId="2890" xr:uid="{00000000-0005-0000-0000-0000690D0000}"/>
    <cellStyle name="AeE­_Sheet2_99.08 부채비율_미지급 선급(021231) 41" xfId="2891" xr:uid="{00000000-0005-0000-0000-00006A0D0000}"/>
    <cellStyle name="ÅëÈ­_Sheet2_99.08 부채비율_미지급 선급(021231) 41" xfId="2892" xr:uid="{00000000-0005-0000-0000-00006B0D0000}"/>
    <cellStyle name="AeE­_Sheet2_99.08 부채비율_미지급 선급(021231) 42" xfId="2893" xr:uid="{00000000-0005-0000-0000-00006C0D0000}"/>
    <cellStyle name="ÅëÈ­_Sheet2_99.08 부채비율_미지급 선급(021231) 42" xfId="2894" xr:uid="{00000000-0005-0000-0000-00006D0D0000}"/>
    <cellStyle name="AeE­_Sheet2_99.08 부채비율_미지급 선급(021231) 43" xfId="2895" xr:uid="{00000000-0005-0000-0000-00006E0D0000}"/>
    <cellStyle name="ÅëÈ­_Sheet2_99.08 부채비율_미지급 선급(021231) 43" xfId="2896" xr:uid="{00000000-0005-0000-0000-00006F0D0000}"/>
    <cellStyle name="AeE­_Sheet2_99.08 부채비율_미지급 선급(021231) 44" xfId="2897" xr:uid="{00000000-0005-0000-0000-0000700D0000}"/>
    <cellStyle name="ÅëÈ­_Sheet2_99.08 부채비율_미지급 선급(021231) 44" xfId="2898" xr:uid="{00000000-0005-0000-0000-0000710D0000}"/>
    <cellStyle name="AeE­_Sheet2_99.08 부채비율_미지급 선급(021231) 45" xfId="2899" xr:uid="{00000000-0005-0000-0000-0000720D0000}"/>
    <cellStyle name="ÅëÈ­_Sheet2_99.08 부채비율_미지급 선급(021231) 45" xfId="2900" xr:uid="{00000000-0005-0000-0000-0000730D0000}"/>
    <cellStyle name="AeE­_Sheet2_99.08 부채비율_미지급 선급(021231) 46" xfId="2901" xr:uid="{00000000-0005-0000-0000-0000740D0000}"/>
    <cellStyle name="ÅëÈ­_Sheet2_99.08 부채비율_미지급 선급(021231) 46" xfId="2902" xr:uid="{00000000-0005-0000-0000-0000750D0000}"/>
    <cellStyle name="AeE­_Sheet2_99.08 부채비율_미지급 선급(021231) 47" xfId="2903" xr:uid="{00000000-0005-0000-0000-0000760D0000}"/>
    <cellStyle name="ÅëÈ­_Sheet2_99.08 부채비율_미지급 선급(021231) 47" xfId="2904" xr:uid="{00000000-0005-0000-0000-0000770D0000}"/>
    <cellStyle name="AeE­_Sheet2_99.08 부채비율_미지급 선급(021231) 48" xfId="2905" xr:uid="{00000000-0005-0000-0000-0000780D0000}"/>
    <cellStyle name="ÅëÈ­_Sheet2_99.08 부채비율_미지급 선급(021231) 48" xfId="2906" xr:uid="{00000000-0005-0000-0000-0000790D0000}"/>
    <cellStyle name="AeE­_Sheet2_99.08 부채비율_미지급 선급(021231) 49" xfId="2907" xr:uid="{00000000-0005-0000-0000-00007A0D0000}"/>
    <cellStyle name="ÅëÈ­_Sheet2_99.08 부채비율_미지급 선급(021231) 49" xfId="2908" xr:uid="{00000000-0005-0000-0000-00007B0D0000}"/>
    <cellStyle name="AeE­_Sheet2_99.08 부채비율_미지급 선급(021231) 5" xfId="2909" xr:uid="{00000000-0005-0000-0000-00007C0D0000}"/>
    <cellStyle name="ÅëÈ­_Sheet2_99.08 부채비율_미지급 선급(021231) 5" xfId="2910" xr:uid="{00000000-0005-0000-0000-00007D0D0000}"/>
    <cellStyle name="AeE­_Sheet2_99.08 부채비율_미지급 선급(021231) 50" xfId="2911" xr:uid="{00000000-0005-0000-0000-00007E0D0000}"/>
    <cellStyle name="ÅëÈ­_Sheet2_99.08 부채비율_미지급 선급(021231) 50" xfId="2912" xr:uid="{00000000-0005-0000-0000-00007F0D0000}"/>
    <cellStyle name="AeE­_Sheet2_99.08 부채비율_미지급 선급(021231) 51" xfId="2913" xr:uid="{00000000-0005-0000-0000-0000800D0000}"/>
    <cellStyle name="ÅëÈ­_Sheet2_99.08 부채비율_미지급 선급(021231) 51" xfId="2914" xr:uid="{00000000-0005-0000-0000-0000810D0000}"/>
    <cellStyle name="AeE­_Sheet2_99.08 부채비율_미지급 선급(021231) 52" xfId="2915" xr:uid="{00000000-0005-0000-0000-0000820D0000}"/>
    <cellStyle name="ÅëÈ­_Sheet2_99.08 부채비율_미지급 선급(021231) 52" xfId="2916" xr:uid="{00000000-0005-0000-0000-0000830D0000}"/>
    <cellStyle name="AeE­_Sheet2_99.08 부채비율_미지급 선급(021231) 53" xfId="2917" xr:uid="{00000000-0005-0000-0000-0000840D0000}"/>
    <cellStyle name="ÅëÈ­_Sheet2_99.08 부채비율_미지급 선급(021231) 53" xfId="2918" xr:uid="{00000000-0005-0000-0000-0000850D0000}"/>
    <cellStyle name="AeE­_Sheet2_99.08 부채비율_미지급 선급(021231) 54" xfId="2919" xr:uid="{00000000-0005-0000-0000-0000860D0000}"/>
    <cellStyle name="ÅëÈ­_Sheet2_99.08 부채비율_미지급 선급(021231) 54" xfId="2920" xr:uid="{00000000-0005-0000-0000-0000870D0000}"/>
    <cellStyle name="AeE­_Sheet2_99.08 부채비율_미지급 선급(021231) 55" xfId="2921" xr:uid="{00000000-0005-0000-0000-0000880D0000}"/>
    <cellStyle name="ÅëÈ­_Sheet2_99.08 부채비율_미지급 선급(021231) 55" xfId="2922" xr:uid="{00000000-0005-0000-0000-0000890D0000}"/>
    <cellStyle name="AeE­_Sheet2_99.08 부채비율_미지급 선급(021231) 56" xfId="2923" xr:uid="{00000000-0005-0000-0000-00008A0D0000}"/>
    <cellStyle name="ÅëÈ­_Sheet2_99.08 부채비율_미지급 선급(021231) 56" xfId="2924" xr:uid="{00000000-0005-0000-0000-00008B0D0000}"/>
    <cellStyle name="AeE­_Sheet2_99.08 부채비율_미지급 선급(021231) 57" xfId="2925" xr:uid="{00000000-0005-0000-0000-00008C0D0000}"/>
    <cellStyle name="ÅëÈ­_Sheet2_99.08 부채비율_미지급 선급(021231) 57" xfId="2926" xr:uid="{00000000-0005-0000-0000-00008D0D0000}"/>
    <cellStyle name="AeE­_Sheet2_99.08 부채비율_미지급 선급(021231) 58" xfId="2927" xr:uid="{00000000-0005-0000-0000-00008E0D0000}"/>
    <cellStyle name="ÅëÈ­_Sheet2_99.08 부채비율_미지급 선급(021231) 58" xfId="2928" xr:uid="{00000000-0005-0000-0000-00008F0D0000}"/>
    <cellStyle name="AeE­_Sheet2_99.08 부채비율_미지급 선급(021231) 59" xfId="2929" xr:uid="{00000000-0005-0000-0000-0000900D0000}"/>
    <cellStyle name="ÅëÈ­_Sheet2_99.08 부채비율_미지급 선급(021231) 59" xfId="2930" xr:uid="{00000000-0005-0000-0000-0000910D0000}"/>
    <cellStyle name="AeE­_Sheet2_99.08 부채비율_미지급 선급(021231) 6" xfId="2931" xr:uid="{00000000-0005-0000-0000-0000920D0000}"/>
    <cellStyle name="ÅëÈ­_Sheet2_99.08 부채비율_미지급 선급(021231) 6" xfId="2932" xr:uid="{00000000-0005-0000-0000-0000930D0000}"/>
    <cellStyle name="AeE­_Sheet2_99.08 부채비율_미지급 선급(021231) 60" xfId="2933" xr:uid="{00000000-0005-0000-0000-0000940D0000}"/>
    <cellStyle name="ÅëÈ­_Sheet2_99.08 부채비율_미지급 선급(021231) 60" xfId="2934" xr:uid="{00000000-0005-0000-0000-0000950D0000}"/>
    <cellStyle name="AeE­_Sheet2_99.08 부채비율_미지급 선급(021231) 61" xfId="2935" xr:uid="{00000000-0005-0000-0000-0000960D0000}"/>
    <cellStyle name="ÅëÈ­_Sheet2_99.08 부채비율_미지급 선급(021231) 61" xfId="2936" xr:uid="{00000000-0005-0000-0000-0000970D0000}"/>
    <cellStyle name="AeE­_Sheet2_99.08 부채비율_미지급 선급(021231) 62" xfId="2937" xr:uid="{00000000-0005-0000-0000-0000980D0000}"/>
    <cellStyle name="ÅëÈ­_Sheet2_99.08 부채비율_미지급 선급(021231) 62" xfId="2938" xr:uid="{00000000-0005-0000-0000-0000990D0000}"/>
    <cellStyle name="AeE­_Sheet2_99.08 부채비율_미지급 선급(021231) 63" xfId="2939" xr:uid="{00000000-0005-0000-0000-00009A0D0000}"/>
    <cellStyle name="ÅëÈ­_Sheet2_99.08 부채비율_미지급 선급(021231) 63" xfId="2940" xr:uid="{00000000-0005-0000-0000-00009B0D0000}"/>
    <cellStyle name="AeE­_Sheet2_99.08 부채비율_미지급 선급(021231) 64" xfId="2941" xr:uid="{00000000-0005-0000-0000-00009C0D0000}"/>
    <cellStyle name="ÅëÈ­_Sheet2_99.08 부채비율_미지급 선급(021231) 64" xfId="2942" xr:uid="{00000000-0005-0000-0000-00009D0D0000}"/>
    <cellStyle name="AeE­_Sheet2_99.08 부채비율_미지급 선급(021231) 65" xfId="2943" xr:uid="{00000000-0005-0000-0000-00009E0D0000}"/>
    <cellStyle name="ÅëÈ­_Sheet2_99.08 부채비율_미지급 선급(021231) 65" xfId="2944" xr:uid="{00000000-0005-0000-0000-00009F0D0000}"/>
    <cellStyle name="AeE­_Sheet2_99.08 부채비율_미지급 선급(021231) 66" xfId="2945" xr:uid="{00000000-0005-0000-0000-0000A00D0000}"/>
    <cellStyle name="ÅëÈ­_Sheet2_99.08 부채비율_미지급 선급(021231) 66" xfId="2946" xr:uid="{00000000-0005-0000-0000-0000A10D0000}"/>
    <cellStyle name="AeE­_Sheet2_99.08 부채비율_미지급 선급(021231) 67" xfId="2947" xr:uid="{00000000-0005-0000-0000-0000A20D0000}"/>
    <cellStyle name="ÅëÈ­_Sheet2_99.08 부채비율_미지급 선급(021231) 67" xfId="2948" xr:uid="{00000000-0005-0000-0000-0000A30D0000}"/>
    <cellStyle name="AeE­_Sheet2_99.08 부채비율_미지급 선급(021231) 68" xfId="2949" xr:uid="{00000000-0005-0000-0000-0000A40D0000}"/>
    <cellStyle name="ÅëÈ­_Sheet2_99.08 부채비율_미지급 선급(021231) 68" xfId="2950" xr:uid="{00000000-0005-0000-0000-0000A50D0000}"/>
    <cellStyle name="AeE­_Sheet2_99.08 부채비율_미지급 선급(021231) 69" xfId="2951" xr:uid="{00000000-0005-0000-0000-0000A60D0000}"/>
    <cellStyle name="ÅëÈ­_Sheet2_99.08 부채비율_미지급 선급(021231) 69" xfId="2952" xr:uid="{00000000-0005-0000-0000-0000A70D0000}"/>
    <cellStyle name="AeE­_Sheet2_99.08 부채비율_미지급 선급(021231) 7" xfId="2953" xr:uid="{00000000-0005-0000-0000-0000A80D0000}"/>
    <cellStyle name="ÅëÈ­_Sheet2_99.08 부채비율_미지급 선급(021231) 7" xfId="2954" xr:uid="{00000000-0005-0000-0000-0000A90D0000}"/>
    <cellStyle name="AeE­_Sheet2_99.08 부채비율_미지급 선급(021231) 70" xfId="2955" xr:uid="{00000000-0005-0000-0000-0000AA0D0000}"/>
    <cellStyle name="ÅëÈ­_Sheet2_99.08 부채비율_미지급 선급(021231) 70" xfId="2956" xr:uid="{00000000-0005-0000-0000-0000AB0D0000}"/>
    <cellStyle name="AeE­_Sheet2_99.08 부채비율_미지급 선급(021231) 71" xfId="2957" xr:uid="{00000000-0005-0000-0000-0000AC0D0000}"/>
    <cellStyle name="ÅëÈ­_Sheet2_99.08 부채비율_미지급 선급(021231) 71" xfId="2958" xr:uid="{00000000-0005-0000-0000-0000AD0D0000}"/>
    <cellStyle name="AeE­_Sheet2_99.08 부채비율_미지급 선급(021231) 72" xfId="5059" xr:uid="{00000000-0005-0000-0000-0000AE0D0000}"/>
    <cellStyle name="ÅëÈ­_Sheet2_99.08 부채비율_미지급 선급(021231) 72" xfId="5060" xr:uid="{00000000-0005-0000-0000-0000AF0D0000}"/>
    <cellStyle name="AeE­_Sheet2_99.08 부채비율_미지급 선급(021231) 73" xfId="5061" xr:uid="{00000000-0005-0000-0000-0000B00D0000}"/>
    <cellStyle name="ÅëÈ­_Sheet2_99.08 부채비율_미지급 선급(021231) 73" xfId="5062" xr:uid="{00000000-0005-0000-0000-0000B10D0000}"/>
    <cellStyle name="AeE­_Sheet2_99.08 부채비율_미지급 선급(021231) 8" xfId="2959" xr:uid="{00000000-0005-0000-0000-0000B20D0000}"/>
    <cellStyle name="ÅëÈ­_Sheet2_99.08 부채비율_미지급 선급(021231) 8" xfId="2960" xr:uid="{00000000-0005-0000-0000-0000B30D0000}"/>
    <cellStyle name="AeE­_Sheet2_99.08 부채비율_미지급 선급(021231) 9" xfId="2961" xr:uid="{00000000-0005-0000-0000-0000B40D0000}"/>
    <cellStyle name="ÅëÈ­_Sheet2_99.08 부채비율_미지급 선급(021231) 9" xfId="2962" xr:uid="{00000000-0005-0000-0000-0000B50D0000}"/>
    <cellStyle name="AeE­_Sheet2_99.08 부채비율_신용공여액 신고 대사자료" xfId="2963" xr:uid="{00000000-0005-0000-0000-0000B60D0000}"/>
    <cellStyle name="ÅëÈ­_Sheet2_99.08 부채비율_신용공여액 신고 대사자료" xfId="2964" xr:uid="{00000000-0005-0000-0000-0000B70D0000}"/>
    <cellStyle name="AeE­_Sheet2_99.08 부채비율_신용공여액 신고 대사자료 10" xfId="2965" xr:uid="{00000000-0005-0000-0000-0000B80D0000}"/>
    <cellStyle name="ÅëÈ­_Sheet2_99.08 부채비율_신용공여액 신고 대사자료 10" xfId="2966" xr:uid="{00000000-0005-0000-0000-0000B90D0000}"/>
    <cellStyle name="AeE­_Sheet2_99.08 부채비율_신용공여액 신고 대사자료 11" xfId="2967" xr:uid="{00000000-0005-0000-0000-0000BA0D0000}"/>
    <cellStyle name="ÅëÈ­_Sheet2_99.08 부채비율_신용공여액 신고 대사자료 11" xfId="2968" xr:uid="{00000000-0005-0000-0000-0000BB0D0000}"/>
    <cellStyle name="AeE­_Sheet2_99.08 부채비율_신용공여액 신고 대사자료 12" xfId="2969" xr:uid="{00000000-0005-0000-0000-0000BC0D0000}"/>
    <cellStyle name="ÅëÈ­_Sheet2_99.08 부채비율_신용공여액 신고 대사자료 12" xfId="2970" xr:uid="{00000000-0005-0000-0000-0000BD0D0000}"/>
    <cellStyle name="AeE­_Sheet2_99.08 부채비율_신용공여액 신고 대사자료 13" xfId="2971" xr:uid="{00000000-0005-0000-0000-0000BE0D0000}"/>
    <cellStyle name="ÅëÈ­_Sheet2_99.08 부채비율_신용공여액 신고 대사자료 13" xfId="2972" xr:uid="{00000000-0005-0000-0000-0000BF0D0000}"/>
    <cellStyle name="AeE­_Sheet2_99.08 부채비율_신용공여액 신고 대사자료 14" xfId="2973" xr:uid="{00000000-0005-0000-0000-0000C00D0000}"/>
    <cellStyle name="ÅëÈ­_Sheet2_99.08 부채비율_신용공여액 신고 대사자료 14" xfId="2974" xr:uid="{00000000-0005-0000-0000-0000C10D0000}"/>
    <cellStyle name="AeE­_Sheet2_99.08 부채비율_신용공여액 신고 대사자료 15" xfId="2975" xr:uid="{00000000-0005-0000-0000-0000C20D0000}"/>
    <cellStyle name="ÅëÈ­_Sheet2_99.08 부채비율_신용공여액 신고 대사자료 15" xfId="2976" xr:uid="{00000000-0005-0000-0000-0000C30D0000}"/>
    <cellStyle name="AeE­_Sheet2_99.08 부채비율_신용공여액 신고 대사자료 16" xfId="2977" xr:uid="{00000000-0005-0000-0000-0000C40D0000}"/>
    <cellStyle name="ÅëÈ­_Sheet2_99.08 부채비율_신용공여액 신고 대사자료 16" xfId="2978" xr:uid="{00000000-0005-0000-0000-0000C50D0000}"/>
    <cellStyle name="AeE­_Sheet2_99.08 부채비율_신용공여액 신고 대사자료 17" xfId="2979" xr:uid="{00000000-0005-0000-0000-0000C60D0000}"/>
    <cellStyle name="ÅëÈ­_Sheet2_99.08 부채비율_신용공여액 신고 대사자료 17" xfId="2980" xr:uid="{00000000-0005-0000-0000-0000C70D0000}"/>
    <cellStyle name="AeE­_Sheet2_99.08 부채비율_신용공여액 신고 대사자료 18" xfId="2981" xr:uid="{00000000-0005-0000-0000-0000C80D0000}"/>
    <cellStyle name="ÅëÈ­_Sheet2_99.08 부채비율_신용공여액 신고 대사자료 18" xfId="2982" xr:uid="{00000000-0005-0000-0000-0000C90D0000}"/>
    <cellStyle name="AeE­_Sheet2_99.08 부채비율_신용공여액 신고 대사자료 19" xfId="2983" xr:uid="{00000000-0005-0000-0000-0000CA0D0000}"/>
    <cellStyle name="ÅëÈ­_Sheet2_99.08 부채비율_신용공여액 신고 대사자료 19" xfId="2984" xr:uid="{00000000-0005-0000-0000-0000CB0D0000}"/>
    <cellStyle name="AeE­_Sheet2_99.08 부채비율_신용공여액 신고 대사자료 2" xfId="2985" xr:uid="{00000000-0005-0000-0000-0000CC0D0000}"/>
    <cellStyle name="ÅëÈ­_Sheet2_99.08 부채비율_신용공여액 신고 대사자료 2" xfId="2986" xr:uid="{00000000-0005-0000-0000-0000CD0D0000}"/>
    <cellStyle name="AeE­_Sheet2_99.08 부채비율_신용공여액 신고 대사자료 20" xfId="2987" xr:uid="{00000000-0005-0000-0000-0000CE0D0000}"/>
    <cellStyle name="ÅëÈ­_Sheet2_99.08 부채비율_신용공여액 신고 대사자료 20" xfId="2988" xr:uid="{00000000-0005-0000-0000-0000CF0D0000}"/>
    <cellStyle name="AeE­_Sheet2_99.08 부채비율_신용공여액 신고 대사자료 21" xfId="2989" xr:uid="{00000000-0005-0000-0000-0000D00D0000}"/>
    <cellStyle name="ÅëÈ­_Sheet2_99.08 부채비율_신용공여액 신고 대사자료 21" xfId="2990" xr:uid="{00000000-0005-0000-0000-0000D10D0000}"/>
    <cellStyle name="AeE­_Sheet2_99.08 부채비율_신용공여액 신고 대사자료 22" xfId="2991" xr:uid="{00000000-0005-0000-0000-0000D20D0000}"/>
    <cellStyle name="ÅëÈ­_Sheet2_99.08 부채비율_신용공여액 신고 대사자료 22" xfId="2992" xr:uid="{00000000-0005-0000-0000-0000D30D0000}"/>
    <cellStyle name="AeE­_Sheet2_99.08 부채비율_신용공여액 신고 대사자료 23" xfId="2993" xr:uid="{00000000-0005-0000-0000-0000D40D0000}"/>
    <cellStyle name="ÅëÈ­_Sheet2_99.08 부채비율_신용공여액 신고 대사자료 23" xfId="2994" xr:uid="{00000000-0005-0000-0000-0000D50D0000}"/>
    <cellStyle name="AeE­_Sheet2_99.08 부채비율_신용공여액 신고 대사자료 24" xfId="2995" xr:uid="{00000000-0005-0000-0000-0000D60D0000}"/>
    <cellStyle name="ÅëÈ­_Sheet2_99.08 부채비율_신용공여액 신고 대사자료 24" xfId="2996" xr:uid="{00000000-0005-0000-0000-0000D70D0000}"/>
    <cellStyle name="AeE­_Sheet2_99.08 부채비율_신용공여액 신고 대사자료 25" xfId="2997" xr:uid="{00000000-0005-0000-0000-0000D80D0000}"/>
    <cellStyle name="ÅëÈ­_Sheet2_99.08 부채비율_신용공여액 신고 대사자료 25" xfId="2998" xr:uid="{00000000-0005-0000-0000-0000D90D0000}"/>
    <cellStyle name="AeE­_Sheet2_99.08 부채비율_신용공여액 신고 대사자료 26" xfId="2999" xr:uid="{00000000-0005-0000-0000-0000DA0D0000}"/>
    <cellStyle name="ÅëÈ­_Sheet2_99.08 부채비율_신용공여액 신고 대사자료 26" xfId="3000" xr:uid="{00000000-0005-0000-0000-0000DB0D0000}"/>
    <cellStyle name="AeE­_Sheet2_99.08 부채비율_신용공여액 신고 대사자료 27" xfId="3001" xr:uid="{00000000-0005-0000-0000-0000DC0D0000}"/>
    <cellStyle name="ÅëÈ­_Sheet2_99.08 부채비율_신용공여액 신고 대사자료 27" xfId="3002" xr:uid="{00000000-0005-0000-0000-0000DD0D0000}"/>
    <cellStyle name="AeE­_Sheet2_99.08 부채비율_신용공여액 신고 대사자료 28" xfId="3003" xr:uid="{00000000-0005-0000-0000-0000DE0D0000}"/>
    <cellStyle name="ÅëÈ­_Sheet2_99.08 부채비율_신용공여액 신고 대사자료 28" xfId="3004" xr:uid="{00000000-0005-0000-0000-0000DF0D0000}"/>
    <cellStyle name="AeE­_Sheet2_99.08 부채비율_신용공여액 신고 대사자료 29" xfId="3005" xr:uid="{00000000-0005-0000-0000-0000E00D0000}"/>
    <cellStyle name="ÅëÈ­_Sheet2_99.08 부채비율_신용공여액 신고 대사자료 29" xfId="3006" xr:uid="{00000000-0005-0000-0000-0000E10D0000}"/>
    <cellStyle name="AeE­_Sheet2_99.08 부채비율_신용공여액 신고 대사자료 3" xfId="3007" xr:uid="{00000000-0005-0000-0000-0000E20D0000}"/>
    <cellStyle name="ÅëÈ­_Sheet2_99.08 부채비율_신용공여액 신고 대사자료 3" xfId="3008" xr:uid="{00000000-0005-0000-0000-0000E30D0000}"/>
    <cellStyle name="AeE­_Sheet2_99.08 부채비율_신용공여액 신고 대사자료 30" xfId="3009" xr:uid="{00000000-0005-0000-0000-0000E40D0000}"/>
    <cellStyle name="ÅëÈ­_Sheet2_99.08 부채비율_신용공여액 신고 대사자료 30" xfId="3010" xr:uid="{00000000-0005-0000-0000-0000E50D0000}"/>
    <cellStyle name="AeE­_Sheet2_99.08 부채비율_신용공여액 신고 대사자료 31" xfId="3011" xr:uid="{00000000-0005-0000-0000-0000E60D0000}"/>
    <cellStyle name="ÅëÈ­_Sheet2_99.08 부채비율_신용공여액 신고 대사자료 31" xfId="3012" xr:uid="{00000000-0005-0000-0000-0000E70D0000}"/>
    <cellStyle name="AeE­_Sheet2_99.08 부채비율_신용공여액 신고 대사자료 32" xfId="3013" xr:uid="{00000000-0005-0000-0000-0000E80D0000}"/>
    <cellStyle name="ÅëÈ­_Sheet2_99.08 부채비율_신용공여액 신고 대사자료 32" xfId="3014" xr:uid="{00000000-0005-0000-0000-0000E90D0000}"/>
    <cellStyle name="AeE­_Sheet2_99.08 부채비율_신용공여액 신고 대사자료 33" xfId="3015" xr:uid="{00000000-0005-0000-0000-0000EA0D0000}"/>
    <cellStyle name="ÅëÈ­_Sheet2_99.08 부채비율_신용공여액 신고 대사자료 33" xfId="3016" xr:uid="{00000000-0005-0000-0000-0000EB0D0000}"/>
    <cellStyle name="AeE­_Sheet2_99.08 부채비율_신용공여액 신고 대사자료 34" xfId="3017" xr:uid="{00000000-0005-0000-0000-0000EC0D0000}"/>
    <cellStyle name="ÅëÈ­_Sheet2_99.08 부채비율_신용공여액 신고 대사자료 34" xfId="3018" xr:uid="{00000000-0005-0000-0000-0000ED0D0000}"/>
    <cellStyle name="AeE­_Sheet2_99.08 부채비율_신용공여액 신고 대사자료 35" xfId="3019" xr:uid="{00000000-0005-0000-0000-0000EE0D0000}"/>
    <cellStyle name="ÅëÈ­_Sheet2_99.08 부채비율_신용공여액 신고 대사자료 35" xfId="3020" xr:uid="{00000000-0005-0000-0000-0000EF0D0000}"/>
    <cellStyle name="AeE­_Sheet2_99.08 부채비율_신용공여액 신고 대사자료 36" xfId="3021" xr:uid="{00000000-0005-0000-0000-0000F00D0000}"/>
    <cellStyle name="ÅëÈ­_Sheet2_99.08 부채비율_신용공여액 신고 대사자료 36" xfId="3022" xr:uid="{00000000-0005-0000-0000-0000F10D0000}"/>
    <cellStyle name="AeE­_Sheet2_99.08 부채비율_신용공여액 신고 대사자료 37" xfId="3023" xr:uid="{00000000-0005-0000-0000-0000F20D0000}"/>
    <cellStyle name="ÅëÈ­_Sheet2_99.08 부채비율_신용공여액 신고 대사자료 37" xfId="3024" xr:uid="{00000000-0005-0000-0000-0000F30D0000}"/>
    <cellStyle name="AeE­_Sheet2_99.08 부채비율_신용공여액 신고 대사자료 38" xfId="3025" xr:uid="{00000000-0005-0000-0000-0000F40D0000}"/>
    <cellStyle name="ÅëÈ­_Sheet2_99.08 부채비율_신용공여액 신고 대사자료 38" xfId="3026" xr:uid="{00000000-0005-0000-0000-0000F50D0000}"/>
    <cellStyle name="AeE­_Sheet2_99.08 부채비율_신용공여액 신고 대사자료 39" xfId="3027" xr:uid="{00000000-0005-0000-0000-0000F60D0000}"/>
    <cellStyle name="ÅëÈ­_Sheet2_99.08 부채비율_신용공여액 신고 대사자료 39" xfId="3028" xr:uid="{00000000-0005-0000-0000-0000F70D0000}"/>
    <cellStyle name="AeE­_Sheet2_99.08 부채비율_신용공여액 신고 대사자료 4" xfId="3029" xr:uid="{00000000-0005-0000-0000-0000F80D0000}"/>
    <cellStyle name="ÅëÈ­_Sheet2_99.08 부채비율_신용공여액 신고 대사자료 4" xfId="3030" xr:uid="{00000000-0005-0000-0000-0000F90D0000}"/>
    <cellStyle name="AeE­_Sheet2_99.08 부채비율_신용공여액 신고 대사자료 40" xfId="3031" xr:uid="{00000000-0005-0000-0000-0000FA0D0000}"/>
    <cellStyle name="ÅëÈ­_Sheet2_99.08 부채비율_신용공여액 신고 대사자료 40" xfId="3032" xr:uid="{00000000-0005-0000-0000-0000FB0D0000}"/>
    <cellStyle name="AeE­_Sheet2_99.08 부채비율_신용공여액 신고 대사자료 41" xfId="3033" xr:uid="{00000000-0005-0000-0000-0000FC0D0000}"/>
    <cellStyle name="ÅëÈ­_Sheet2_99.08 부채비율_신용공여액 신고 대사자료 41" xfId="3034" xr:uid="{00000000-0005-0000-0000-0000FD0D0000}"/>
    <cellStyle name="AeE­_Sheet2_99.08 부채비율_신용공여액 신고 대사자료 42" xfId="3035" xr:uid="{00000000-0005-0000-0000-0000FE0D0000}"/>
    <cellStyle name="ÅëÈ­_Sheet2_99.08 부채비율_신용공여액 신고 대사자료 42" xfId="3036" xr:uid="{00000000-0005-0000-0000-0000FF0D0000}"/>
    <cellStyle name="AeE­_Sheet2_99.08 부채비율_신용공여액 신고 대사자료 43" xfId="3037" xr:uid="{00000000-0005-0000-0000-0000000E0000}"/>
    <cellStyle name="ÅëÈ­_Sheet2_99.08 부채비율_신용공여액 신고 대사자료 43" xfId="3038" xr:uid="{00000000-0005-0000-0000-0000010E0000}"/>
    <cellStyle name="AeE­_Sheet2_99.08 부채비율_신용공여액 신고 대사자료 44" xfId="3039" xr:uid="{00000000-0005-0000-0000-0000020E0000}"/>
    <cellStyle name="ÅëÈ­_Sheet2_99.08 부채비율_신용공여액 신고 대사자료 44" xfId="3040" xr:uid="{00000000-0005-0000-0000-0000030E0000}"/>
    <cellStyle name="AeE­_Sheet2_99.08 부채비율_신용공여액 신고 대사자료 45" xfId="3041" xr:uid="{00000000-0005-0000-0000-0000040E0000}"/>
    <cellStyle name="ÅëÈ­_Sheet2_99.08 부채비율_신용공여액 신고 대사자료 45" xfId="3042" xr:uid="{00000000-0005-0000-0000-0000050E0000}"/>
    <cellStyle name="AeE­_Sheet2_99.08 부채비율_신용공여액 신고 대사자료 46" xfId="3043" xr:uid="{00000000-0005-0000-0000-0000060E0000}"/>
    <cellStyle name="ÅëÈ­_Sheet2_99.08 부채비율_신용공여액 신고 대사자료 46" xfId="3044" xr:uid="{00000000-0005-0000-0000-0000070E0000}"/>
    <cellStyle name="AeE­_Sheet2_99.08 부채비율_신용공여액 신고 대사자료 47" xfId="3045" xr:uid="{00000000-0005-0000-0000-0000080E0000}"/>
    <cellStyle name="ÅëÈ­_Sheet2_99.08 부채비율_신용공여액 신고 대사자료 47" xfId="3046" xr:uid="{00000000-0005-0000-0000-0000090E0000}"/>
    <cellStyle name="AeE­_Sheet2_99.08 부채비율_신용공여액 신고 대사자료 48" xfId="3047" xr:uid="{00000000-0005-0000-0000-00000A0E0000}"/>
    <cellStyle name="ÅëÈ­_Sheet2_99.08 부채비율_신용공여액 신고 대사자료 48" xfId="3048" xr:uid="{00000000-0005-0000-0000-00000B0E0000}"/>
    <cellStyle name="AeE­_Sheet2_99.08 부채비율_신용공여액 신고 대사자료 49" xfId="3049" xr:uid="{00000000-0005-0000-0000-00000C0E0000}"/>
    <cellStyle name="ÅëÈ­_Sheet2_99.08 부채비율_신용공여액 신고 대사자료 49" xfId="3050" xr:uid="{00000000-0005-0000-0000-00000D0E0000}"/>
    <cellStyle name="AeE­_Sheet2_99.08 부채비율_신용공여액 신고 대사자료 5" xfId="3051" xr:uid="{00000000-0005-0000-0000-00000E0E0000}"/>
    <cellStyle name="ÅëÈ­_Sheet2_99.08 부채비율_신용공여액 신고 대사자료 5" xfId="3052" xr:uid="{00000000-0005-0000-0000-00000F0E0000}"/>
    <cellStyle name="AeE­_Sheet2_99.08 부채비율_신용공여액 신고 대사자료 50" xfId="3053" xr:uid="{00000000-0005-0000-0000-0000100E0000}"/>
    <cellStyle name="ÅëÈ­_Sheet2_99.08 부채비율_신용공여액 신고 대사자료 50" xfId="3054" xr:uid="{00000000-0005-0000-0000-0000110E0000}"/>
    <cellStyle name="AeE­_Sheet2_99.08 부채비율_신용공여액 신고 대사자료 51" xfId="3055" xr:uid="{00000000-0005-0000-0000-0000120E0000}"/>
    <cellStyle name="ÅëÈ­_Sheet2_99.08 부채비율_신용공여액 신고 대사자료 51" xfId="3056" xr:uid="{00000000-0005-0000-0000-0000130E0000}"/>
    <cellStyle name="AeE­_Sheet2_99.08 부채비율_신용공여액 신고 대사자료 52" xfId="3057" xr:uid="{00000000-0005-0000-0000-0000140E0000}"/>
    <cellStyle name="ÅëÈ­_Sheet2_99.08 부채비율_신용공여액 신고 대사자료 52" xfId="3058" xr:uid="{00000000-0005-0000-0000-0000150E0000}"/>
    <cellStyle name="AeE­_Sheet2_99.08 부채비율_신용공여액 신고 대사자료 53" xfId="3059" xr:uid="{00000000-0005-0000-0000-0000160E0000}"/>
    <cellStyle name="ÅëÈ­_Sheet2_99.08 부채비율_신용공여액 신고 대사자료 53" xfId="3060" xr:uid="{00000000-0005-0000-0000-0000170E0000}"/>
    <cellStyle name="AeE­_Sheet2_99.08 부채비율_신용공여액 신고 대사자료 54" xfId="3061" xr:uid="{00000000-0005-0000-0000-0000180E0000}"/>
    <cellStyle name="ÅëÈ­_Sheet2_99.08 부채비율_신용공여액 신고 대사자료 54" xfId="3062" xr:uid="{00000000-0005-0000-0000-0000190E0000}"/>
    <cellStyle name="AeE­_Sheet2_99.08 부채비율_신용공여액 신고 대사자료 55" xfId="3063" xr:uid="{00000000-0005-0000-0000-00001A0E0000}"/>
    <cellStyle name="ÅëÈ­_Sheet2_99.08 부채비율_신용공여액 신고 대사자료 55" xfId="3064" xr:uid="{00000000-0005-0000-0000-00001B0E0000}"/>
    <cellStyle name="AeE­_Sheet2_99.08 부채비율_신용공여액 신고 대사자료 56" xfId="3065" xr:uid="{00000000-0005-0000-0000-00001C0E0000}"/>
    <cellStyle name="ÅëÈ­_Sheet2_99.08 부채비율_신용공여액 신고 대사자료 56" xfId="3066" xr:uid="{00000000-0005-0000-0000-00001D0E0000}"/>
    <cellStyle name="AeE­_Sheet2_99.08 부채비율_신용공여액 신고 대사자료 57" xfId="3067" xr:uid="{00000000-0005-0000-0000-00001E0E0000}"/>
    <cellStyle name="ÅëÈ­_Sheet2_99.08 부채비율_신용공여액 신고 대사자료 57" xfId="3068" xr:uid="{00000000-0005-0000-0000-00001F0E0000}"/>
    <cellStyle name="AeE­_Sheet2_99.08 부채비율_신용공여액 신고 대사자료 58" xfId="3069" xr:uid="{00000000-0005-0000-0000-0000200E0000}"/>
    <cellStyle name="ÅëÈ­_Sheet2_99.08 부채비율_신용공여액 신고 대사자료 58" xfId="3070" xr:uid="{00000000-0005-0000-0000-0000210E0000}"/>
    <cellStyle name="AeE­_Sheet2_99.08 부채비율_신용공여액 신고 대사자료 59" xfId="3071" xr:uid="{00000000-0005-0000-0000-0000220E0000}"/>
    <cellStyle name="ÅëÈ­_Sheet2_99.08 부채비율_신용공여액 신고 대사자료 59" xfId="3072" xr:uid="{00000000-0005-0000-0000-0000230E0000}"/>
    <cellStyle name="AeE­_Sheet2_99.08 부채비율_신용공여액 신고 대사자료 6" xfId="3073" xr:uid="{00000000-0005-0000-0000-0000240E0000}"/>
    <cellStyle name="ÅëÈ­_Sheet2_99.08 부채비율_신용공여액 신고 대사자료 6" xfId="3074" xr:uid="{00000000-0005-0000-0000-0000250E0000}"/>
    <cellStyle name="AeE­_Sheet2_99.08 부채비율_신용공여액 신고 대사자료 60" xfId="3075" xr:uid="{00000000-0005-0000-0000-0000260E0000}"/>
    <cellStyle name="ÅëÈ­_Sheet2_99.08 부채비율_신용공여액 신고 대사자료 60" xfId="3076" xr:uid="{00000000-0005-0000-0000-0000270E0000}"/>
    <cellStyle name="AeE­_Sheet2_99.08 부채비율_신용공여액 신고 대사자료 61" xfId="3077" xr:uid="{00000000-0005-0000-0000-0000280E0000}"/>
    <cellStyle name="ÅëÈ­_Sheet2_99.08 부채비율_신용공여액 신고 대사자료 61" xfId="3078" xr:uid="{00000000-0005-0000-0000-0000290E0000}"/>
    <cellStyle name="AeE­_Sheet2_99.08 부채비율_신용공여액 신고 대사자료 62" xfId="3079" xr:uid="{00000000-0005-0000-0000-00002A0E0000}"/>
    <cellStyle name="ÅëÈ­_Sheet2_99.08 부채비율_신용공여액 신고 대사자료 62" xfId="3080" xr:uid="{00000000-0005-0000-0000-00002B0E0000}"/>
    <cellStyle name="AeE­_Sheet2_99.08 부채비율_신용공여액 신고 대사자료 63" xfId="3081" xr:uid="{00000000-0005-0000-0000-00002C0E0000}"/>
    <cellStyle name="ÅëÈ­_Sheet2_99.08 부채비율_신용공여액 신고 대사자료 63" xfId="3082" xr:uid="{00000000-0005-0000-0000-00002D0E0000}"/>
    <cellStyle name="AeE­_Sheet2_99.08 부채비율_신용공여액 신고 대사자료 64" xfId="3083" xr:uid="{00000000-0005-0000-0000-00002E0E0000}"/>
    <cellStyle name="ÅëÈ­_Sheet2_99.08 부채비율_신용공여액 신고 대사자료 64" xfId="3084" xr:uid="{00000000-0005-0000-0000-00002F0E0000}"/>
    <cellStyle name="AeE­_Sheet2_99.08 부채비율_신용공여액 신고 대사자료 65" xfId="3085" xr:uid="{00000000-0005-0000-0000-0000300E0000}"/>
    <cellStyle name="ÅëÈ­_Sheet2_99.08 부채비율_신용공여액 신고 대사자료 65" xfId="3086" xr:uid="{00000000-0005-0000-0000-0000310E0000}"/>
    <cellStyle name="AeE­_Sheet2_99.08 부채비율_신용공여액 신고 대사자료 66" xfId="3087" xr:uid="{00000000-0005-0000-0000-0000320E0000}"/>
    <cellStyle name="ÅëÈ­_Sheet2_99.08 부채비율_신용공여액 신고 대사자료 66" xfId="3088" xr:uid="{00000000-0005-0000-0000-0000330E0000}"/>
    <cellStyle name="AeE­_Sheet2_99.08 부채비율_신용공여액 신고 대사자료 67" xfId="3089" xr:uid="{00000000-0005-0000-0000-0000340E0000}"/>
    <cellStyle name="ÅëÈ­_Sheet2_99.08 부채비율_신용공여액 신고 대사자료 67" xfId="3090" xr:uid="{00000000-0005-0000-0000-0000350E0000}"/>
    <cellStyle name="AeE­_Sheet2_99.08 부채비율_신용공여액 신고 대사자료 68" xfId="3091" xr:uid="{00000000-0005-0000-0000-0000360E0000}"/>
    <cellStyle name="ÅëÈ­_Sheet2_99.08 부채비율_신용공여액 신고 대사자료 68" xfId="3092" xr:uid="{00000000-0005-0000-0000-0000370E0000}"/>
    <cellStyle name="AeE­_Sheet2_99.08 부채비율_신용공여액 신고 대사자료 69" xfId="3093" xr:uid="{00000000-0005-0000-0000-0000380E0000}"/>
    <cellStyle name="ÅëÈ­_Sheet2_99.08 부채비율_신용공여액 신고 대사자료 69" xfId="3094" xr:uid="{00000000-0005-0000-0000-0000390E0000}"/>
    <cellStyle name="AeE­_Sheet2_99.08 부채비율_신용공여액 신고 대사자료 7" xfId="3095" xr:uid="{00000000-0005-0000-0000-00003A0E0000}"/>
    <cellStyle name="ÅëÈ­_Sheet2_99.08 부채비율_신용공여액 신고 대사자료 7" xfId="3096" xr:uid="{00000000-0005-0000-0000-00003B0E0000}"/>
    <cellStyle name="AeE­_Sheet2_99.08 부채비율_신용공여액 신고 대사자료 70" xfId="3097" xr:uid="{00000000-0005-0000-0000-00003C0E0000}"/>
    <cellStyle name="ÅëÈ­_Sheet2_99.08 부채비율_신용공여액 신고 대사자료 70" xfId="3098" xr:uid="{00000000-0005-0000-0000-00003D0E0000}"/>
    <cellStyle name="AeE­_Sheet2_99.08 부채비율_신용공여액 신고 대사자료 71" xfId="3099" xr:uid="{00000000-0005-0000-0000-00003E0E0000}"/>
    <cellStyle name="ÅëÈ­_Sheet2_99.08 부채비율_신용공여액 신고 대사자료 71" xfId="3100" xr:uid="{00000000-0005-0000-0000-00003F0E0000}"/>
    <cellStyle name="AeE­_Sheet2_99.08 부채비율_신용공여액 신고 대사자료 72" xfId="5063" xr:uid="{00000000-0005-0000-0000-0000400E0000}"/>
    <cellStyle name="ÅëÈ­_Sheet2_99.08 부채비율_신용공여액 신고 대사자료 72" xfId="5064" xr:uid="{00000000-0005-0000-0000-0000410E0000}"/>
    <cellStyle name="AeE­_Sheet2_99.08 부채비율_신용공여액 신고 대사자료 73" xfId="5065" xr:uid="{00000000-0005-0000-0000-0000420E0000}"/>
    <cellStyle name="ÅëÈ­_Sheet2_99.08 부채비율_신용공여액 신고 대사자료 73" xfId="5066" xr:uid="{00000000-0005-0000-0000-0000430E0000}"/>
    <cellStyle name="AeE­_Sheet2_99.08 부채비율_신용공여액 신고 대사자료 8" xfId="3101" xr:uid="{00000000-0005-0000-0000-0000440E0000}"/>
    <cellStyle name="ÅëÈ­_Sheet2_99.08 부채비율_신용공여액 신고 대사자료 8" xfId="3102" xr:uid="{00000000-0005-0000-0000-0000450E0000}"/>
    <cellStyle name="AeE­_Sheet2_99.08 부채비율_신용공여액 신고 대사자료 9" xfId="3103" xr:uid="{00000000-0005-0000-0000-0000460E0000}"/>
    <cellStyle name="ÅëÈ­_Sheet2_99.08 부채비율_신용공여액 신고 대사자료 9" xfId="3104" xr:uid="{00000000-0005-0000-0000-0000470E0000}"/>
    <cellStyle name="AeE­_Sheet2_99.08 부채비율_신용공여액 신고 대사자료_미지급 선급(021031)" xfId="3105" xr:uid="{00000000-0005-0000-0000-0000480E0000}"/>
    <cellStyle name="ÅëÈ­_Sheet2_99.08 부채비율_신용공여액 신고 대사자료_미지급 선급(021031)" xfId="3106" xr:uid="{00000000-0005-0000-0000-0000490E0000}"/>
    <cellStyle name="AeE­_Sheet2_99.08 부채비율_신용공여액 신고 대사자료_미지급 선급(021031) 10" xfId="3107" xr:uid="{00000000-0005-0000-0000-00004A0E0000}"/>
    <cellStyle name="ÅëÈ­_Sheet2_99.08 부채비율_신용공여액 신고 대사자료_미지급 선급(021031) 10" xfId="3108" xr:uid="{00000000-0005-0000-0000-00004B0E0000}"/>
    <cellStyle name="AeE­_Sheet2_99.08 부채비율_신용공여액 신고 대사자료_미지급 선급(021031) 11" xfId="3109" xr:uid="{00000000-0005-0000-0000-00004C0E0000}"/>
    <cellStyle name="ÅëÈ­_Sheet2_99.08 부채비율_신용공여액 신고 대사자료_미지급 선급(021031) 11" xfId="3110" xr:uid="{00000000-0005-0000-0000-00004D0E0000}"/>
    <cellStyle name="AeE­_Sheet2_99.08 부채비율_신용공여액 신고 대사자료_미지급 선급(021031) 12" xfId="3111" xr:uid="{00000000-0005-0000-0000-00004E0E0000}"/>
    <cellStyle name="ÅëÈ­_Sheet2_99.08 부채비율_신용공여액 신고 대사자료_미지급 선급(021031) 12" xfId="3112" xr:uid="{00000000-0005-0000-0000-00004F0E0000}"/>
    <cellStyle name="AeE­_Sheet2_99.08 부채비율_신용공여액 신고 대사자료_미지급 선급(021031) 13" xfId="3113" xr:uid="{00000000-0005-0000-0000-0000500E0000}"/>
    <cellStyle name="ÅëÈ­_Sheet2_99.08 부채비율_신용공여액 신고 대사자료_미지급 선급(021031) 13" xfId="3114" xr:uid="{00000000-0005-0000-0000-0000510E0000}"/>
    <cellStyle name="AeE­_Sheet2_99.08 부채비율_신용공여액 신고 대사자료_미지급 선급(021031) 14" xfId="3115" xr:uid="{00000000-0005-0000-0000-0000520E0000}"/>
    <cellStyle name="ÅëÈ­_Sheet2_99.08 부채비율_신용공여액 신고 대사자료_미지급 선급(021031) 14" xfId="3116" xr:uid="{00000000-0005-0000-0000-0000530E0000}"/>
    <cellStyle name="AeE­_Sheet2_99.08 부채비율_신용공여액 신고 대사자료_미지급 선급(021031) 15" xfId="3117" xr:uid="{00000000-0005-0000-0000-0000540E0000}"/>
    <cellStyle name="ÅëÈ­_Sheet2_99.08 부채비율_신용공여액 신고 대사자료_미지급 선급(021031) 15" xfId="3118" xr:uid="{00000000-0005-0000-0000-0000550E0000}"/>
    <cellStyle name="AeE­_Sheet2_99.08 부채비율_신용공여액 신고 대사자료_미지급 선급(021031) 16" xfId="3119" xr:uid="{00000000-0005-0000-0000-0000560E0000}"/>
    <cellStyle name="ÅëÈ­_Sheet2_99.08 부채비율_신용공여액 신고 대사자료_미지급 선급(021031) 16" xfId="3120" xr:uid="{00000000-0005-0000-0000-0000570E0000}"/>
    <cellStyle name="AeE­_Sheet2_99.08 부채비율_신용공여액 신고 대사자료_미지급 선급(021031) 17" xfId="3121" xr:uid="{00000000-0005-0000-0000-0000580E0000}"/>
    <cellStyle name="ÅëÈ­_Sheet2_99.08 부채비율_신용공여액 신고 대사자료_미지급 선급(021031) 17" xfId="3122" xr:uid="{00000000-0005-0000-0000-0000590E0000}"/>
    <cellStyle name="AeE­_Sheet2_99.08 부채비율_신용공여액 신고 대사자료_미지급 선급(021031) 18" xfId="3123" xr:uid="{00000000-0005-0000-0000-00005A0E0000}"/>
    <cellStyle name="ÅëÈ­_Sheet2_99.08 부채비율_신용공여액 신고 대사자료_미지급 선급(021031) 18" xfId="3124" xr:uid="{00000000-0005-0000-0000-00005B0E0000}"/>
    <cellStyle name="AeE­_Sheet2_99.08 부채비율_신용공여액 신고 대사자료_미지급 선급(021031) 19" xfId="3125" xr:uid="{00000000-0005-0000-0000-00005C0E0000}"/>
    <cellStyle name="ÅëÈ­_Sheet2_99.08 부채비율_신용공여액 신고 대사자료_미지급 선급(021031) 19" xfId="3126" xr:uid="{00000000-0005-0000-0000-00005D0E0000}"/>
    <cellStyle name="AeE­_Sheet2_99.08 부채비율_신용공여액 신고 대사자료_미지급 선급(021031) 2" xfId="3127" xr:uid="{00000000-0005-0000-0000-00005E0E0000}"/>
    <cellStyle name="ÅëÈ­_Sheet2_99.08 부채비율_신용공여액 신고 대사자료_미지급 선급(021031) 2" xfId="3128" xr:uid="{00000000-0005-0000-0000-00005F0E0000}"/>
    <cellStyle name="AeE­_Sheet2_99.08 부채비율_신용공여액 신고 대사자료_미지급 선급(021031) 20" xfId="3129" xr:uid="{00000000-0005-0000-0000-0000600E0000}"/>
    <cellStyle name="ÅëÈ­_Sheet2_99.08 부채비율_신용공여액 신고 대사자료_미지급 선급(021031) 20" xfId="3130" xr:uid="{00000000-0005-0000-0000-0000610E0000}"/>
    <cellStyle name="AeE­_Sheet2_99.08 부채비율_신용공여액 신고 대사자료_미지급 선급(021031) 21" xfId="3131" xr:uid="{00000000-0005-0000-0000-0000620E0000}"/>
    <cellStyle name="ÅëÈ­_Sheet2_99.08 부채비율_신용공여액 신고 대사자료_미지급 선급(021031) 21" xfId="3132" xr:uid="{00000000-0005-0000-0000-0000630E0000}"/>
    <cellStyle name="AeE­_Sheet2_99.08 부채비율_신용공여액 신고 대사자료_미지급 선급(021031) 22" xfId="3133" xr:uid="{00000000-0005-0000-0000-0000640E0000}"/>
    <cellStyle name="ÅëÈ­_Sheet2_99.08 부채비율_신용공여액 신고 대사자료_미지급 선급(021031) 22" xfId="3134" xr:uid="{00000000-0005-0000-0000-0000650E0000}"/>
    <cellStyle name="AeE­_Sheet2_99.08 부채비율_신용공여액 신고 대사자료_미지급 선급(021031) 23" xfId="3135" xr:uid="{00000000-0005-0000-0000-0000660E0000}"/>
    <cellStyle name="ÅëÈ­_Sheet2_99.08 부채비율_신용공여액 신고 대사자료_미지급 선급(021031) 23" xfId="3136" xr:uid="{00000000-0005-0000-0000-0000670E0000}"/>
    <cellStyle name="AeE­_Sheet2_99.08 부채비율_신용공여액 신고 대사자료_미지급 선급(021031) 24" xfId="3137" xr:uid="{00000000-0005-0000-0000-0000680E0000}"/>
    <cellStyle name="ÅëÈ­_Sheet2_99.08 부채비율_신용공여액 신고 대사자료_미지급 선급(021031) 24" xfId="3138" xr:uid="{00000000-0005-0000-0000-0000690E0000}"/>
    <cellStyle name="AeE­_Sheet2_99.08 부채비율_신용공여액 신고 대사자료_미지급 선급(021031) 25" xfId="3139" xr:uid="{00000000-0005-0000-0000-00006A0E0000}"/>
    <cellStyle name="ÅëÈ­_Sheet2_99.08 부채비율_신용공여액 신고 대사자료_미지급 선급(021031) 25" xfId="3140" xr:uid="{00000000-0005-0000-0000-00006B0E0000}"/>
    <cellStyle name="AeE­_Sheet2_99.08 부채비율_신용공여액 신고 대사자료_미지급 선급(021031) 26" xfId="3141" xr:uid="{00000000-0005-0000-0000-00006C0E0000}"/>
    <cellStyle name="ÅëÈ­_Sheet2_99.08 부채비율_신용공여액 신고 대사자료_미지급 선급(021031) 26" xfId="3142" xr:uid="{00000000-0005-0000-0000-00006D0E0000}"/>
    <cellStyle name="AeE­_Sheet2_99.08 부채비율_신용공여액 신고 대사자료_미지급 선급(021031) 27" xfId="3143" xr:uid="{00000000-0005-0000-0000-00006E0E0000}"/>
    <cellStyle name="ÅëÈ­_Sheet2_99.08 부채비율_신용공여액 신고 대사자료_미지급 선급(021031) 27" xfId="3144" xr:uid="{00000000-0005-0000-0000-00006F0E0000}"/>
    <cellStyle name="AeE­_Sheet2_99.08 부채비율_신용공여액 신고 대사자료_미지급 선급(021031) 28" xfId="3145" xr:uid="{00000000-0005-0000-0000-0000700E0000}"/>
    <cellStyle name="ÅëÈ­_Sheet2_99.08 부채비율_신용공여액 신고 대사자료_미지급 선급(021031) 28" xfId="3146" xr:uid="{00000000-0005-0000-0000-0000710E0000}"/>
    <cellStyle name="AeE­_Sheet2_99.08 부채비율_신용공여액 신고 대사자료_미지급 선급(021031) 29" xfId="3147" xr:uid="{00000000-0005-0000-0000-0000720E0000}"/>
    <cellStyle name="ÅëÈ­_Sheet2_99.08 부채비율_신용공여액 신고 대사자료_미지급 선급(021031) 29" xfId="3148" xr:uid="{00000000-0005-0000-0000-0000730E0000}"/>
    <cellStyle name="AeE­_Sheet2_99.08 부채비율_신용공여액 신고 대사자료_미지급 선급(021031) 3" xfId="3149" xr:uid="{00000000-0005-0000-0000-0000740E0000}"/>
    <cellStyle name="ÅëÈ­_Sheet2_99.08 부채비율_신용공여액 신고 대사자료_미지급 선급(021031) 3" xfId="3150" xr:uid="{00000000-0005-0000-0000-0000750E0000}"/>
    <cellStyle name="AeE­_Sheet2_99.08 부채비율_신용공여액 신고 대사자료_미지급 선급(021031) 30" xfId="3151" xr:uid="{00000000-0005-0000-0000-0000760E0000}"/>
    <cellStyle name="ÅëÈ­_Sheet2_99.08 부채비율_신용공여액 신고 대사자료_미지급 선급(021031) 30" xfId="3152" xr:uid="{00000000-0005-0000-0000-0000770E0000}"/>
    <cellStyle name="AeE­_Sheet2_99.08 부채비율_신용공여액 신고 대사자료_미지급 선급(021031) 31" xfId="3153" xr:uid="{00000000-0005-0000-0000-0000780E0000}"/>
    <cellStyle name="ÅëÈ­_Sheet2_99.08 부채비율_신용공여액 신고 대사자료_미지급 선급(021031) 31" xfId="3154" xr:uid="{00000000-0005-0000-0000-0000790E0000}"/>
    <cellStyle name="AeE­_Sheet2_99.08 부채비율_신용공여액 신고 대사자료_미지급 선급(021031) 32" xfId="3155" xr:uid="{00000000-0005-0000-0000-00007A0E0000}"/>
    <cellStyle name="ÅëÈ­_Sheet2_99.08 부채비율_신용공여액 신고 대사자료_미지급 선급(021031) 32" xfId="3156" xr:uid="{00000000-0005-0000-0000-00007B0E0000}"/>
    <cellStyle name="AeE­_Sheet2_99.08 부채비율_신용공여액 신고 대사자료_미지급 선급(021031) 33" xfId="3157" xr:uid="{00000000-0005-0000-0000-00007C0E0000}"/>
    <cellStyle name="ÅëÈ­_Sheet2_99.08 부채비율_신용공여액 신고 대사자료_미지급 선급(021031) 33" xfId="3158" xr:uid="{00000000-0005-0000-0000-00007D0E0000}"/>
    <cellStyle name="AeE­_Sheet2_99.08 부채비율_신용공여액 신고 대사자료_미지급 선급(021031) 34" xfId="3159" xr:uid="{00000000-0005-0000-0000-00007E0E0000}"/>
    <cellStyle name="ÅëÈ­_Sheet2_99.08 부채비율_신용공여액 신고 대사자료_미지급 선급(021031) 34" xfId="3160" xr:uid="{00000000-0005-0000-0000-00007F0E0000}"/>
    <cellStyle name="AeE­_Sheet2_99.08 부채비율_신용공여액 신고 대사자료_미지급 선급(021031) 35" xfId="3161" xr:uid="{00000000-0005-0000-0000-0000800E0000}"/>
    <cellStyle name="ÅëÈ­_Sheet2_99.08 부채비율_신용공여액 신고 대사자료_미지급 선급(021031) 35" xfId="3162" xr:uid="{00000000-0005-0000-0000-0000810E0000}"/>
    <cellStyle name="AeE­_Sheet2_99.08 부채비율_신용공여액 신고 대사자료_미지급 선급(021031) 36" xfId="3163" xr:uid="{00000000-0005-0000-0000-0000820E0000}"/>
    <cellStyle name="ÅëÈ­_Sheet2_99.08 부채비율_신용공여액 신고 대사자료_미지급 선급(021031) 36" xfId="3164" xr:uid="{00000000-0005-0000-0000-0000830E0000}"/>
    <cellStyle name="AeE­_Sheet2_99.08 부채비율_신용공여액 신고 대사자료_미지급 선급(021031) 37" xfId="3165" xr:uid="{00000000-0005-0000-0000-0000840E0000}"/>
    <cellStyle name="ÅëÈ­_Sheet2_99.08 부채비율_신용공여액 신고 대사자료_미지급 선급(021031) 37" xfId="3166" xr:uid="{00000000-0005-0000-0000-0000850E0000}"/>
    <cellStyle name="AeE­_Sheet2_99.08 부채비율_신용공여액 신고 대사자료_미지급 선급(021031) 38" xfId="3167" xr:uid="{00000000-0005-0000-0000-0000860E0000}"/>
    <cellStyle name="ÅëÈ­_Sheet2_99.08 부채비율_신용공여액 신고 대사자료_미지급 선급(021031) 38" xfId="3168" xr:uid="{00000000-0005-0000-0000-0000870E0000}"/>
    <cellStyle name="AeE­_Sheet2_99.08 부채비율_신용공여액 신고 대사자료_미지급 선급(021031) 39" xfId="3169" xr:uid="{00000000-0005-0000-0000-0000880E0000}"/>
    <cellStyle name="ÅëÈ­_Sheet2_99.08 부채비율_신용공여액 신고 대사자료_미지급 선급(021031) 39" xfId="3170" xr:uid="{00000000-0005-0000-0000-0000890E0000}"/>
    <cellStyle name="AeE­_Sheet2_99.08 부채비율_신용공여액 신고 대사자료_미지급 선급(021031) 4" xfId="3171" xr:uid="{00000000-0005-0000-0000-00008A0E0000}"/>
    <cellStyle name="ÅëÈ­_Sheet2_99.08 부채비율_신용공여액 신고 대사자료_미지급 선급(021031) 4" xfId="3172" xr:uid="{00000000-0005-0000-0000-00008B0E0000}"/>
    <cellStyle name="AeE­_Sheet2_99.08 부채비율_신용공여액 신고 대사자료_미지급 선급(021031) 40" xfId="3173" xr:uid="{00000000-0005-0000-0000-00008C0E0000}"/>
    <cellStyle name="ÅëÈ­_Sheet2_99.08 부채비율_신용공여액 신고 대사자료_미지급 선급(021031) 40" xfId="3174" xr:uid="{00000000-0005-0000-0000-00008D0E0000}"/>
    <cellStyle name="AeE­_Sheet2_99.08 부채비율_신용공여액 신고 대사자료_미지급 선급(021031) 41" xfId="3175" xr:uid="{00000000-0005-0000-0000-00008E0E0000}"/>
    <cellStyle name="ÅëÈ­_Sheet2_99.08 부채비율_신용공여액 신고 대사자료_미지급 선급(021031) 41" xfId="3176" xr:uid="{00000000-0005-0000-0000-00008F0E0000}"/>
    <cellStyle name="AeE­_Sheet2_99.08 부채비율_신용공여액 신고 대사자료_미지급 선급(021031) 42" xfId="3177" xr:uid="{00000000-0005-0000-0000-0000900E0000}"/>
    <cellStyle name="ÅëÈ­_Sheet2_99.08 부채비율_신용공여액 신고 대사자료_미지급 선급(021031) 42" xfId="3178" xr:uid="{00000000-0005-0000-0000-0000910E0000}"/>
    <cellStyle name="AeE­_Sheet2_99.08 부채비율_신용공여액 신고 대사자료_미지급 선급(021031) 43" xfId="3179" xr:uid="{00000000-0005-0000-0000-0000920E0000}"/>
    <cellStyle name="ÅëÈ­_Sheet2_99.08 부채비율_신용공여액 신고 대사자료_미지급 선급(021031) 43" xfId="3180" xr:uid="{00000000-0005-0000-0000-0000930E0000}"/>
    <cellStyle name="AeE­_Sheet2_99.08 부채비율_신용공여액 신고 대사자료_미지급 선급(021031) 44" xfId="3181" xr:uid="{00000000-0005-0000-0000-0000940E0000}"/>
    <cellStyle name="ÅëÈ­_Sheet2_99.08 부채비율_신용공여액 신고 대사자료_미지급 선급(021031) 44" xfId="3182" xr:uid="{00000000-0005-0000-0000-0000950E0000}"/>
    <cellStyle name="AeE­_Sheet2_99.08 부채비율_신용공여액 신고 대사자료_미지급 선급(021031) 45" xfId="3183" xr:uid="{00000000-0005-0000-0000-0000960E0000}"/>
    <cellStyle name="ÅëÈ­_Sheet2_99.08 부채비율_신용공여액 신고 대사자료_미지급 선급(021031) 45" xfId="3184" xr:uid="{00000000-0005-0000-0000-0000970E0000}"/>
    <cellStyle name="AeE­_Sheet2_99.08 부채비율_신용공여액 신고 대사자료_미지급 선급(021031) 46" xfId="3185" xr:uid="{00000000-0005-0000-0000-0000980E0000}"/>
    <cellStyle name="ÅëÈ­_Sheet2_99.08 부채비율_신용공여액 신고 대사자료_미지급 선급(021031) 46" xfId="3186" xr:uid="{00000000-0005-0000-0000-0000990E0000}"/>
    <cellStyle name="AeE­_Sheet2_99.08 부채비율_신용공여액 신고 대사자료_미지급 선급(021031) 47" xfId="3187" xr:uid="{00000000-0005-0000-0000-00009A0E0000}"/>
    <cellStyle name="ÅëÈ­_Sheet2_99.08 부채비율_신용공여액 신고 대사자료_미지급 선급(021031) 47" xfId="3188" xr:uid="{00000000-0005-0000-0000-00009B0E0000}"/>
    <cellStyle name="AeE­_Sheet2_99.08 부채비율_신용공여액 신고 대사자료_미지급 선급(021031) 48" xfId="3189" xr:uid="{00000000-0005-0000-0000-00009C0E0000}"/>
    <cellStyle name="ÅëÈ­_Sheet2_99.08 부채비율_신용공여액 신고 대사자료_미지급 선급(021031) 48" xfId="3190" xr:uid="{00000000-0005-0000-0000-00009D0E0000}"/>
    <cellStyle name="AeE­_Sheet2_99.08 부채비율_신용공여액 신고 대사자료_미지급 선급(021031) 49" xfId="3191" xr:uid="{00000000-0005-0000-0000-00009E0E0000}"/>
    <cellStyle name="ÅëÈ­_Sheet2_99.08 부채비율_신용공여액 신고 대사자료_미지급 선급(021031) 49" xfId="3192" xr:uid="{00000000-0005-0000-0000-00009F0E0000}"/>
    <cellStyle name="AeE­_Sheet2_99.08 부채비율_신용공여액 신고 대사자료_미지급 선급(021031) 5" xfId="3193" xr:uid="{00000000-0005-0000-0000-0000A00E0000}"/>
    <cellStyle name="ÅëÈ­_Sheet2_99.08 부채비율_신용공여액 신고 대사자료_미지급 선급(021031) 5" xfId="3194" xr:uid="{00000000-0005-0000-0000-0000A10E0000}"/>
    <cellStyle name="AeE­_Sheet2_99.08 부채비율_신용공여액 신고 대사자료_미지급 선급(021031) 50" xfId="3195" xr:uid="{00000000-0005-0000-0000-0000A20E0000}"/>
    <cellStyle name="ÅëÈ­_Sheet2_99.08 부채비율_신용공여액 신고 대사자료_미지급 선급(021031) 50" xfId="3196" xr:uid="{00000000-0005-0000-0000-0000A30E0000}"/>
    <cellStyle name="AeE­_Sheet2_99.08 부채비율_신용공여액 신고 대사자료_미지급 선급(021031) 51" xfId="3197" xr:uid="{00000000-0005-0000-0000-0000A40E0000}"/>
    <cellStyle name="ÅëÈ­_Sheet2_99.08 부채비율_신용공여액 신고 대사자료_미지급 선급(021031) 51" xfId="3198" xr:uid="{00000000-0005-0000-0000-0000A50E0000}"/>
    <cellStyle name="AeE­_Sheet2_99.08 부채비율_신용공여액 신고 대사자료_미지급 선급(021031) 52" xfId="3199" xr:uid="{00000000-0005-0000-0000-0000A60E0000}"/>
    <cellStyle name="ÅëÈ­_Sheet2_99.08 부채비율_신용공여액 신고 대사자료_미지급 선급(021031) 52" xfId="3200" xr:uid="{00000000-0005-0000-0000-0000A70E0000}"/>
    <cellStyle name="AeE­_Sheet2_99.08 부채비율_신용공여액 신고 대사자료_미지급 선급(021031) 53" xfId="3201" xr:uid="{00000000-0005-0000-0000-0000A80E0000}"/>
    <cellStyle name="ÅëÈ­_Sheet2_99.08 부채비율_신용공여액 신고 대사자료_미지급 선급(021031) 53" xfId="3202" xr:uid="{00000000-0005-0000-0000-0000A90E0000}"/>
    <cellStyle name="AeE­_Sheet2_99.08 부채비율_신용공여액 신고 대사자료_미지급 선급(021031) 54" xfId="3203" xr:uid="{00000000-0005-0000-0000-0000AA0E0000}"/>
    <cellStyle name="ÅëÈ­_Sheet2_99.08 부채비율_신용공여액 신고 대사자료_미지급 선급(021031) 54" xfId="3204" xr:uid="{00000000-0005-0000-0000-0000AB0E0000}"/>
    <cellStyle name="AeE­_Sheet2_99.08 부채비율_신용공여액 신고 대사자료_미지급 선급(021031) 55" xfId="3205" xr:uid="{00000000-0005-0000-0000-0000AC0E0000}"/>
    <cellStyle name="ÅëÈ­_Sheet2_99.08 부채비율_신용공여액 신고 대사자료_미지급 선급(021031) 55" xfId="3206" xr:uid="{00000000-0005-0000-0000-0000AD0E0000}"/>
    <cellStyle name="AeE­_Sheet2_99.08 부채비율_신용공여액 신고 대사자료_미지급 선급(021031) 56" xfId="3207" xr:uid="{00000000-0005-0000-0000-0000AE0E0000}"/>
    <cellStyle name="ÅëÈ­_Sheet2_99.08 부채비율_신용공여액 신고 대사자료_미지급 선급(021031) 56" xfId="3208" xr:uid="{00000000-0005-0000-0000-0000AF0E0000}"/>
    <cellStyle name="AeE­_Sheet2_99.08 부채비율_신용공여액 신고 대사자료_미지급 선급(021031) 57" xfId="3209" xr:uid="{00000000-0005-0000-0000-0000B00E0000}"/>
    <cellStyle name="ÅëÈ­_Sheet2_99.08 부채비율_신용공여액 신고 대사자료_미지급 선급(021031) 57" xfId="3210" xr:uid="{00000000-0005-0000-0000-0000B10E0000}"/>
    <cellStyle name="AeE­_Sheet2_99.08 부채비율_신용공여액 신고 대사자료_미지급 선급(021031) 58" xfId="3211" xr:uid="{00000000-0005-0000-0000-0000B20E0000}"/>
    <cellStyle name="ÅëÈ­_Sheet2_99.08 부채비율_신용공여액 신고 대사자료_미지급 선급(021031) 58" xfId="3212" xr:uid="{00000000-0005-0000-0000-0000B30E0000}"/>
    <cellStyle name="AeE­_Sheet2_99.08 부채비율_신용공여액 신고 대사자료_미지급 선급(021031) 59" xfId="3213" xr:uid="{00000000-0005-0000-0000-0000B40E0000}"/>
    <cellStyle name="ÅëÈ­_Sheet2_99.08 부채비율_신용공여액 신고 대사자료_미지급 선급(021031) 59" xfId="3214" xr:uid="{00000000-0005-0000-0000-0000B50E0000}"/>
    <cellStyle name="AeE­_Sheet2_99.08 부채비율_신용공여액 신고 대사자료_미지급 선급(021031) 6" xfId="3215" xr:uid="{00000000-0005-0000-0000-0000B60E0000}"/>
    <cellStyle name="ÅëÈ­_Sheet2_99.08 부채비율_신용공여액 신고 대사자료_미지급 선급(021031) 6" xfId="3216" xr:uid="{00000000-0005-0000-0000-0000B70E0000}"/>
    <cellStyle name="AeE­_Sheet2_99.08 부채비율_신용공여액 신고 대사자료_미지급 선급(021031) 60" xfId="3217" xr:uid="{00000000-0005-0000-0000-0000B80E0000}"/>
    <cellStyle name="ÅëÈ­_Sheet2_99.08 부채비율_신용공여액 신고 대사자료_미지급 선급(021031) 60" xfId="3218" xr:uid="{00000000-0005-0000-0000-0000B90E0000}"/>
    <cellStyle name="AeE­_Sheet2_99.08 부채비율_신용공여액 신고 대사자료_미지급 선급(021031) 61" xfId="3219" xr:uid="{00000000-0005-0000-0000-0000BA0E0000}"/>
    <cellStyle name="ÅëÈ­_Sheet2_99.08 부채비율_신용공여액 신고 대사자료_미지급 선급(021031) 61" xfId="3220" xr:uid="{00000000-0005-0000-0000-0000BB0E0000}"/>
    <cellStyle name="AeE­_Sheet2_99.08 부채비율_신용공여액 신고 대사자료_미지급 선급(021031) 62" xfId="3221" xr:uid="{00000000-0005-0000-0000-0000BC0E0000}"/>
    <cellStyle name="ÅëÈ­_Sheet2_99.08 부채비율_신용공여액 신고 대사자료_미지급 선급(021031) 62" xfId="3222" xr:uid="{00000000-0005-0000-0000-0000BD0E0000}"/>
    <cellStyle name="AeE­_Sheet2_99.08 부채비율_신용공여액 신고 대사자료_미지급 선급(021031) 63" xfId="3223" xr:uid="{00000000-0005-0000-0000-0000BE0E0000}"/>
    <cellStyle name="ÅëÈ­_Sheet2_99.08 부채비율_신용공여액 신고 대사자료_미지급 선급(021031) 63" xfId="3224" xr:uid="{00000000-0005-0000-0000-0000BF0E0000}"/>
    <cellStyle name="AeE­_Sheet2_99.08 부채비율_신용공여액 신고 대사자료_미지급 선급(021031) 64" xfId="3225" xr:uid="{00000000-0005-0000-0000-0000C00E0000}"/>
    <cellStyle name="ÅëÈ­_Sheet2_99.08 부채비율_신용공여액 신고 대사자료_미지급 선급(021031) 64" xfId="3226" xr:uid="{00000000-0005-0000-0000-0000C10E0000}"/>
    <cellStyle name="AeE­_Sheet2_99.08 부채비율_신용공여액 신고 대사자료_미지급 선급(021031) 65" xfId="3227" xr:uid="{00000000-0005-0000-0000-0000C20E0000}"/>
    <cellStyle name="ÅëÈ­_Sheet2_99.08 부채비율_신용공여액 신고 대사자료_미지급 선급(021031) 65" xfId="3228" xr:uid="{00000000-0005-0000-0000-0000C30E0000}"/>
    <cellStyle name="AeE­_Sheet2_99.08 부채비율_신용공여액 신고 대사자료_미지급 선급(021031) 66" xfId="3229" xr:uid="{00000000-0005-0000-0000-0000C40E0000}"/>
    <cellStyle name="ÅëÈ­_Sheet2_99.08 부채비율_신용공여액 신고 대사자료_미지급 선급(021031) 66" xfId="3230" xr:uid="{00000000-0005-0000-0000-0000C50E0000}"/>
    <cellStyle name="AeE­_Sheet2_99.08 부채비율_신용공여액 신고 대사자료_미지급 선급(021031) 67" xfId="3231" xr:uid="{00000000-0005-0000-0000-0000C60E0000}"/>
    <cellStyle name="ÅëÈ­_Sheet2_99.08 부채비율_신용공여액 신고 대사자료_미지급 선급(021031) 67" xfId="3232" xr:uid="{00000000-0005-0000-0000-0000C70E0000}"/>
    <cellStyle name="AeE­_Sheet2_99.08 부채비율_신용공여액 신고 대사자료_미지급 선급(021031) 68" xfId="3233" xr:uid="{00000000-0005-0000-0000-0000C80E0000}"/>
    <cellStyle name="ÅëÈ­_Sheet2_99.08 부채비율_신용공여액 신고 대사자료_미지급 선급(021031) 68" xfId="3234" xr:uid="{00000000-0005-0000-0000-0000C90E0000}"/>
    <cellStyle name="AeE­_Sheet2_99.08 부채비율_신용공여액 신고 대사자료_미지급 선급(021031) 69" xfId="3235" xr:uid="{00000000-0005-0000-0000-0000CA0E0000}"/>
    <cellStyle name="ÅëÈ­_Sheet2_99.08 부채비율_신용공여액 신고 대사자료_미지급 선급(021031) 69" xfId="3236" xr:uid="{00000000-0005-0000-0000-0000CB0E0000}"/>
    <cellStyle name="AeE­_Sheet2_99.08 부채비율_신용공여액 신고 대사자료_미지급 선급(021031) 7" xfId="3237" xr:uid="{00000000-0005-0000-0000-0000CC0E0000}"/>
    <cellStyle name="ÅëÈ­_Sheet2_99.08 부채비율_신용공여액 신고 대사자료_미지급 선급(021031) 7" xfId="3238" xr:uid="{00000000-0005-0000-0000-0000CD0E0000}"/>
    <cellStyle name="AeE­_Sheet2_99.08 부채비율_신용공여액 신고 대사자료_미지급 선급(021031) 70" xfId="3239" xr:uid="{00000000-0005-0000-0000-0000CE0E0000}"/>
    <cellStyle name="ÅëÈ­_Sheet2_99.08 부채비율_신용공여액 신고 대사자료_미지급 선급(021031) 70" xfId="3240" xr:uid="{00000000-0005-0000-0000-0000CF0E0000}"/>
    <cellStyle name="AeE­_Sheet2_99.08 부채비율_신용공여액 신고 대사자료_미지급 선급(021031) 71" xfId="3241" xr:uid="{00000000-0005-0000-0000-0000D00E0000}"/>
    <cellStyle name="ÅëÈ­_Sheet2_99.08 부채비율_신용공여액 신고 대사자료_미지급 선급(021031) 71" xfId="3242" xr:uid="{00000000-0005-0000-0000-0000D10E0000}"/>
    <cellStyle name="AeE­_Sheet2_99.08 부채비율_신용공여액 신고 대사자료_미지급 선급(021031) 72" xfId="5067" xr:uid="{00000000-0005-0000-0000-0000D20E0000}"/>
    <cellStyle name="ÅëÈ­_Sheet2_99.08 부채비율_신용공여액 신고 대사자료_미지급 선급(021031) 72" xfId="5068" xr:uid="{00000000-0005-0000-0000-0000D30E0000}"/>
    <cellStyle name="AeE­_Sheet2_99.08 부채비율_신용공여액 신고 대사자료_미지급 선급(021031) 73" xfId="5069" xr:uid="{00000000-0005-0000-0000-0000D40E0000}"/>
    <cellStyle name="ÅëÈ­_Sheet2_99.08 부채비율_신용공여액 신고 대사자료_미지급 선급(021031) 73" xfId="5070" xr:uid="{00000000-0005-0000-0000-0000D50E0000}"/>
    <cellStyle name="AeE­_Sheet2_99.08 부채비율_신용공여액 신고 대사자료_미지급 선급(021031) 8" xfId="3243" xr:uid="{00000000-0005-0000-0000-0000D60E0000}"/>
    <cellStyle name="ÅëÈ­_Sheet2_99.08 부채비율_신용공여액 신고 대사자료_미지급 선급(021031) 8" xfId="3244" xr:uid="{00000000-0005-0000-0000-0000D70E0000}"/>
    <cellStyle name="AeE­_Sheet2_99.08 부채비율_신용공여액 신고 대사자료_미지급 선급(021031) 9" xfId="3245" xr:uid="{00000000-0005-0000-0000-0000D80E0000}"/>
    <cellStyle name="ÅëÈ­_Sheet2_99.08 부채비율_신용공여액 신고 대사자료_미지급 선급(021031) 9" xfId="3246" xr:uid="{00000000-0005-0000-0000-0000D90E0000}"/>
    <cellStyle name="AeE­_Sheet2_99.08 부채비율_신용공여액 신고 대사자료_미지급 선급(021231)" xfId="3247" xr:uid="{00000000-0005-0000-0000-0000DA0E0000}"/>
    <cellStyle name="ÅëÈ­_Sheet2_99.08 부채비율_신용공여액 신고 대사자료_미지급 선급(021231)" xfId="3248" xr:uid="{00000000-0005-0000-0000-0000DB0E0000}"/>
    <cellStyle name="AeE­_Sheet2_99.08 부채비율_신용공여액 신고 대사자료_미지급 선급(021231) 10" xfId="3249" xr:uid="{00000000-0005-0000-0000-0000DC0E0000}"/>
    <cellStyle name="ÅëÈ­_Sheet2_99.08 부채비율_신용공여액 신고 대사자료_미지급 선급(021231) 10" xfId="3250" xr:uid="{00000000-0005-0000-0000-0000DD0E0000}"/>
    <cellStyle name="AeE­_Sheet2_99.08 부채비율_신용공여액 신고 대사자료_미지급 선급(021231) 11" xfId="3251" xr:uid="{00000000-0005-0000-0000-0000DE0E0000}"/>
    <cellStyle name="ÅëÈ­_Sheet2_99.08 부채비율_신용공여액 신고 대사자료_미지급 선급(021231) 11" xfId="3252" xr:uid="{00000000-0005-0000-0000-0000DF0E0000}"/>
    <cellStyle name="AeE­_Sheet2_99.08 부채비율_신용공여액 신고 대사자료_미지급 선급(021231) 12" xfId="3253" xr:uid="{00000000-0005-0000-0000-0000E00E0000}"/>
    <cellStyle name="ÅëÈ­_Sheet2_99.08 부채비율_신용공여액 신고 대사자료_미지급 선급(021231) 12" xfId="3254" xr:uid="{00000000-0005-0000-0000-0000E10E0000}"/>
    <cellStyle name="AeE­_Sheet2_99.08 부채비율_신용공여액 신고 대사자료_미지급 선급(021231) 13" xfId="3255" xr:uid="{00000000-0005-0000-0000-0000E20E0000}"/>
    <cellStyle name="ÅëÈ­_Sheet2_99.08 부채비율_신용공여액 신고 대사자료_미지급 선급(021231) 13" xfId="3256" xr:uid="{00000000-0005-0000-0000-0000E30E0000}"/>
    <cellStyle name="AeE­_Sheet2_99.08 부채비율_신용공여액 신고 대사자료_미지급 선급(021231) 14" xfId="3257" xr:uid="{00000000-0005-0000-0000-0000E40E0000}"/>
    <cellStyle name="ÅëÈ­_Sheet2_99.08 부채비율_신용공여액 신고 대사자료_미지급 선급(021231) 14" xfId="3258" xr:uid="{00000000-0005-0000-0000-0000E50E0000}"/>
    <cellStyle name="AeE­_Sheet2_99.08 부채비율_신용공여액 신고 대사자료_미지급 선급(021231) 15" xfId="3259" xr:uid="{00000000-0005-0000-0000-0000E60E0000}"/>
    <cellStyle name="ÅëÈ­_Sheet2_99.08 부채비율_신용공여액 신고 대사자료_미지급 선급(021231) 15" xfId="3260" xr:uid="{00000000-0005-0000-0000-0000E70E0000}"/>
    <cellStyle name="AeE­_Sheet2_99.08 부채비율_신용공여액 신고 대사자료_미지급 선급(021231) 16" xfId="3261" xr:uid="{00000000-0005-0000-0000-0000E80E0000}"/>
    <cellStyle name="ÅëÈ­_Sheet2_99.08 부채비율_신용공여액 신고 대사자료_미지급 선급(021231) 16" xfId="3262" xr:uid="{00000000-0005-0000-0000-0000E90E0000}"/>
    <cellStyle name="AeE­_Sheet2_99.08 부채비율_신용공여액 신고 대사자료_미지급 선급(021231) 17" xfId="3263" xr:uid="{00000000-0005-0000-0000-0000EA0E0000}"/>
    <cellStyle name="ÅëÈ­_Sheet2_99.08 부채비율_신용공여액 신고 대사자료_미지급 선급(021231) 17" xfId="3264" xr:uid="{00000000-0005-0000-0000-0000EB0E0000}"/>
    <cellStyle name="AeE­_Sheet2_99.08 부채비율_신용공여액 신고 대사자료_미지급 선급(021231) 18" xfId="3265" xr:uid="{00000000-0005-0000-0000-0000EC0E0000}"/>
    <cellStyle name="ÅëÈ­_Sheet2_99.08 부채비율_신용공여액 신고 대사자료_미지급 선급(021231) 18" xfId="3266" xr:uid="{00000000-0005-0000-0000-0000ED0E0000}"/>
    <cellStyle name="AeE­_Sheet2_99.08 부채비율_신용공여액 신고 대사자료_미지급 선급(021231) 19" xfId="3267" xr:uid="{00000000-0005-0000-0000-0000EE0E0000}"/>
    <cellStyle name="ÅëÈ­_Sheet2_99.08 부채비율_신용공여액 신고 대사자료_미지급 선급(021231) 19" xfId="3268" xr:uid="{00000000-0005-0000-0000-0000EF0E0000}"/>
    <cellStyle name="AeE­_Sheet2_99.08 부채비율_신용공여액 신고 대사자료_미지급 선급(021231) 2" xfId="3269" xr:uid="{00000000-0005-0000-0000-0000F00E0000}"/>
    <cellStyle name="ÅëÈ­_Sheet2_99.08 부채비율_신용공여액 신고 대사자료_미지급 선급(021231) 2" xfId="3270" xr:uid="{00000000-0005-0000-0000-0000F10E0000}"/>
    <cellStyle name="AeE­_Sheet2_99.08 부채비율_신용공여액 신고 대사자료_미지급 선급(021231) 20" xfId="3271" xr:uid="{00000000-0005-0000-0000-0000F20E0000}"/>
    <cellStyle name="ÅëÈ­_Sheet2_99.08 부채비율_신용공여액 신고 대사자료_미지급 선급(021231) 20" xfId="3272" xr:uid="{00000000-0005-0000-0000-0000F30E0000}"/>
    <cellStyle name="AeE­_Sheet2_99.08 부채비율_신용공여액 신고 대사자료_미지급 선급(021231) 21" xfId="3273" xr:uid="{00000000-0005-0000-0000-0000F40E0000}"/>
    <cellStyle name="ÅëÈ­_Sheet2_99.08 부채비율_신용공여액 신고 대사자료_미지급 선급(021231) 21" xfId="3274" xr:uid="{00000000-0005-0000-0000-0000F50E0000}"/>
    <cellStyle name="AeE­_Sheet2_99.08 부채비율_신용공여액 신고 대사자료_미지급 선급(021231) 22" xfId="3275" xr:uid="{00000000-0005-0000-0000-0000F60E0000}"/>
    <cellStyle name="ÅëÈ­_Sheet2_99.08 부채비율_신용공여액 신고 대사자료_미지급 선급(021231) 22" xfId="3276" xr:uid="{00000000-0005-0000-0000-0000F70E0000}"/>
    <cellStyle name="AeE­_Sheet2_99.08 부채비율_신용공여액 신고 대사자료_미지급 선급(021231) 23" xfId="3277" xr:uid="{00000000-0005-0000-0000-0000F80E0000}"/>
    <cellStyle name="ÅëÈ­_Sheet2_99.08 부채비율_신용공여액 신고 대사자료_미지급 선급(021231) 23" xfId="3278" xr:uid="{00000000-0005-0000-0000-0000F90E0000}"/>
    <cellStyle name="AeE­_Sheet2_99.08 부채비율_신용공여액 신고 대사자료_미지급 선급(021231) 24" xfId="3279" xr:uid="{00000000-0005-0000-0000-0000FA0E0000}"/>
    <cellStyle name="ÅëÈ­_Sheet2_99.08 부채비율_신용공여액 신고 대사자료_미지급 선급(021231) 24" xfId="3280" xr:uid="{00000000-0005-0000-0000-0000FB0E0000}"/>
    <cellStyle name="AeE­_Sheet2_99.08 부채비율_신용공여액 신고 대사자료_미지급 선급(021231) 25" xfId="3281" xr:uid="{00000000-0005-0000-0000-0000FC0E0000}"/>
    <cellStyle name="ÅëÈ­_Sheet2_99.08 부채비율_신용공여액 신고 대사자료_미지급 선급(021231) 25" xfId="3282" xr:uid="{00000000-0005-0000-0000-0000FD0E0000}"/>
    <cellStyle name="AeE­_Sheet2_99.08 부채비율_신용공여액 신고 대사자료_미지급 선급(021231) 26" xfId="3283" xr:uid="{00000000-0005-0000-0000-0000FE0E0000}"/>
    <cellStyle name="ÅëÈ­_Sheet2_99.08 부채비율_신용공여액 신고 대사자료_미지급 선급(021231) 26" xfId="3284" xr:uid="{00000000-0005-0000-0000-0000FF0E0000}"/>
    <cellStyle name="AeE­_Sheet2_99.08 부채비율_신용공여액 신고 대사자료_미지급 선급(021231) 27" xfId="3285" xr:uid="{00000000-0005-0000-0000-0000000F0000}"/>
    <cellStyle name="ÅëÈ­_Sheet2_99.08 부채비율_신용공여액 신고 대사자료_미지급 선급(021231) 27" xfId="3286" xr:uid="{00000000-0005-0000-0000-0000010F0000}"/>
    <cellStyle name="AeE­_Sheet2_99.08 부채비율_신용공여액 신고 대사자료_미지급 선급(021231) 28" xfId="3287" xr:uid="{00000000-0005-0000-0000-0000020F0000}"/>
    <cellStyle name="ÅëÈ­_Sheet2_99.08 부채비율_신용공여액 신고 대사자료_미지급 선급(021231) 28" xfId="3288" xr:uid="{00000000-0005-0000-0000-0000030F0000}"/>
    <cellStyle name="AeE­_Sheet2_99.08 부채비율_신용공여액 신고 대사자료_미지급 선급(021231) 29" xfId="3289" xr:uid="{00000000-0005-0000-0000-0000040F0000}"/>
    <cellStyle name="ÅëÈ­_Sheet2_99.08 부채비율_신용공여액 신고 대사자료_미지급 선급(021231) 29" xfId="3290" xr:uid="{00000000-0005-0000-0000-0000050F0000}"/>
    <cellStyle name="AeE­_Sheet2_99.08 부채비율_신용공여액 신고 대사자료_미지급 선급(021231) 3" xfId="3291" xr:uid="{00000000-0005-0000-0000-0000060F0000}"/>
    <cellStyle name="ÅëÈ­_Sheet2_99.08 부채비율_신용공여액 신고 대사자료_미지급 선급(021231) 3" xfId="3292" xr:uid="{00000000-0005-0000-0000-0000070F0000}"/>
    <cellStyle name="AeE­_Sheet2_99.08 부채비율_신용공여액 신고 대사자료_미지급 선급(021231) 30" xfId="3293" xr:uid="{00000000-0005-0000-0000-0000080F0000}"/>
    <cellStyle name="ÅëÈ­_Sheet2_99.08 부채비율_신용공여액 신고 대사자료_미지급 선급(021231) 30" xfId="3294" xr:uid="{00000000-0005-0000-0000-0000090F0000}"/>
    <cellStyle name="AeE­_Sheet2_99.08 부채비율_신용공여액 신고 대사자료_미지급 선급(021231) 31" xfId="3295" xr:uid="{00000000-0005-0000-0000-00000A0F0000}"/>
    <cellStyle name="ÅëÈ­_Sheet2_99.08 부채비율_신용공여액 신고 대사자료_미지급 선급(021231) 31" xfId="3296" xr:uid="{00000000-0005-0000-0000-00000B0F0000}"/>
    <cellStyle name="AeE­_Sheet2_99.08 부채비율_신용공여액 신고 대사자료_미지급 선급(021231) 32" xfId="3297" xr:uid="{00000000-0005-0000-0000-00000C0F0000}"/>
    <cellStyle name="ÅëÈ­_Sheet2_99.08 부채비율_신용공여액 신고 대사자료_미지급 선급(021231) 32" xfId="3298" xr:uid="{00000000-0005-0000-0000-00000D0F0000}"/>
    <cellStyle name="AeE­_Sheet2_99.08 부채비율_신용공여액 신고 대사자료_미지급 선급(021231) 33" xfId="3299" xr:uid="{00000000-0005-0000-0000-00000E0F0000}"/>
    <cellStyle name="ÅëÈ­_Sheet2_99.08 부채비율_신용공여액 신고 대사자료_미지급 선급(021231) 33" xfId="3300" xr:uid="{00000000-0005-0000-0000-00000F0F0000}"/>
    <cellStyle name="AeE­_Sheet2_99.08 부채비율_신용공여액 신고 대사자료_미지급 선급(021231) 34" xfId="3301" xr:uid="{00000000-0005-0000-0000-0000100F0000}"/>
    <cellStyle name="ÅëÈ­_Sheet2_99.08 부채비율_신용공여액 신고 대사자료_미지급 선급(021231) 34" xfId="3302" xr:uid="{00000000-0005-0000-0000-0000110F0000}"/>
    <cellStyle name="AeE­_Sheet2_99.08 부채비율_신용공여액 신고 대사자료_미지급 선급(021231) 35" xfId="3303" xr:uid="{00000000-0005-0000-0000-0000120F0000}"/>
    <cellStyle name="ÅëÈ­_Sheet2_99.08 부채비율_신용공여액 신고 대사자료_미지급 선급(021231) 35" xfId="3304" xr:uid="{00000000-0005-0000-0000-0000130F0000}"/>
    <cellStyle name="AeE­_Sheet2_99.08 부채비율_신용공여액 신고 대사자료_미지급 선급(021231) 36" xfId="3305" xr:uid="{00000000-0005-0000-0000-0000140F0000}"/>
    <cellStyle name="ÅëÈ­_Sheet2_99.08 부채비율_신용공여액 신고 대사자료_미지급 선급(021231) 36" xfId="3306" xr:uid="{00000000-0005-0000-0000-0000150F0000}"/>
    <cellStyle name="AeE­_Sheet2_99.08 부채비율_신용공여액 신고 대사자료_미지급 선급(021231) 37" xfId="3307" xr:uid="{00000000-0005-0000-0000-0000160F0000}"/>
    <cellStyle name="ÅëÈ­_Sheet2_99.08 부채비율_신용공여액 신고 대사자료_미지급 선급(021231) 37" xfId="3308" xr:uid="{00000000-0005-0000-0000-0000170F0000}"/>
    <cellStyle name="AeE­_Sheet2_99.08 부채비율_신용공여액 신고 대사자료_미지급 선급(021231) 38" xfId="3309" xr:uid="{00000000-0005-0000-0000-0000180F0000}"/>
    <cellStyle name="ÅëÈ­_Sheet2_99.08 부채비율_신용공여액 신고 대사자료_미지급 선급(021231) 38" xfId="3310" xr:uid="{00000000-0005-0000-0000-0000190F0000}"/>
    <cellStyle name="AeE­_Sheet2_99.08 부채비율_신용공여액 신고 대사자료_미지급 선급(021231) 39" xfId="3311" xr:uid="{00000000-0005-0000-0000-00001A0F0000}"/>
    <cellStyle name="ÅëÈ­_Sheet2_99.08 부채비율_신용공여액 신고 대사자료_미지급 선급(021231) 39" xfId="3312" xr:uid="{00000000-0005-0000-0000-00001B0F0000}"/>
    <cellStyle name="AeE­_Sheet2_99.08 부채비율_신용공여액 신고 대사자료_미지급 선급(021231) 4" xfId="3313" xr:uid="{00000000-0005-0000-0000-00001C0F0000}"/>
    <cellStyle name="ÅëÈ­_Sheet2_99.08 부채비율_신용공여액 신고 대사자료_미지급 선급(021231) 4" xfId="3314" xr:uid="{00000000-0005-0000-0000-00001D0F0000}"/>
    <cellStyle name="AeE­_Sheet2_99.08 부채비율_신용공여액 신고 대사자료_미지급 선급(021231) 40" xfId="3315" xr:uid="{00000000-0005-0000-0000-00001E0F0000}"/>
    <cellStyle name="ÅëÈ­_Sheet2_99.08 부채비율_신용공여액 신고 대사자료_미지급 선급(021231) 40" xfId="3316" xr:uid="{00000000-0005-0000-0000-00001F0F0000}"/>
    <cellStyle name="AeE­_Sheet2_99.08 부채비율_신용공여액 신고 대사자료_미지급 선급(021231) 41" xfId="3317" xr:uid="{00000000-0005-0000-0000-0000200F0000}"/>
    <cellStyle name="ÅëÈ­_Sheet2_99.08 부채비율_신용공여액 신고 대사자료_미지급 선급(021231) 41" xfId="3318" xr:uid="{00000000-0005-0000-0000-0000210F0000}"/>
    <cellStyle name="AeE­_Sheet2_99.08 부채비율_신용공여액 신고 대사자료_미지급 선급(021231) 42" xfId="3319" xr:uid="{00000000-0005-0000-0000-0000220F0000}"/>
    <cellStyle name="ÅëÈ­_Sheet2_99.08 부채비율_신용공여액 신고 대사자료_미지급 선급(021231) 42" xfId="3320" xr:uid="{00000000-0005-0000-0000-0000230F0000}"/>
    <cellStyle name="AeE­_Sheet2_99.08 부채비율_신용공여액 신고 대사자료_미지급 선급(021231) 43" xfId="3321" xr:uid="{00000000-0005-0000-0000-0000240F0000}"/>
    <cellStyle name="ÅëÈ­_Sheet2_99.08 부채비율_신용공여액 신고 대사자료_미지급 선급(021231) 43" xfId="3322" xr:uid="{00000000-0005-0000-0000-0000250F0000}"/>
    <cellStyle name="AeE­_Sheet2_99.08 부채비율_신용공여액 신고 대사자료_미지급 선급(021231) 44" xfId="3323" xr:uid="{00000000-0005-0000-0000-0000260F0000}"/>
    <cellStyle name="ÅëÈ­_Sheet2_99.08 부채비율_신용공여액 신고 대사자료_미지급 선급(021231) 44" xfId="3324" xr:uid="{00000000-0005-0000-0000-0000270F0000}"/>
    <cellStyle name="AeE­_Sheet2_99.08 부채비율_신용공여액 신고 대사자료_미지급 선급(021231) 45" xfId="3325" xr:uid="{00000000-0005-0000-0000-0000280F0000}"/>
    <cellStyle name="ÅëÈ­_Sheet2_99.08 부채비율_신용공여액 신고 대사자료_미지급 선급(021231) 45" xfId="3326" xr:uid="{00000000-0005-0000-0000-0000290F0000}"/>
    <cellStyle name="AeE­_Sheet2_99.08 부채비율_신용공여액 신고 대사자료_미지급 선급(021231) 46" xfId="3327" xr:uid="{00000000-0005-0000-0000-00002A0F0000}"/>
    <cellStyle name="ÅëÈ­_Sheet2_99.08 부채비율_신용공여액 신고 대사자료_미지급 선급(021231) 46" xfId="3328" xr:uid="{00000000-0005-0000-0000-00002B0F0000}"/>
    <cellStyle name="AeE­_Sheet2_99.08 부채비율_신용공여액 신고 대사자료_미지급 선급(021231) 47" xfId="3329" xr:uid="{00000000-0005-0000-0000-00002C0F0000}"/>
    <cellStyle name="ÅëÈ­_Sheet2_99.08 부채비율_신용공여액 신고 대사자료_미지급 선급(021231) 47" xfId="3330" xr:uid="{00000000-0005-0000-0000-00002D0F0000}"/>
    <cellStyle name="AeE­_Sheet2_99.08 부채비율_신용공여액 신고 대사자료_미지급 선급(021231) 48" xfId="3331" xr:uid="{00000000-0005-0000-0000-00002E0F0000}"/>
    <cellStyle name="ÅëÈ­_Sheet2_99.08 부채비율_신용공여액 신고 대사자료_미지급 선급(021231) 48" xfId="3332" xr:uid="{00000000-0005-0000-0000-00002F0F0000}"/>
    <cellStyle name="AeE­_Sheet2_99.08 부채비율_신용공여액 신고 대사자료_미지급 선급(021231) 49" xfId="3333" xr:uid="{00000000-0005-0000-0000-0000300F0000}"/>
    <cellStyle name="ÅëÈ­_Sheet2_99.08 부채비율_신용공여액 신고 대사자료_미지급 선급(021231) 49" xfId="3334" xr:uid="{00000000-0005-0000-0000-0000310F0000}"/>
    <cellStyle name="AeE­_Sheet2_99.08 부채비율_신용공여액 신고 대사자료_미지급 선급(021231) 5" xfId="3335" xr:uid="{00000000-0005-0000-0000-0000320F0000}"/>
    <cellStyle name="ÅëÈ­_Sheet2_99.08 부채비율_신용공여액 신고 대사자료_미지급 선급(021231) 5" xfId="3336" xr:uid="{00000000-0005-0000-0000-0000330F0000}"/>
    <cellStyle name="AeE­_Sheet2_99.08 부채비율_신용공여액 신고 대사자료_미지급 선급(021231) 50" xfId="3337" xr:uid="{00000000-0005-0000-0000-0000340F0000}"/>
    <cellStyle name="ÅëÈ­_Sheet2_99.08 부채비율_신용공여액 신고 대사자료_미지급 선급(021231) 50" xfId="3338" xr:uid="{00000000-0005-0000-0000-0000350F0000}"/>
    <cellStyle name="AeE­_Sheet2_99.08 부채비율_신용공여액 신고 대사자료_미지급 선급(021231) 51" xfId="3339" xr:uid="{00000000-0005-0000-0000-0000360F0000}"/>
    <cellStyle name="ÅëÈ­_Sheet2_99.08 부채비율_신용공여액 신고 대사자료_미지급 선급(021231) 51" xfId="3340" xr:uid="{00000000-0005-0000-0000-0000370F0000}"/>
    <cellStyle name="AeE­_Sheet2_99.08 부채비율_신용공여액 신고 대사자료_미지급 선급(021231) 52" xfId="3341" xr:uid="{00000000-0005-0000-0000-0000380F0000}"/>
    <cellStyle name="ÅëÈ­_Sheet2_99.08 부채비율_신용공여액 신고 대사자료_미지급 선급(021231) 52" xfId="3342" xr:uid="{00000000-0005-0000-0000-0000390F0000}"/>
    <cellStyle name="AeE­_Sheet2_99.08 부채비율_신용공여액 신고 대사자료_미지급 선급(021231) 53" xfId="3343" xr:uid="{00000000-0005-0000-0000-00003A0F0000}"/>
    <cellStyle name="ÅëÈ­_Sheet2_99.08 부채비율_신용공여액 신고 대사자료_미지급 선급(021231) 53" xfId="3344" xr:uid="{00000000-0005-0000-0000-00003B0F0000}"/>
    <cellStyle name="AeE­_Sheet2_99.08 부채비율_신용공여액 신고 대사자료_미지급 선급(021231) 54" xfId="3345" xr:uid="{00000000-0005-0000-0000-00003C0F0000}"/>
    <cellStyle name="ÅëÈ­_Sheet2_99.08 부채비율_신용공여액 신고 대사자료_미지급 선급(021231) 54" xfId="3346" xr:uid="{00000000-0005-0000-0000-00003D0F0000}"/>
    <cellStyle name="AeE­_Sheet2_99.08 부채비율_신용공여액 신고 대사자료_미지급 선급(021231) 55" xfId="3347" xr:uid="{00000000-0005-0000-0000-00003E0F0000}"/>
    <cellStyle name="ÅëÈ­_Sheet2_99.08 부채비율_신용공여액 신고 대사자료_미지급 선급(021231) 55" xfId="3348" xr:uid="{00000000-0005-0000-0000-00003F0F0000}"/>
    <cellStyle name="AeE­_Sheet2_99.08 부채비율_신용공여액 신고 대사자료_미지급 선급(021231) 56" xfId="3349" xr:uid="{00000000-0005-0000-0000-0000400F0000}"/>
    <cellStyle name="ÅëÈ­_Sheet2_99.08 부채비율_신용공여액 신고 대사자료_미지급 선급(021231) 56" xfId="3350" xr:uid="{00000000-0005-0000-0000-0000410F0000}"/>
    <cellStyle name="AeE­_Sheet2_99.08 부채비율_신용공여액 신고 대사자료_미지급 선급(021231) 57" xfId="3351" xr:uid="{00000000-0005-0000-0000-0000420F0000}"/>
    <cellStyle name="ÅëÈ­_Sheet2_99.08 부채비율_신용공여액 신고 대사자료_미지급 선급(021231) 57" xfId="3352" xr:uid="{00000000-0005-0000-0000-0000430F0000}"/>
    <cellStyle name="AeE­_Sheet2_99.08 부채비율_신용공여액 신고 대사자료_미지급 선급(021231) 58" xfId="3353" xr:uid="{00000000-0005-0000-0000-0000440F0000}"/>
    <cellStyle name="ÅëÈ­_Sheet2_99.08 부채비율_신용공여액 신고 대사자료_미지급 선급(021231) 58" xfId="3354" xr:uid="{00000000-0005-0000-0000-0000450F0000}"/>
    <cellStyle name="AeE­_Sheet2_99.08 부채비율_신용공여액 신고 대사자료_미지급 선급(021231) 59" xfId="3355" xr:uid="{00000000-0005-0000-0000-0000460F0000}"/>
    <cellStyle name="ÅëÈ­_Sheet2_99.08 부채비율_신용공여액 신고 대사자료_미지급 선급(021231) 59" xfId="3356" xr:uid="{00000000-0005-0000-0000-0000470F0000}"/>
    <cellStyle name="AeE­_Sheet2_99.08 부채비율_신용공여액 신고 대사자료_미지급 선급(021231) 6" xfId="3357" xr:uid="{00000000-0005-0000-0000-0000480F0000}"/>
    <cellStyle name="ÅëÈ­_Sheet2_99.08 부채비율_신용공여액 신고 대사자료_미지급 선급(021231) 6" xfId="3358" xr:uid="{00000000-0005-0000-0000-0000490F0000}"/>
    <cellStyle name="AeE­_Sheet2_99.08 부채비율_신용공여액 신고 대사자료_미지급 선급(021231) 60" xfId="3359" xr:uid="{00000000-0005-0000-0000-00004A0F0000}"/>
    <cellStyle name="ÅëÈ­_Sheet2_99.08 부채비율_신용공여액 신고 대사자료_미지급 선급(021231) 60" xfId="3360" xr:uid="{00000000-0005-0000-0000-00004B0F0000}"/>
    <cellStyle name="AeE­_Sheet2_99.08 부채비율_신용공여액 신고 대사자료_미지급 선급(021231) 61" xfId="3361" xr:uid="{00000000-0005-0000-0000-00004C0F0000}"/>
    <cellStyle name="ÅëÈ­_Sheet2_99.08 부채비율_신용공여액 신고 대사자료_미지급 선급(021231) 61" xfId="3362" xr:uid="{00000000-0005-0000-0000-00004D0F0000}"/>
    <cellStyle name="AeE­_Sheet2_99.08 부채비율_신용공여액 신고 대사자료_미지급 선급(021231) 62" xfId="3363" xr:uid="{00000000-0005-0000-0000-00004E0F0000}"/>
    <cellStyle name="ÅëÈ­_Sheet2_99.08 부채비율_신용공여액 신고 대사자료_미지급 선급(021231) 62" xfId="3364" xr:uid="{00000000-0005-0000-0000-00004F0F0000}"/>
    <cellStyle name="AeE­_Sheet2_99.08 부채비율_신용공여액 신고 대사자료_미지급 선급(021231) 63" xfId="3365" xr:uid="{00000000-0005-0000-0000-0000500F0000}"/>
    <cellStyle name="ÅëÈ­_Sheet2_99.08 부채비율_신용공여액 신고 대사자료_미지급 선급(021231) 63" xfId="3366" xr:uid="{00000000-0005-0000-0000-0000510F0000}"/>
    <cellStyle name="AeE­_Sheet2_99.08 부채비율_신용공여액 신고 대사자료_미지급 선급(021231) 64" xfId="3367" xr:uid="{00000000-0005-0000-0000-0000520F0000}"/>
    <cellStyle name="ÅëÈ­_Sheet2_99.08 부채비율_신용공여액 신고 대사자료_미지급 선급(021231) 64" xfId="3368" xr:uid="{00000000-0005-0000-0000-0000530F0000}"/>
    <cellStyle name="AeE­_Sheet2_99.08 부채비율_신용공여액 신고 대사자료_미지급 선급(021231) 65" xfId="3369" xr:uid="{00000000-0005-0000-0000-0000540F0000}"/>
    <cellStyle name="ÅëÈ­_Sheet2_99.08 부채비율_신용공여액 신고 대사자료_미지급 선급(021231) 65" xfId="3370" xr:uid="{00000000-0005-0000-0000-0000550F0000}"/>
    <cellStyle name="AeE­_Sheet2_99.08 부채비율_신용공여액 신고 대사자료_미지급 선급(021231) 66" xfId="3371" xr:uid="{00000000-0005-0000-0000-0000560F0000}"/>
    <cellStyle name="ÅëÈ­_Sheet2_99.08 부채비율_신용공여액 신고 대사자료_미지급 선급(021231) 66" xfId="3372" xr:uid="{00000000-0005-0000-0000-0000570F0000}"/>
    <cellStyle name="AeE­_Sheet2_99.08 부채비율_신용공여액 신고 대사자료_미지급 선급(021231) 67" xfId="3373" xr:uid="{00000000-0005-0000-0000-0000580F0000}"/>
    <cellStyle name="ÅëÈ­_Sheet2_99.08 부채비율_신용공여액 신고 대사자료_미지급 선급(021231) 67" xfId="3374" xr:uid="{00000000-0005-0000-0000-0000590F0000}"/>
    <cellStyle name="AeE­_Sheet2_99.08 부채비율_신용공여액 신고 대사자료_미지급 선급(021231) 68" xfId="3375" xr:uid="{00000000-0005-0000-0000-00005A0F0000}"/>
    <cellStyle name="ÅëÈ­_Sheet2_99.08 부채비율_신용공여액 신고 대사자료_미지급 선급(021231) 68" xfId="3376" xr:uid="{00000000-0005-0000-0000-00005B0F0000}"/>
    <cellStyle name="AeE­_Sheet2_99.08 부채비율_신용공여액 신고 대사자료_미지급 선급(021231) 69" xfId="3377" xr:uid="{00000000-0005-0000-0000-00005C0F0000}"/>
    <cellStyle name="ÅëÈ­_Sheet2_99.08 부채비율_신용공여액 신고 대사자료_미지급 선급(021231) 69" xfId="3378" xr:uid="{00000000-0005-0000-0000-00005D0F0000}"/>
    <cellStyle name="AeE­_Sheet2_99.08 부채비율_신용공여액 신고 대사자료_미지급 선급(021231) 7" xfId="3379" xr:uid="{00000000-0005-0000-0000-00005E0F0000}"/>
    <cellStyle name="ÅëÈ­_Sheet2_99.08 부채비율_신용공여액 신고 대사자료_미지급 선급(021231) 7" xfId="3380" xr:uid="{00000000-0005-0000-0000-00005F0F0000}"/>
    <cellStyle name="AeE­_Sheet2_99.08 부채비율_신용공여액 신고 대사자료_미지급 선급(021231) 70" xfId="3381" xr:uid="{00000000-0005-0000-0000-0000600F0000}"/>
    <cellStyle name="ÅëÈ­_Sheet2_99.08 부채비율_신용공여액 신고 대사자료_미지급 선급(021231) 70" xfId="3382" xr:uid="{00000000-0005-0000-0000-0000610F0000}"/>
    <cellStyle name="AeE­_Sheet2_99.08 부채비율_신용공여액 신고 대사자료_미지급 선급(021231) 71" xfId="3383" xr:uid="{00000000-0005-0000-0000-0000620F0000}"/>
    <cellStyle name="ÅëÈ­_Sheet2_99.08 부채비율_신용공여액 신고 대사자료_미지급 선급(021231) 71" xfId="3384" xr:uid="{00000000-0005-0000-0000-0000630F0000}"/>
    <cellStyle name="AeE­_Sheet2_99.08 부채비율_신용공여액 신고 대사자료_미지급 선급(021231) 72" xfId="5071" xr:uid="{00000000-0005-0000-0000-0000640F0000}"/>
    <cellStyle name="ÅëÈ­_Sheet2_99.08 부채비율_신용공여액 신고 대사자료_미지급 선급(021231) 72" xfId="5072" xr:uid="{00000000-0005-0000-0000-0000650F0000}"/>
    <cellStyle name="AeE­_Sheet2_99.08 부채비율_신용공여액 신고 대사자료_미지급 선급(021231) 73" xfId="5073" xr:uid="{00000000-0005-0000-0000-0000660F0000}"/>
    <cellStyle name="ÅëÈ­_Sheet2_99.08 부채비율_신용공여액 신고 대사자료_미지급 선급(021231) 73" xfId="5074" xr:uid="{00000000-0005-0000-0000-0000670F0000}"/>
    <cellStyle name="AeE­_Sheet2_99.08 부채비율_신용공여액 신고 대사자료_미지급 선급(021231) 8" xfId="3385" xr:uid="{00000000-0005-0000-0000-0000680F0000}"/>
    <cellStyle name="ÅëÈ­_Sheet2_99.08 부채비율_신용공여액 신고 대사자료_미지급 선급(021231) 8" xfId="3386" xr:uid="{00000000-0005-0000-0000-0000690F0000}"/>
    <cellStyle name="AeE­_Sheet2_99.08 부채비율_신용공여액 신고 대사자료_미지급 선급(021231) 9" xfId="3387" xr:uid="{00000000-0005-0000-0000-00006A0F0000}"/>
    <cellStyle name="ÅëÈ­_Sheet2_99.08 부채비율_신용공여액 신고 대사자료_미지급 선급(021231) 9" xfId="3388" xr:uid="{00000000-0005-0000-0000-00006B0F0000}"/>
    <cellStyle name="AeE­_Sheet2_99.08 부채비율_최종배분표(한빛은행)_020614" xfId="3389" xr:uid="{00000000-0005-0000-0000-00006C0F0000}"/>
    <cellStyle name="ÅëÈ­_Sheet2_99.08 부채비율_최종배분표(한빛은행)_020614" xfId="3390" xr:uid="{00000000-0005-0000-0000-00006D0F0000}"/>
    <cellStyle name="AeE­_Sheet2_99.08 부채비율_최종배분표(한빛은행)_020614_미지급 선급(021031)" xfId="3391" xr:uid="{00000000-0005-0000-0000-00006E0F0000}"/>
    <cellStyle name="ÅëÈ­_Sheet2_99.08 부채비율_최종배분표(한빛은행)_020614_미지급 선급(021031)" xfId="3392" xr:uid="{00000000-0005-0000-0000-00006F0F0000}"/>
    <cellStyle name="AeE­_Sheet2_99.08 부채비율_최종배분표(한빛은행)_020614_미지급 선급(021231)" xfId="3393" xr:uid="{00000000-0005-0000-0000-0000700F0000}"/>
    <cellStyle name="ÅëÈ­_Sheet2_99.08 부채비율_최종배분표(한빛은행)_020614_미지급 선급(021231)" xfId="3394" xr:uid="{00000000-0005-0000-0000-0000710F0000}"/>
    <cellStyle name="AeE­_Sheet2_99.08 부채비율_최종배분표(한빛은행)_020617" xfId="3395" xr:uid="{00000000-0005-0000-0000-0000720F0000}"/>
    <cellStyle name="ÅëÈ­_Sheet2_99.08 부채비율_최종배분표(한빛은행)_020617" xfId="3396" xr:uid="{00000000-0005-0000-0000-0000730F0000}"/>
    <cellStyle name="AeE­_Sheet2_99.08 부채비율_최종배분표(한빛은행)_020617_미지급 선급(021031)" xfId="3397" xr:uid="{00000000-0005-0000-0000-0000740F0000}"/>
    <cellStyle name="ÅëÈ­_Sheet2_99.08 부채비율_최종배분표(한빛은행)_020617_미지급 선급(021031)" xfId="3398" xr:uid="{00000000-0005-0000-0000-0000750F0000}"/>
    <cellStyle name="AeE­_Sheet2_99.08 부채비율_최종배분표(한빛은행)_020617_미지급 선급(021231)" xfId="3399" xr:uid="{00000000-0005-0000-0000-0000760F0000}"/>
    <cellStyle name="ÅëÈ­_Sheet2_99.08 부채비율_최종배분표(한빛은행)_020617_미지급 선급(021231)" xfId="3400" xr:uid="{00000000-0005-0000-0000-0000770F0000}"/>
    <cellStyle name="AeE¡© [0]_¨öCAuA¡ÀAI " xfId="310" xr:uid="{00000000-0005-0000-0000-0000780F0000}"/>
    <cellStyle name="AeE¡©_¨öCAuA¡ÀAI " xfId="311" xr:uid="{00000000-0005-0000-0000-0000790F0000}"/>
    <cellStyle name="AeE¡ⓒ [0]_¡ÆA¡¤￠R￠￢i¨u¨uC¡I" xfId="3401" xr:uid="{00000000-0005-0000-0000-00007A0F0000}"/>
    <cellStyle name="AeE¡ⓒ_¡ÆA¡¤￠R￠￢i¨u¨uC¡I" xfId="3402" xr:uid="{00000000-0005-0000-0000-00007B0F0000}"/>
    <cellStyle name="AeE¢®¨Ï [0]_¨Ï©ª¢®i¡§¡þI¢®¨¡eE¨Ïo¡Ë¡Íe A¨Ï¡þA¡Ë¢¥A¢®AAI " xfId="312" xr:uid="{00000000-0005-0000-0000-00007C0F0000}"/>
    <cellStyle name="AeE¢®¨Ï_¨Ï©ª¢®i¡§¡þI¢®¨¡eE¨Ïo¡Ë¡Íe A¨Ï¡þA¡Ë¢¥A¢®AAI " xfId="313" xr:uid="{00000000-0005-0000-0000-00007D0F0000}"/>
    <cellStyle name="AeE￠R¨I [0]_¡§￠Ri¡§u¡§¡þ¡§¡þI¡§u￠R¨I" xfId="3403" xr:uid="{00000000-0005-0000-0000-00007E0F0000}"/>
    <cellStyle name="AeE￠R¨I_¡§￠Ri¡§u¡§¡þ¡§¡þI¡§u￠R¨I" xfId="3404" xr:uid="{00000000-0005-0000-0000-00007F0F0000}"/>
    <cellStyle name="ÆU¼¾ÆR" xfId="3405" xr:uid="{00000000-0005-0000-0000-0000800F0000}"/>
    <cellStyle name="ALIGNMENT" xfId="81" xr:uid="{00000000-0005-0000-0000-0000810F0000}"/>
    <cellStyle name="Äþ¸¶" xfId="3406" xr:uid="{00000000-0005-0000-0000-0000820F0000}"/>
    <cellStyle name="Äþ¸¶ [0]" xfId="3407" xr:uid="{00000000-0005-0000-0000-0000830F0000}"/>
    <cellStyle name="AÞ¸¶ [0]_ ¸n A÷_V100 ºI¹I,³≫¼o 2.2 PILOT " xfId="3408" xr:uid="{00000000-0005-0000-0000-0000840F0000}"/>
    <cellStyle name="ÄÞ¸¶ [0]_ °ßÀû±âÁØ FLOW " xfId="314" xr:uid="{00000000-0005-0000-0000-0000850F0000}"/>
    <cellStyle name="AÞ¸¶ [0]_ 2ÆAAþº° " xfId="315" xr:uid="{00000000-0005-0000-0000-0000860F0000}"/>
    <cellStyle name="ÄÞ¸¶ [0]_¿ï»êÈ­·Â ±â±¸Á¶Á÷Ç¥" xfId="3409" xr:uid="{00000000-0005-0000-0000-0000870F0000}"/>
    <cellStyle name="AÞ¸¶ [0]_±aA¸" xfId="3410" xr:uid="{00000000-0005-0000-0000-0000880F0000}"/>
    <cellStyle name="ÄÞ¸¶ [0]_±âÅ¸" xfId="3411" xr:uid="{00000000-0005-0000-0000-0000890F0000}"/>
    <cellStyle name="AÞ¸¶ [0]_°eE¹_11¿a½A " xfId="3412" xr:uid="{00000000-0005-0000-0000-00008A0F0000}"/>
    <cellStyle name="ÄÞ¸¶ [0]_¼öÃâ½ÇÀû " xfId="316" xr:uid="{00000000-0005-0000-0000-00008B0F0000}"/>
    <cellStyle name="AÞ¸¶ [0]_¼oAI¼º " xfId="5092" xr:uid="{00000000-0005-0000-0000-00008C0F0000}"/>
    <cellStyle name="ÄÞ¸¶ [0]_½ÇÀûÇöÈ² " xfId="5093" xr:uid="{00000000-0005-0000-0000-00008D0F0000}"/>
    <cellStyle name="AÞ¸¶ [0]_¾c½A " xfId="5094" xr:uid="{00000000-0005-0000-0000-00008E0F0000}"/>
    <cellStyle name="ÄÞ¸¶ [0]_³»ºÎ°èÈ¹´ë ÃßÁ¤Â÷ÀÌ " xfId="317" xr:uid="{00000000-0005-0000-0000-00008F0F0000}"/>
    <cellStyle name="AÞ¸¶ [0]_³≫ºI°eE¹´e AßA¤A÷AI " xfId="318" xr:uid="{00000000-0005-0000-0000-0000900F0000}"/>
    <cellStyle name="ÄÞ¸¶ [0]_³Ã¿¬ 4 " xfId="319" xr:uid="{00000000-0005-0000-0000-0000910F0000}"/>
    <cellStyle name="AÞ¸¶ [0]_A¾CO½A¼³ " xfId="3413" xr:uid="{00000000-0005-0000-0000-0000920F0000}"/>
    <cellStyle name="ÄÞ¸¶ [0]_ÃÑ°ýº¸°í-Ãß°¡Àý°¨ " xfId="320" xr:uid="{00000000-0005-0000-0000-0000930F0000}"/>
    <cellStyle name="AÞ¸¶ [0]_AU¿ⓒ°øA¾2" xfId="82" xr:uid="{00000000-0005-0000-0000-0000940F0000}"/>
    <cellStyle name="ÄÞ¸¶ [0]_COVER97" xfId="3414" xr:uid="{00000000-0005-0000-0000-0000950F0000}"/>
    <cellStyle name="AÞ¸¶ [0]_INQUIRY ¿μ¾÷AßAø " xfId="3415" xr:uid="{00000000-0005-0000-0000-0000960F0000}"/>
    <cellStyle name="ÄÞ¸¶ [0]_laroux" xfId="3416" xr:uid="{00000000-0005-0000-0000-0000970F0000}"/>
    <cellStyle name="AÞ¸¶ [0]_Sheet2" xfId="3417" xr:uid="{00000000-0005-0000-0000-0000980F0000}"/>
    <cellStyle name="ÄÞ¸¶ [0]_Sheet2" xfId="3418" xr:uid="{00000000-0005-0000-0000-0000990F0000}"/>
    <cellStyle name="AÞ¸¶ [0]_Sheet2_공장별차입금배부(01.1.31)_비교" xfId="3419" xr:uid="{00000000-0005-0000-0000-00009A0F0000}"/>
    <cellStyle name="ÄÞ¸¶ [0]_Sheet2_공장별차입금배부(01.1.31)_비교" xfId="3420" xr:uid="{00000000-0005-0000-0000-00009B0F0000}"/>
    <cellStyle name="AÞ¸¶ [0]_Sheet2_공장별차입금배부(01.1.31)_비교_미지급 선급(021031)" xfId="3421" xr:uid="{00000000-0005-0000-0000-00009C0F0000}"/>
    <cellStyle name="ÄÞ¸¶ [0]_Sheet2_공장별차입금배부(01.1.31)_비교_미지급 선급(021031)" xfId="3422" xr:uid="{00000000-0005-0000-0000-00009D0F0000}"/>
    <cellStyle name="AÞ¸¶ [0]_Sheet2_공장별차입금배부(01.1.31)_비교_미지급 선급(021231)" xfId="3423" xr:uid="{00000000-0005-0000-0000-00009E0F0000}"/>
    <cellStyle name="ÄÞ¸¶ [0]_Sheet2_공장별차입금배부(01.1.31)_비교_미지급 선급(021231)" xfId="3424" xr:uid="{00000000-0005-0000-0000-00009F0F0000}"/>
    <cellStyle name="AÞ¸¶ [0]_Sheet2_미지급 선급(021031)" xfId="3425" xr:uid="{00000000-0005-0000-0000-0000A00F0000}"/>
    <cellStyle name="ÄÞ¸¶ [0]_Sheet2_미지급 선급(021031)" xfId="3426" xr:uid="{00000000-0005-0000-0000-0000A10F0000}"/>
    <cellStyle name="AÞ¸¶ [0]_Sheet2_미지급 선급(021231)" xfId="3427" xr:uid="{00000000-0005-0000-0000-0000A20F0000}"/>
    <cellStyle name="ÄÞ¸¶ [0]_Sheet2_미지급 선급(021231)" xfId="3428" xr:uid="{00000000-0005-0000-0000-0000A30F0000}"/>
    <cellStyle name="AÞ¸¶ [0]_Sheet2_신용공여액 신고 대사자료" xfId="3429" xr:uid="{00000000-0005-0000-0000-0000A40F0000}"/>
    <cellStyle name="ÄÞ¸¶ [0]_Sheet2_신용공여액 신고 대사자료" xfId="3430" xr:uid="{00000000-0005-0000-0000-0000A50F0000}"/>
    <cellStyle name="AÞ¸¶ [0]_Sheet2_신용공여액 신고 대사자료_미지급 선급(021031)" xfId="3431" xr:uid="{00000000-0005-0000-0000-0000A60F0000}"/>
    <cellStyle name="ÄÞ¸¶ [0]_Sheet2_신용공여액 신고 대사자료_미지급 선급(021031)" xfId="3432" xr:uid="{00000000-0005-0000-0000-0000A70F0000}"/>
    <cellStyle name="AÞ¸¶ [0]_Sheet2_신용공여액 신고 대사자료_미지급 선급(021231)" xfId="3433" xr:uid="{00000000-0005-0000-0000-0000A80F0000}"/>
    <cellStyle name="ÄÞ¸¶ [0]_Sheet2_신용공여액 신고 대사자료_미지급 선급(021231)" xfId="3434" xr:uid="{00000000-0005-0000-0000-0000A90F0000}"/>
    <cellStyle name="AÞ¸¶ [0]_Sheet2_최종배분표(한빛은행)_020614" xfId="3435" xr:uid="{00000000-0005-0000-0000-0000AA0F0000}"/>
    <cellStyle name="ÄÞ¸¶ [0]_Sheet2_최종배분표(한빛은행)_020614" xfId="3436" xr:uid="{00000000-0005-0000-0000-0000AB0F0000}"/>
    <cellStyle name="AÞ¸¶ [0]_Sheet2_최종배분표(한빛은행)_020614_미지급 선급(021031)" xfId="3437" xr:uid="{00000000-0005-0000-0000-0000AC0F0000}"/>
    <cellStyle name="ÄÞ¸¶ [0]_Sheet2_최종배분표(한빛은행)_020614_미지급 선급(021031)" xfId="3438" xr:uid="{00000000-0005-0000-0000-0000AD0F0000}"/>
    <cellStyle name="AÞ¸¶ [0]_Sheet2_최종배분표(한빛은행)_020614_미지급 선급(021231)" xfId="3439" xr:uid="{00000000-0005-0000-0000-0000AE0F0000}"/>
    <cellStyle name="ÄÞ¸¶ [0]_Sheet2_최종배분표(한빛은행)_020614_미지급 선급(021231)" xfId="3440" xr:uid="{00000000-0005-0000-0000-0000AF0F0000}"/>
    <cellStyle name="AÞ¸¶ [0]_Sheet2_최종배분표(한빛은행)_020617" xfId="3441" xr:uid="{00000000-0005-0000-0000-0000B00F0000}"/>
    <cellStyle name="ÄÞ¸¶ [0]_Sheet2_최종배분표(한빛은행)_020617" xfId="3442" xr:uid="{00000000-0005-0000-0000-0000B10F0000}"/>
    <cellStyle name="AÞ¸¶ [0]_Sheet2_최종배분표(한빛은행)_020617_미지급 선급(021031)" xfId="3443" xr:uid="{00000000-0005-0000-0000-0000B20F0000}"/>
    <cellStyle name="ÄÞ¸¶ [0]_Sheet2_최종배분표(한빛은행)_020617_미지급 선급(021031)" xfId="3444" xr:uid="{00000000-0005-0000-0000-0000B30F0000}"/>
    <cellStyle name="AÞ¸¶ [0]_Sheet2_최종배분표(한빛은행)_020617_미지급 선급(021231)" xfId="3445" xr:uid="{00000000-0005-0000-0000-0000B40F0000}"/>
    <cellStyle name="ÄÞ¸¶ [0]_Sheet2_최종배분표(한빛은행)_020617_미지급 선급(021231)" xfId="3446" xr:uid="{00000000-0005-0000-0000-0000B50F0000}"/>
    <cellStyle name="AÞ¸¶_ ¸n A÷_V100 ºI¹I,³≫¼o 2.2 PILOT " xfId="3447" xr:uid="{00000000-0005-0000-0000-0000B60F0000}"/>
    <cellStyle name="ÄÞ¸¶_ °ßÀû±âÁØ FLOW " xfId="321" xr:uid="{00000000-0005-0000-0000-0000B70F0000}"/>
    <cellStyle name="AÞ¸¶_ 2ÆAAþº° " xfId="322" xr:uid="{00000000-0005-0000-0000-0000B80F0000}"/>
    <cellStyle name="Äþ¸¶_¸åãâ" xfId="3448" xr:uid="{00000000-0005-0000-0000-0000B90F0000}"/>
    <cellStyle name="AÞ¸¶_¿u¸≫≫y≫e°eE¹" xfId="3449" xr:uid="{00000000-0005-0000-0000-0000BA0F0000}"/>
    <cellStyle name="Äþ¸¶_07년3분기현금흐름표" xfId="3450" xr:uid="{00000000-0005-0000-0000-0000BB0F0000}"/>
    <cellStyle name="AÞ¸¶_¼oAI¼º " xfId="5095" xr:uid="{00000000-0005-0000-0000-0000BC0F0000}"/>
    <cellStyle name="ÄÞ¸¶_½ÇÀûÇöÈ² " xfId="5096" xr:uid="{00000000-0005-0000-0000-0000BD0F0000}"/>
    <cellStyle name="AÞ¸¶_¾c½A " xfId="5097" xr:uid="{00000000-0005-0000-0000-0000BE0F0000}"/>
    <cellStyle name="ÄÞ¸¶_³»ºÎ°èÈ¹´ë ÃßÁ¤Â÷ÀÌ " xfId="323" xr:uid="{00000000-0005-0000-0000-0000BF0F0000}"/>
    <cellStyle name="AÞ¸¶_³≫ºI°eE¹´e AßA¤A÷AI " xfId="324" xr:uid="{00000000-0005-0000-0000-0000C00F0000}"/>
    <cellStyle name="ÄÞ¸¶_³Ã¿¬ 4 " xfId="325" xr:uid="{00000000-0005-0000-0000-0000C10F0000}"/>
    <cellStyle name="AÞ¸¶_A¾CO½A¼³ " xfId="3451" xr:uid="{00000000-0005-0000-0000-0000C20F0000}"/>
    <cellStyle name="ÄÞ¸¶_ÅðÁ÷º¸Çè±â±Ý¸í¼¼" xfId="3452" xr:uid="{00000000-0005-0000-0000-0000C30F0000}"/>
    <cellStyle name="AÞ¸¶_AN°y(1.25) " xfId="326" xr:uid="{00000000-0005-0000-0000-0000C40F0000}"/>
    <cellStyle name="ÄÞ¸¶_ÃÑ°ýº¸°í-Ãß°¡Àý°¨ " xfId="327" xr:uid="{00000000-0005-0000-0000-0000C50F0000}"/>
    <cellStyle name="AÞ¸¶_AU¿ⓒ°øA¾2" xfId="83" xr:uid="{00000000-0005-0000-0000-0000C60F0000}"/>
    <cellStyle name="ÄÞ¸¶_COVER97" xfId="3453" xr:uid="{00000000-0005-0000-0000-0000C70F0000}"/>
    <cellStyle name="AÞ¸¶_INQUIRY ¿μ¾÷AßAø " xfId="3454" xr:uid="{00000000-0005-0000-0000-0000C80F0000}"/>
    <cellStyle name="ÄÞ¸¶_laroux" xfId="3455" xr:uid="{00000000-0005-0000-0000-0000C90F0000}"/>
    <cellStyle name="AÞ¸¶_Sheet2" xfId="3456" xr:uid="{00000000-0005-0000-0000-0000CA0F0000}"/>
    <cellStyle name="ÄÞ¸¶_Sheet2" xfId="3457" xr:uid="{00000000-0005-0000-0000-0000CB0F0000}"/>
    <cellStyle name="AÞ¸¶_Sheet2_공장별차입금배부(01.1.31)_비교" xfId="3458" xr:uid="{00000000-0005-0000-0000-0000CC0F0000}"/>
    <cellStyle name="ÄÞ¸¶_Sheet2_공장별차입금배부(01.1.31)_비교" xfId="3459" xr:uid="{00000000-0005-0000-0000-0000CD0F0000}"/>
    <cellStyle name="AÞ¸¶_Sheet2_공장별차입금배부(01.1.31)_비교_미지급 선급(021031)" xfId="3460" xr:uid="{00000000-0005-0000-0000-0000CE0F0000}"/>
    <cellStyle name="ÄÞ¸¶_Sheet2_공장별차입금배부(01.1.31)_비교_미지급 선급(021031)" xfId="3461" xr:uid="{00000000-0005-0000-0000-0000CF0F0000}"/>
    <cellStyle name="AÞ¸¶_Sheet2_공장별차입금배부(01.1.31)_비교_미지급 선급(021231)" xfId="3462" xr:uid="{00000000-0005-0000-0000-0000D00F0000}"/>
    <cellStyle name="ÄÞ¸¶_Sheet2_공장별차입금배부(01.1.31)_비교_미지급 선급(021231)" xfId="3463" xr:uid="{00000000-0005-0000-0000-0000D10F0000}"/>
    <cellStyle name="AÞ¸¶_Sheet2_미지급 선급(021031)" xfId="3464" xr:uid="{00000000-0005-0000-0000-0000D20F0000}"/>
    <cellStyle name="ÄÞ¸¶_Sheet2_미지급 선급(021031)" xfId="3465" xr:uid="{00000000-0005-0000-0000-0000D30F0000}"/>
    <cellStyle name="AÞ¸¶_Sheet2_미지급 선급(021231)" xfId="3466" xr:uid="{00000000-0005-0000-0000-0000D40F0000}"/>
    <cellStyle name="ÄÞ¸¶_Sheet2_미지급 선급(021231)" xfId="3467" xr:uid="{00000000-0005-0000-0000-0000D50F0000}"/>
    <cellStyle name="AÞ¸¶_Sheet2_신용공여액 신고 대사자료" xfId="3468" xr:uid="{00000000-0005-0000-0000-0000D60F0000}"/>
    <cellStyle name="ÄÞ¸¶_Sheet2_신용공여액 신고 대사자료" xfId="3469" xr:uid="{00000000-0005-0000-0000-0000D70F0000}"/>
    <cellStyle name="AÞ¸¶_Sheet2_신용공여액 신고 대사자료_미지급 선급(021031)" xfId="3470" xr:uid="{00000000-0005-0000-0000-0000D80F0000}"/>
    <cellStyle name="ÄÞ¸¶_Sheet2_신용공여액 신고 대사자료_미지급 선급(021031)" xfId="3471" xr:uid="{00000000-0005-0000-0000-0000D90F0000}"/>
    <cellStyle name="AÞ¸¶_Sheet2_신용공여액 신고 대사자료_미지급 선급(021231)" xfId="3472" xr:uid="{00000000-0005-0000-0000-0000DA0F0000}"/>
    <cellStyle name="ÄÞ¸¶_Sheet2_신용공여액 신고 대사자료_미지급 선급(021231)" xfId="3473" xr:uid="{00000000-0005-0000-0000-0000DB0F0000}"/>
    <cellStyle name="AÞ¸¶_Sheet2_최종배분표(한빛은행)_020614" xfId="3474" xr:uid="{00000000-0005-0000-0000-0000DC0F0000}"/>
    <cellStyle name="ÄÞ¸¶_Sheet2_최종배분표(한빛은행)_020614" xfId="3475" xr:uid="{00000000-0005-0000-0000-0000DD0F0000}"/>
    <cellStyle name="AÞ¸¶_Sheet2_최종배분표(한빛은행)_020614_미지급 선급(021031)" xfId="3476" xr:uid="{00000000-0005-0000-0000-0000DE0F0000}"/>
    <cellStyle name="ÄÞ¸¶_Sheet2_최종배분표(한빛은행)_020614_미지급 선급(021031)" xfId="3477" xr:uid="{00000000-0005-0000-0000-0000DF0F0000}"/>
    <cellStyle name="AÞ¸¶_Sheet2_최종배분표(한빛은행)_020614_미지급 선급(021231)" xfId="3478" xr:uid="{00000000-0005-0000-0000-0000E00F0000}"/>
    <cellStyle name="ÄÞ¸¶_Sheet2_최종배분표(한빛은행)_020614_미지급 선급(021231)" xfId="3479" xr:uid="{00000000-0005-0000-0000-0000E10F0000}"/>
    <cellStyle name="AÞ¸¶_Sheet2_최종배분표(한빛은행)_020617" xfId="3480" xr:uid="{00000000-0005-0000-0000-0000E20F0000}"/>
    <cellStyle name="ÄÞ¸¶_Sheet2_최종배분표(한빛은행)_020617" xfId="3481" xr:uid="{00000000-0005-0000-0000-0000E30F0000}"/>
    <cellStyle name="AÞ¸¶_Sheet2_최종배분표(한빛은행)_020617_미지급 선급(021031)" xfId="3482" xr:uid="{00000000-0005-0000-0000-0000E40F0000}"/>
    <cellStyle name="ÄÞ¸¶_Sheet2_최종배분표(한빛은행)_020617_미지급 선급(021031)" xfId="3483" xr:uid="{00000000-0005-0000-0000-0000E50F0000}"/>
    <cellStyle name="AÞ¸¶_Sheet2_최종배분표(한빛은행)_020617_미지급 선급(021231)" xfId="3484" xr:uid="{00000000-0005-0000-0000-0000E60F0000}"/>
    <cellStyle name="ÄÞ¸¶_Sheet2_최종배분표(한빛은행)_020617_미지급 선급(021231)" xfId="3485" xr:uid="{00000000-0005-0000-0000-0000E70F0000}"/>
    <cellStyle name="AU¸R¼o" xfId="3486" xr:uid="{00000000-0005-0000-0000-0000E80F0000}"/>
    <cellStyle name="AU¸R¼o0" xfId="3487" xr:uid="{00000000-0005-0000-0000-0000E90F0000}"/>
    <cellStyle name="_x0001_b" xfId="328" xr:uid="{00000000-0005-0000-0000-0000EA0F0000}"/>
    <cellStyle name="Bad" xfId="3488" xr:uid="{00000000-0005-0000-0000-0000EB0F0000}"/>
    <cellStyle name="Body" xfId="329" xr:uid="{00000000-0005-0000-0000-0000EC0F0000}"/>
    <cellStyle name="C¡IA¨ª_#1,2" xfId="3489" xr:uid="{00000000-0005-0000-0000-0000ED0F0000}"/>
    <cellStyle name="C¡ÍA¨ª_¡íc¨ú¡À¨¬I¨¬¡Æ AN¡Æe " xfId="330" xr:uid="{00000000-0005-0000-0000-0000EE0F0000}"/>
    <cellStyle name="C¡IA¨ª_￠?￥i¨u¡ACoEⓒ÷ " xfId="331" xr:uid="{00000000-0005-0000-0000-0000EF0F0000}"/>
    <cellStyle name="C¡ÍA¨ª_¢¯¥ì¨ú¡ÀCoE©÷ " xfId="332" xr:uid="{00000000-0005-0000-0000-0000F00F0000}"/>
    <cellStyle name="C¡IA¨ª_0N-HANDLING " xfId="333" xr:uid="{00000000-0005-0000-0000-0000F10F0000}"/>
    <cellStyle name="C¡ÍA¨ª_0N-HANDLING " xfId="334" xr:uid="{00000000-0005-0000-0000-0000F20F0000}"/>
    <cellStyle name="C¡IA¨ª_5-1¡¾￠´¡Æi " xfId="335" xr:uid="{00000000-0005-0000-0000-0000F30F0000}"/>
    <cellStyle name="C¡ÍA¨ª_5-1¡¾¢´¡Æi " xfId="336" xr:uid="{00000000-0005-0000-0000-0000F40F0000}"/>
    <cellStyle name="C¡IA¨ª_Ay¡ÆeC¡I(2￠?u) " xfId="337" xr:uid="{00000000-0005-0000-0000-0000F50F0000}"/>
    <cellStyle name="C¡ÍA¨ª_Ay¡ÆeC¡Í(2¢¯u) " xfId="338" xr:uid="{00000000-0005-0000-0000-0000F60F0000}"/>
    <cellStyle name="C¡IA¨ª_Sheet1_0N-HANDLING " xfId="339" xr:uid="{00000000-0005-0000-0000-0000F70F0000}"/>
    <cellStyle name="C¡ÍA¨ª_Sheet1_0N-HANDLING " xfId="340" xr:uid="{00000000-0005-0000-0000-0000F80F0000}"/>
    <cellStyle name="C¢®IA¡§¨£_¡§u¢®¨úAoAc¢®¨¡i_¨Ï©ª¢®i¡§¡þI¢®¨¡eE¨Ïo¡Ë¡Íe A¨Ï¡þA¡Ë¢¥A¢®AAI " xfId="341" xr:uid="{00000000-0005-0000-0000-0000F90F0000}"/>
    <cellStyle name="C￠RIA¡§¨￡_#1,2" xfId="3490" xr:uid="{00000000-0005-0000-0000-0000FA0F0000}"/>
    <cellStyle name="Ç¥áø" xfId="3491" xr:uid="{00000000-0005-0000-0000-0000FB0F0000}"/>
    <cellStyle name="C￥AØ_  FAB AIA¤  " xfId="3492" xr:uid="{00000000-0005-0000-0000-0000FC0F0000}"/>
    <cellStyle name="Ç¥ÁØ_´ëÃÑ°ýÇ¥ " xfId="342" xr:uid="{00000000-0005-0000-0000-0000FD0F0000}"/>
    <cellStyle name="C￥AØ_´eºnC￥ (2)_ºI´eAa°ø " xfId="3493" xr:uid="{00000000-0005-0000-0000-0000FE0F0000}"/>
    <cellStyle name="Ç¥ÁØ_´ëºñÇ¥ (2)_ºÎ´ëÅä°ø " xfId="3494" xr:uid="{00000000-0005-0000-0000-0000FF0F0000}"/>
    <cellStyle name="C￥AØ_¸AAa.¼OAI " xfId="343" xr:uid="{00000000-0005-0000-0000-000000100000}"/>
    <cellStyle name="Ç¥ÁØ_¿ù°£¿ä¾àº¸°í" xfId="3495" xr:uid="{00000000-0005-0000-0000-000001100000}"/>
    <cellStyle name="C￥AØ_¿μ¾÷CoE² " xfId="3496" xr:uid="{00000000-0005-0000-0000-000002100000}"/>
    <cellStyle name="Ç¥ÁØ_»ç¾÷ºÎº° ÃÑ°è " xfId="344" xr:uid="{00000000-0005-0000-0000-000003100000}"/>
    <cellStyle name="C￥AØ_≫c¾÷ºIº° AN°e " xfId="345" xr:uid="{00000000-0005-0000-0000-000004100000}"/>
    <cellStyle name="Ç¥ÁØ_°ø»çºñ¿¹»ê¼­ " xfId="346" xr:uid="{00000000-0005-0000-0000-000005100000}"/>
    <cellStyle name="C￥AØ_°u¸R¿ø°¡" xfId="3497" xr:uid="{00000000-0005-0000-0000-000006100000}"/>
    <cellStyle name="Ç¥áø_07년3분기현금흐름표" xfId="3498" xr:uid="{00000000-0005-0000-0000-000007100000}"/>
    <cellStyle name="C￥AØ_0N-HANDLING " xfId="347" xr:uid="{00000000-0005-0000-0000-000008100000}"/>
    <cellStyle name="Ç¥ÁØ_0N-HANDLING " xfId="348" xr:uid="{00000000-0005-0000-0000-000009100000}"/>
    <cellStyle name="C￥AØ_¼±AoAc°i_1_³≫ºI°eE¹´e AßA¤A÷AI " xfId="349" xr:uid="{00000000-0005-0000-0000-00000A100000}"/>
    <cellStyle name="Ç¥ÁØ_¼±ÅõÀç°í_³»ºÎ°èÈ¹´ë ÃßÁ¤Â÷ÀÌ " xfId="350" xr:uid="{00000000-0005-0000-0000-00000B100000}"/>
    <cellStyle name="C￥AØ_¼±AoAc°i_³≫ºI°eE¹´e AßA¤A÷AI " xfId="351" xr:uid="{00000000-0005-0000-0000-00000C100000}"/>
    <cellStyle name="Ç¥ÁØ_¼ö¾ÐÁý°è_½ÃÇà´ëºñÇ¥ " xfId="352" xr:uid="{00000000-0005-0000-0000-00000D100000}"/>
    <cellStyle name="C￥AØ_¼OAIA÷ (2)_1_³≫ºI°eE¹´e AßA¤A÷AI " xfId="353" xr:uid="{00000000-0005-0000-0000-00000E100000}"/>
    <cellStyle name="Ç¥ÁØ_¼ÕÀÍÂ÷ (2)_³»ºÎ°èÈ¹´ë ÃßÁ¤Â÷ÀÌ " xfId="354" xr:uid="{00000000-0005-0000-0000-00000F100000}"/>
    <cellStyle name="C￥AØ_¼OAIA÷ (2)_³≫ºI°eE¹´e AßA¤A÷AI " xfId="355" xr:uid="{00000000-0005-0000-0000-000010100000}"/>
    <cellStyle name="Ç¥ÁØ_¼ÕÀÍÂ÷ÀÌ ¿øÀÎ " xfId="356" xr:uid="{00000000-0005-0000-0000-000011100000}"/>
    <cellStyle name="C￥AØ_¾c½A " xfId="357" xr:uid="{00000000-0005-0000-0000-000012100000}"/>
    <cellStyle name="Ç¥ÁØ_¾ç½Ä " xfId="358" xr:uid="{00000000-0005-0000-0000-000013100000}"/>
    <cellStyle name="C￥AØ_³≫ºI°eE¹´e AßA¤A÷AI " xfId="359" xr:uid="{00000000-0005-0000-0000-000014100000}"/>
    <cellStyle name="Ç¥ÁØ_³Ã¿¬ 4 " xfId="360" xr:uid="{00000000-0005-0000-0000-000015100000}"/>
    <cellStyle name="C￥AØ_5-1±¤°i " xfId="361" xr:uid="{00000000-0005-0000-0000-000016100000}"/>
    <cellStyle name="Ç¥ÁØ_5-1±¤°í " xfId="362" xr:uid="{00000000-0005-0000-0000-000017100000}"/>
    <cellStyle name="C￥AØ_5-1±¤°i _6RCB1 " xfId="363" xr:uid="{00000000-0005-0000-0000-000018100000}"/>
    <cellStyle name="Ç¥ÁØ_5-1±¤°í _Çö´ë¾÷¹«ÃßÁø " xfId="364" xr:uid="{00000000-0005-0000-0000-000019100000}"/>
    <cellStyle name="C￥AØ_5E￡±a_6RCB1 " xfId="365" xr:uid="{00000000-0005-0000-0000-00001A100000}"/>
    <cellStyle name="Ç¥ÁØ_7°èÈ¹ " xfId="366" xr:uid="{00000000-0005-0000-0000-00001B100000}"/>
    <cellStyle name="C￥AØ_A¸≫cºÐ_³≫ºI°eE¹´e AßA¤A÷AI " xfId="367" xr:uid="{00000000-0005-0000-0000-00001C100000}"/>
    <cellStyle name="Ç¥ÁØ_ÃµÈ£3¿ù " xfId="368" xr:uid="{00000000-0005-0000-0000-00001D100000}"/>
    <cellStyle name="C￥AØ_AI¿øCoE² " xfId="3499" xr:uid="{00000000-0005-0000-0000-00001E100000}"/>
    <cellStyle name="Ç¥ÁØ_ÃÑ°ýº¸°í-Ãß°¡Àý°¨ " xfId="369" xr:uid="{00000000-0005-0000-0000-00001F100000}"/>
    <cellStyle name="C￥AØ_Ay°eC￥(2¿u) " xfId="370" xr:uid="{00000000-0005-0000-0000-000020100000}"/>
    <cellStyle name="Ç¥ÁØ_Áý°èÇ¥(2¿ù) " xfId="371" xr:uid="{00000000-0005-0000-0000-000021100000}"/>
    <cellStyle name="C￥AØ_CoAo¹yAI °A¾×¿ⓒ½A " xfId="372" xr:uid="{00000000-0005-0000-0000-000022100000}"/>
    <cellStyle name="Ç¥ÁØ_ÇöÈ²_¹®Á¦Á¡ " xfId="373" xr:uid="{00000000-0005-0000-0000-000023100000}"/>
    <cellStyle name="C￥AØ_laroux_1" xfId="3500" xr:uid="{00000000-0005-0000-0000-000024100000}"/>
    <cellStyle name="Ç¥ÁØ_laroux_1" xfId="3501" xr:uid="{00000000-0005-0000-0000-000025100000}"/>
    <cellStyle name="C￥AØ_laroux_2" xfId="3502" xr:uid="{00000000-0005-0000-0000-000026100000}"/>
    <cellStyle name="Ç¥ÁØ_laroux_2" xfId="3503" xr:uid="{00000000-0005-0000-0000-000027100000}"/>
    <cellStyle name="C￥AØ_laroux_3" xfId="3504" xr:uid="{00000000-0005-0000-0000-000028100000}"/>
    <cellStyle name="Ç¥ÁØ_laroux_3" xfId="3505" xr:uid="{00000000-0005-0000-0000-000029100000}"/>
    <cellStyle name="C￥AØ_laroux_4" xfId="3506" xr:uid="{00000000-0005-0000-0000-00002A100000}"/>
    <cellStyle name="Ç¥ÁØ_laroux_4" xfId="3507" xr:uid="{00000000-0005-0000-0000-00002B100000}"/>
    <cellStyle name="C￥AØ_laroux_5" xfId="3508" xr:uid="{00000000-0005-0000-0000-00002C100000}"/>
    <cellStyle name="Ç¥ÁØ_laroux_5" xfId="3509" xr:uid="{00000000-0005-0000-0000-00002D100000}"/>
    <cellStyle name="C￥AØ_laroux_5_2.1.1공장별차입금배부-ksk" xfId="3510" xr:uid="{00000000-0005-0000-0000-00002E100000}"/>
    <cellStyle name="Ç¥ÁØ_laroux_5_2.1.1공장별차입금배부-ksk" xfId="3511" xr:uid="{00000000-0005-0000-0000-00002F100000}"/>
    <cellStyle name="C￥AØ_laroux_5_2.1.1공장별차입금배부-ksk_2.1.1공장별차입금배부-ksk" xfId="3512" xr:uid="{00000000-0005-0000-0000-000030100000}"/>
    <cellStyle name="Ç¥ÁØ_laroux_5_2.1.1공장별차입금배부-ksk_2.1.1공장별차입금배부-ksk" xfId="3513" xr:uid="{00000000-0005-0000-0000-000031100000}"/>
    <cellStyle name="C￥AØ_laroux_5_2.1.1공장별차입금배부-ksk_공장별차입금배부(01.1.31)" xfId="3514" xr:uid="{00000000-0005-0000-0000-000032100000}"/>
    <cellStyle name="Ç¥ÁØ_laroux_5_2.1.1공장별차입금배부-ksk_공장별차입금배부(01.1.31)" xfId="3515" xr:uid="{00000000-0005-0000-0000-000033100000}"/>
    <cellStyle name="C￥AØ_laroux_5_2.1.1공장별차입금배부-ksk_공장별차입금배부(usance수정후10.20오후)" xfId="3516" xr:uid="{00000000-0005-0000-0000-000034100000}"/>
    <cellStyle name="Ç¥ÁØ_laroux_5_2.1.1공장별차입금배부-ksk_공장별차입금배부(usance수정후10.20오후)" xfId="3517" xr:uid="{00000000-0005-0000-0000-000035100000}"/>
    <cellStyle name="C￥AØ_laroux_5_2.1.1공장별차입금배부-ksk_공장별차입금배부(보증청구권삭제)" xfId="3518" xr:uid="{00000000-0005-0000-0000-000036100000}"/>
    <cellStyle name="Ç¥ÁØ_laroux_5_2.1.1공장별차입금배부-ksk_공장별차입금배부(보증청구권삭제)" xfId="3519" xr:uid="{00000000-0005-0000-0000-000037100000}"/>
    <cellStyle name="C￥AØ_laroux_5_3.1회수율분석WP-SIS&amp;KSK" xfId="3520" xr:uid="{00000000-0005-0000-0000-000038100000}"/>
    <cellStyle name="Ç¥ÁØ_laroux_5_3.1회수율분석WP-SIS&amp;KSK" xfId="3521" xr:uid="{00000000-0005-0000-0000-000039100000}"/>
    <cellStyle name="C￥AØ_laroux_5_3.1회수율분석WP-SIS&amp;KSK_2.1.1공장별차입금배부-ksk" xfId="3522" xr:uid="{00000000-0005-0000-0000-00003A100000}"/>
    <cellStyle name="Ç¥ÁØ_laroux_5_3.1회수율분석WP-SIS&amp;KSK_2.1.1공장별차입금배부-ksk" xfId="3523" xr:uid="{00000000-0005-0000-0000-00003B100000}"/>
    <cellStyle name="C￥AØ_laroux_5_3.1회수율분석WP-SIS&amp;KSK_공장별차입금배부(01.1.31)" xfId="3524" xr:uid="{00000000-0005-0000-0000-00003C100000}"/>
    <cellStyle name="Ç¥ÁØ_laroux_5_3.1회수율분석WP-SIS&amp;KSK_공장별차입금배부(01.1.31)" xfId="3525" xr:uid="{00000000-0005-0000-0000-00003D100000}"/>
    <cellStyle name="C￥AØ_laroux_5_3.1회수율분석WP-SIS&amp;KSK_공장별차입금배부(usance수정후10.20오후)" xfId="3526" xr:uid="{00000000-0005-0000-0000-00003E100000}"/>
    <cellStyle name="Ç¥ÁØ_laroux_5_3.1회수율분석WP-SIS&amp;KSK_공장별차입금배부(usance수정후10.20오후)" xfId="3527" xr:uid="{00000000-0005-0000-0000-00003F100000}"/>
    <cellStyle name="C￥AØ_laroux_5_3.1회수율분석WP-SIS&amp;KSK_공장별차입금배부(보증청구권삭제)" xfId="3528" xr:uid="{00000000-0005-0000-0000-000040100000}"/>
    <cellStyle name="Ç¥ÁØ_laroux_5_3.1회수율분석WP-SIS&amp;KSK_공장별차입금배부(보증청구권삭제)" xfId="3529" xr:uid="{00000000-0005-0000-0000-000041100000}"/>
    <cellStyle name="C￥AØ_Sheet1 (2)" xfId="3530" xr:uid="{00000000-0005-0000-0000-000042100000}"/>
    <cellStyle name="Ç¥ÁØ_Sheet1 (2)" xfId="3531" xr:uid="{00000000-0005-0000-0000-000043100000}"/>
    <cellStyle name="C￥AØ_Sheet1_¿μ¾÷CoE² " xfId="374" xr:uid="{00000000-0005-0000-0000-000044100000}"/>
    <cellStyle name="Ç¥ÁØ_Sheet1_0N-HANDLING " xfId="375" xr:uid="{00000000-0005-0000-0000-000045100000}"/>
    <cellStyle name="C￥AØ_Sheet1_Ay°eC￥(2¿u) " xfId="376" xr:uid="{00000000-0005-0000-0000-000046100000}"/>
    <cellStyle name="Ç¥ÁØ_Sheet1_Áý°èÇ¥(2¿ù) " xfId="377" xr:uid="{00000000-0005-0000-0000-000047100000}"/>
    <cellStyle name="C￥AØ_Sheet2" xfId="3532" xr:uid="{00000000-0005-0000-0000-000048100000}"/>
    <cellStyle name="Ç¥ÁØ_Sheet2" xfId="3533" xr:uid="{00000000-0005-0000-0000-000049100000}"/>
    <cellStyle name="C￥AØ_SOON1 " xfId="378" xr:uid="{00000000-0005-0000-0000-00004A100000}"/>
    <cellStyle name="Ç¥ÁØ_SOON1 " xfId="379" xr:uid="{00000000-0005-0000-0000-00004B100000}"/>
    <cellStyle name="Calc Currency (0)" xfId="84" xr:uid="{00000000-0005-0000-0000-00004C100000}"/>
    <cellStyle name="Calc Currency (0) 2" xfId="3534" xr:uid="{00000000-0005-0000-0000-00004D100000}"/>
    <cellStyle name="Calc Currency (2)" xfId="3535" xr:uid="{00000000-0005-0000-0000-00004E100000}"/>
    <cellStyle name="Calc Currency (2) 2" xfId="3536" xr:uid="{00000000-0005-0000-0000-00004F100000}"/>
    <cellStyle name="Calc Percent (0)" xfId="3537" xr:uid="{00000000-0005-0000-0000-000050100000}"/>
    <cellStyle name="Calc Percent (0) 2" xfId="3538" xr:uid="{00000000-0005-0000-0000-000051100000}"/>
    <cellStyle name="Calc Percent (1)" xfId="3539" xr:uid="{00000000-0005-0000-0000-000052100000}"/>
    <cellStyle name="Calc Percent (1) 2" xfId="3540" xr:uid="{00000000-0005-0000-0000-000053100000}"/>
    <cellStyle name="Calc Percent (2)" xfId="3541" xr:uid="{00000000-0005-0000-0000-000054100000}"/>
    <cellStyle name="Calc Percent (2) 2" xfId="3542" xr:uid="{00000000-0005-0000-0000-000055100000}"/>
    <cellStyle name="Calc Units (0)" xfId="3543" xr:uid="{00000000-0005-0000-0000-000056100000}"/>
    <cellStyle name="Calc Units (0) 2" xfId="3544" xr:uid="{00000000-0005-0000-0000-000057100000}"/>
    <cellStyle name="Calc Units (1)" xfId="3545" xr:uid="{00000000-0005-0000-0000-000058100000}"/>
    <cellStyle name="Calc Units (1) 2" xfId="3546" xr:uid="{00000000-0005-0000-0000-000059100000}"/>
    <cellStyle name="Calc Units (2)" xfId="3547" xr:uid="{00000000-0005-0000-0000-00005A100000}"/>
    <cellStyle name="Calc Units (2) 2" xfId="3548" xr:uid="{00000000-0005-0000-0000-00005B100000}"/>
    <cellStyle name="Calculation" xfId="3549" xr:uid="{00000000-0005-0000-0000-00005C100000}"/>
    <cellStyle name="Calculation 10" xfId="11290" xr:uid="{00000000-0005-0000-0000-00005D100000}"/>
    <cellStyle name="Calculation 2" xfId="5476" xr:uid="{00000000-0005-0000-0000-00005E100000}"/>
    <cellStyle name="Calculation 2 10" xfId="11470" xr:uid="{00000000-0005-0000-0000-00005F100000}"/>
    <cellStyle name="Calculation 2 11" xfId="17263" xr:uid="{00000000-0005-0000-0000-000060100000}"/>
    <cellStyle name="Calculation 2 12" xfId="22882" xr:uid="{00000000-0005-0000-0000-000061100000}"/>
    <cellStyle name="Calculation 2 2" xfId="5764" xr:uid="{00000000-0005-0000-0000-000062100000}"/>
    <cellStyle name="Calculation 2 2 10" xfId="17504" xr:uid="{00000000-0005-0000-0000-000063100000}"/>
    <cellStyle name="Calculation 2 2 2" xfId="6335" xr:uid="{00000000-0005-0000-0000-000064100000}"/>
    <cellStyle name="Calculation 2 2 2 2" xfId="12307" xr:uid="{00000000-0005-0000-0000-000065100000}"/>
    <cellStyle name="Calculation 2 2 2 3" xfId="18063" xr:uid="{00000000-0005-0000-0000-000066100000}"/>
    <cellStyle name="Calculation 2 2 2 4" xfId="23560" xr:uid="{00000000-0005-0000-0000-000067100000}"/>
    <cellStyle name="Calculation 2 2 3" xfId="6336" xr:uid="{00000000-0005-0000-0000-000068100000}"/>
    <cellStyle name="Calculation 2 2 3 2" xfId="12308" xr:uid="{00000000-0005-0000-0000-000069100000}"/>
    <cellStyle name="Calculation 2 2 3 3" xfId="18064" xr:uid="{00000000-0005-0000-0000-00006A100000}"/>
    <cellStyle name="Calculation 2 2 3 4" xfId="23561" xr:uid="{00000000-0005-0000-0000-00006B100000}"/>
    <cellStyle name="Calculation 2 2 4" xfId="6337" xr:uid="{00000000-0005-0000-0000-00006C100000}"/>
    <cellStyle name="Calculation 2 2 4 2" xfId="12309" xr:uid="{00000000-0005-0000-0000-00006D100000}"/>
    <cellStyle name="Calculation 2 2 4 3" xfId="18065" xr:uid="{00000000-0005-0000-0000-00006E100000}"/>
    <cellStyle name="Calculation 2 2 4 4" xfId="23562" xr:uid="{00000000-0005-0000-0000-00006F100000}"/>
    <cellStyle name="Calculation 2 2 5" xfId="6338" xr:uid="{00000000-0005-0000-0000-000070100000}"/>
    <cellStyle name="Calculation 2 2 5 2" xfId="12310" xr:uid="{00000000-0005-0000-0000-000071100000}"/>
    <cellStyle name="Calculation 2 2 5 3" xfId="18066" xr:uid="{00000000-0005-0000-0000-000072100000}"/>
    <cellStyle name="Calculation 2 2 5 4" xfId="23563" xr:uid="{00000000-0005-0000-0000-000073100000}"/>
    <cellStyle name="Calculation 2 2 6" xfId="6339" xr:uid="{00000000-0005-0000-0000-000074100000}"/>
    <cellStyle name="Calculation 2 2 6 2" xfId="12311" xr:uid="{00000000-0005-0000-0000-000075100000}"/>
    <cellStyle name="Calculation 2 2 6 3" xfId="18067" xr:uid="{00000000-0005-0000-0000-000076100000}"/>
    <cellStyle name="Calculation 2 2 6 4" xfId="23564" xr:uid="{00000000-0005-0000-0000-000077100000}"/>
    <cellStyle name="Calculation 2 2 7" xfId="6340" xr:uid="{00000000-0005-0000-0000-000078100000}"/>
    <cellStyle name="Calculation 2 2 7 2" xfId="12312" xr:uid="{00000000-0005-0000-0000-000079100000}"/>
    <cellStyle name="Calculation 2 2 7 3" xfId="18068" xr:uid="{00000000-0005-0000-0000-00007A100000}"/>
    <cellStyle name="Calculation 2 2 7 4" xfId="23565" xr:uid="{00000000-0005-0000-0000-00007B100000}"/>
    <cellStyle name="Calculation 2 2 8" xfId="6341" xr:uid="{00000000-0005-0000-0000-00007C100000}"/>
    <cellStyle name="Calculation 2 2 8 2" xfId="12313" xr:uid="{00000000-0005-0000-0000-00007D100000}"/>
    <cellStyle name="Calculation 2 2 8 3" xfId="18069" xr:uid="{00000000-0005-0000-0000-00007E100000}"/>
    <cellStyle name="Calculation 2 2 8 4" xfId="23566" xr:uid="{00000000-0005-0000-0000-00007F100000}"/>
    <cellStyle name="Calculation 2 2 9" xfId="11737" xr:uid="{00000000-0005-0000-0000-000080100000}"/>
    <cellStyle name="Calculation 2 3" xfId="5991" xr:uid="{00000000-0005-0000-0000-000081100000}"/>
    <cellStyle name="Calculation 2 3 10" xfId="6342" xr:uid="{00000000-0005-0000-0000-000082100000}"/>
    <cellStyle name="Calculation 2 3 10 2" xfId="12314" xr:uid="{00000000-0005-0000-0000-000083100000}"/>
    <cellStyle name="Calculation 2 3 10 3" xfId="18070" xr:uid="{00000000-0005-0000-0000-000084100000}"/>
    <cellStyle name="Calculation 2 3 10 4" xfId="23567" xr:uid="{00000000-0005-0000-0000-000085100000}"/>
    <cellStyle name="Calculation 2 3 11" xfId="11964" xr:uid="{00000000-0005-0000-0000-000086100000}"/>
    <cellStyle name="Calculation 2 3 12" xfId="17721" xr:uid="{00000000-0005-0000-0000-000087100000}"/>
    <cellStyle name="Calculation 2 3 13" xfId="23218" xr:uid="{00000000-0005-0000-0000-000088100000}"/>
    <cellStyle name="Calculation 2 3 2" xfId="6343" xr:uid="{00000000-0005-0000-0000-000089100000}"/>
    <cellStyle name="Calculation 2 3 2 2" xfId="12315" xr:uid="{00000000-0005-0000-0000-00008A100000}"/>
    <cellStyle name="Calculation 2 3 2 3" xfId="18071" xr:uid="{00000000-0005-0000-0000-00008B100000}"/>
    <cellStyle name="Calculation 2 3 2 4" xfId="23568" xr:uid="{00000000-0005-0000-0000-00008C100000}"/>
    <cellStyle name="Calculation 2 3 3" xfId="6344" xr:uid="{00000000-0005-0000-0000-00008D100000}"/>
    <cellStyle name="Calculation 2 3 3 2" xfId="12316" xr:uid="{00000000-0005-0000-0000-00008E100000}"/>
    <cellStyle name="Calculation 2 3 3 3" xfId="18072" xr:uid="{00000000-0005-0000-0000-00008F100000}"/>
    <cellStyle name="Calculation 2 3 3 4" xfId="23569" xr:uid="{00000000-0005-0000-0000-000090100000}"/>
    <cellStyle name="Calculation 2 3 4" xfId="6345" xr:uid="{00000000-0005-0000-0000-000091100000}"/>
    <cellStyle name="Calculation 2 3 4 2" xfId="12317" xr:uid="{00000000-0005-0000-0000-000092100000}"/>
    <cellStyle name="Calculation 2 3 4 3" xfId="18073" xr:uid="{00000000-0005-0000-0000-000093100000}"/>
    <cellStyle name="Calculation 2 3 4 4" xfId="23570" xr:uid="{00000000-0005-0000-0000-000094100000}"/>
    <cellStyle name="Calculation 2 3 5" xfId="6346" xr:uid="{00000000-0005-0000-0000-000095100000}"/>
    <cellStyle name="Calculation 2 3 5 2" xfId="12318" xr:uid="{00000000-0005-0000-0000-000096100000}"/>
    <cellStyle name="Calculation 2 3 5 3" xfId="18074" xr:uid="{00000000-0005-0000-0000-000097100000}"/>
    <cellStyle name="Calculation 2 3 5 4" xfId="23571" xr:uid="{00000000-0005-0000-0000-000098100000}"/>
    <cellStyle name="Calculation 2 3 6" xfId="6347" xr:uid="{00000000-0005-0000-0000-000099100000}"/>
    <cellStyle name="Calculation 2 3 6 2" xfId="12319" xr:uid="{00000000-0005-0000-0000-00009A100000}"/>
    <cellStyle name="Calculation 2 3 6 3" xfId="18075" xr:uid="{00000000-0005-0000-0000-00009B100000}"/>
    <cellStyle name="Calculation 2 3 6 4" xfId="23572" xr:uid="{00000000-0005-0000-0000-00009C100000}"/>
    <cellStyle name="Calculation 2 3 7" xfId="6348" xr:uid="{00000000-0005-0000-0000-00009D100000}"/>
    <cellStyle name="Calculation 2 3 7 2" xfId="12320" xr:uid="{00000000-0005-0000-0000-00009E100000}"/>
    <cellStyle name="Calculation 2 3 7 3" xfId="18076" xr:uid="{00000000-0005-0000-0000-00009F100000}"/>
    <cellStyle name="Calculation 2 3 7 4" xfId="23573" xr:uid="{00000000-0005-0000-0000-0000A0100000}"/>
    <cellStyle name="Calculation 2 3 8" xfId="6349" xr:uid="{00000000-0005-0000-0000-0000A1100000}"/>
    <cellStyle name="Calculation 2 3 8 2" xfId="12321" xr:uid="{00000000-0005-0000-0000-0000A2100000}"/>
    <cellStyle name="Calculation 2 3 8 3" xfId="18077" xr:uid="{00000000-0005-0000-0000-0000A3100000}"/>
    <cellStyle name="Calculation 2 3 8 4" xfId="23574" xr:uid="{00000000-0005-0000-0000-0000A4100000}"/>
    <cellStyle name="Calculation 2 3 9" xfId="6350" xr:uid="{00000000-0005-0000-0000-0000A5100000}"/>
    <cellStyle name="Calculation 2 3 9 2" xfId="12322" xr:uid="{00000000-0005-0000-0000-0000A6100000}"/>
    <cellStyle name="Calculation 2 3 9 3" xfId="18078" xr:uid="{00000000-0005-0000-0000-0000A7100000}"/>
    <cellStyle name="Calculation 2 3 9 4" xfId="23575" xr:uid="{00000000-0005-0000-0000-0000A8100000}"/>
    <cellStyle name="Calculation 2 4" xfId="6351" xr:uid="{00000000-0005-0000-0000-0000A9100000}"/>
    <cellStyle name="Calculation 2 4 2" xfId="12323" xr:uid="{00000000-0005-0000-0000-0000AA100000}"/>
    <cellStyle name="Calculation 2 4 3" xfId="18079" xr:uid="{00000000-0005-0000-0000-0000AB100000}"/>
    <cellStyle name="Calculation 2 4 4" xfId="23576" xr:uid="{00000000-0005-0000-0000-0000AC100000}"/>
    <cellStyle name="Calculation 2 5" xfId="6352" xr:uid="{00000000-0005-0000-0000-0000AD100000}"/>
    <cellStyle name="Calculation 2 5 2" xfId="12324" xr:uid="{00000000-0005-0000-0000-0000AE100000}"/>
    <cellStyle name="Calculation 2 5 3" xfId="18080" xr:uid="{00000000-0005-0000-0000-0000AF100000}"/>
    <cellStyle name="Calculation 2 5 4" xfId="23577" xr:uid="{00000000-0005-0000-0000-0000B0100000}"/>
    <cellStyle name="Calculation 2 6" xfId="6353" xr:uid="{00000000-0005-0000-0000-0000B1100000}"/>
    <cellStyle name="Calculation 2 6 2" xfId="12325" xr:uid="{00000000-0005-0000-0000-0000B2100000}"/>
    <cellStyle name="Calculation 2 6 3" xfId="18081" xr:uid="{00000000-0005-0000-0000-0000B3100000}"/>
    <cellStyle name="Calculation 2 6 4" xfId="23578" xr:uid="{00000000-0005-0000-0000-0000B4100000}"/>
    <cellStyle name="Calculation 2 7" xfId="6354" xr:uid="{00000000-0005-0000-0000-0000B5100000}"/>
    <cellStyle name="Calculation 2 7 2" xfId="12326" xr:uid="{00000000-0005-0000-0000-0000B6100000}"/>
    <cellStyle name="Calculation 2 7 3" xfId="18082" xr:uid="{00000000-0005-0000-0000-0000B7100000}"/>
    <cellStyle name="Calculation 2 7 4" xfId="23579" xr:uid="{00000000-0005-0000-0000-0000B8100000}"/>
    <cellStyle name="Calculation 2 8" xfId="6355" xr:uid="{00000000-0005-0000-0000-0000B9100000}"/>
    <cellStyle name="Calculation 2 8 2" xfId="12327" xr:uid="{00000000-0005-0000-0000-0000BA100000}"/>
    <cellStyle name="Calculation 2 8 3" xfId="18083" xr:uid="{00000000-0005-0000-0000-0000BB100000}"/>
    <cellStyle name="Calculation 2 8 4" xfId="23580" xr:uid="{00000000-0005-0000-0000-0000BC100000}"/>
    <cellStyle name="Calculation 2 9" xfId="6356" xr:uid="{00000000-0005-0000-0000-0000BD100000}"/>
    <cellStyle name="Calculation 2 9 2" xfId="12328" xr:uid="{00000000-0005-0000-0000-0000BE100000}"/>
    <cellStyle name="Calculation 2 9 3" xfId="18084" xr:uid="{00000000-0005-0000-0000-0000BF100000}"/>
    <cellStyle name="Calculation 2 9 4" xfId="23581" xr:uid="{00000000-0005-0000-0000-0000C0100000}"/>
    <cellStyle name="Calculation 3" xfId="5475" xr:uid="{00000000-0005-0000-0000-0000C1100000}"/>
    <cellStyle name="Calculation 3 2" xfId="5763" xr:uid="{00000000-0005-0000-0000-0000C2100000}"/>
    <cellStyle name="Calculation 3 2 10" xfId="11736" xr:uid="{00000000-0005-0000-0000-0000C3100000}"/>
    <cellStyle name="Calculation 3 2 11" xfId="17503" xr:uid="{00000000-0005-0000-0000-0000C4100000}"/>
    <cellStyle name="Calculation 3 2 12" xfId="23019" xr:uid="{00000000-0005-0000-0000-0000C5100000}"/>
    <cellStyle name="Calculation 3 2 2" xfId="6357" xr:uid="{00000000-0005-0000-0000-0000C6100000}"/>
    <cellStyle name="Calculation 3 2 2 2" xfId="12329" xr:uid="{00000000-0005-0000-0000-0000C7100000}"/>
    <cellStyle name="Calculation 3 2 2 3" xfId="18085" xr:uid="{00000000-0005-0000-0000-0000C8100000}"/>
    <cellStyle name="Calculation 3 2 2 4" xfId="23582" xr:uid="{00000000-0005-0000-0000-0000C9100000}"/>
    <cellStyle name="Calculation 3 2 3" xfId="6358" xr:uid="{00000000-0005-0000-0000-0000CA100000}"/>
    <cellStyle name="Calculation 3 2 3 2" xfId="12330" xr:uid="{00000000-0005-0000-0000-0000CB100000}"/>
    <cellStyle name="Calculation 3 2 3 3" xfId="18086" xr:uid="{00000000-0005-0000-0000-0000CC100000}"/>
    <cellStyle name="Calculation 3 2 3 4" xfId="23583" xr:uid="{00000000-0005-0000-0000-0000CD100000}"/>
    <cellStyle name="Calculation 3 2 4" xfId="6359" xr:uid="{00000000-0005-0000-0000-0000CE100000}"/>
    <cellStyle name="Calculation 3 2 4 2" xfId="12331" xr:uid="{00000000-0005-0000-0000-0000CF100000}"/>
    <cellStyle name="Calculation 3 2 4 3" xfId="18087" xr:uid="{00000000-0005-0000-0000-0000D0100000}"/>
    <cellStyle name="Calculation 3 2 4 4" xfId="23584" xr:uid="{00000000-0005-0000-0000-0000D1100000}"/>
    <cellStyle name="Calculation 3 2 5" xfId="6360" xr:uid="{00000000-0005-0000-0000-0000D2100000}"/>
    <cellStyle name="Calculation 3 2 5 2" xfId="12332" xr:uid="{00000000-0005-0000-0000-0000D3100000}"/>
    <cellStyle name="Calculation 3 2 5 3" xfId="18088" xr:uid="{00000000-0005-0000-0000-0000D4100000}"/>
    <cellStyle name="Calculation 3 2 5 4" xfId="23585" xr:uid="{00000000-0005-0000-0000-0000D5100000}"/>
    <cellStyle name="Calculation 3 2 6" xfId="6361" xr:uid="{00000000-0005-0000-0000-0000D6100000}"/>
    <cellStyle name="Calculation 3 2 6 2" xfId="12333" xr:uid="{00000000-0005-0000-0000-0000D7100000}"/>
    <cellStyle name="Calculation 3 2 6 3" xfId="18089" xr:uid="{00000000-0005-0000-0000-0000D8100000}"/>
    <cellStyle name="Calculation 3 2 6 4" xfId="23586" xr:uid="{00000000-0005-0000-0000-0000D9100000}"/>
    <cellStyle name="Calculation 3 2 7" xfId="6362" xr:uid="{00000000-0005-0000-0000-0000DA100000}"/>
    <cellStyle name="Calculation 3 2 7 2" xfId="12334" xr:uid="{00000000-0005-0000-0000-0000DB100000}"/>
    <cellStyle name="Calculation 3 2 7 3" xfId="18090" xr:uid="{00000000-0005-0000-0000-0000DC100000}"/>
    <cellStyle name="Calculation 3 2 7 4" xfId="23587" xr:uid="{00000000-0005-0000-0000-0000DD100000}"/>
    <cellStyle name="Calculation 3 2 8" xfId="6363" xr:uid="{00000000-0005-0000-0000-0000DE100000}"/>
    <cellStyle name="Calculation 3 2 8 2" xfId="12335" xr:uid="{00000000-0005-0000-0000-0000DF100000}"/>
    <cellStyle name="Calculation 3 2 8 3" xfId="18091" xr:uid="{00000000-0005-0000-0000-0000E0100000}"/>
    <cellStyle name="Calculation 3 2 8 4" xfId="23588" xr:uid="{00000000-0005-0000-0000-0000E1100000}"/>
    <cellStyle name="Calculation 3 2 9" xfId="6364" xr:uid="{00000000-0005-0000-0000-0000E2100000}"/>
    <cellStyle name="Calculation 3 2 9 2" xfId="12336" xr:uid="{00000000-0005-0000-0000-0000E3100000}"/>
    <cellStyle name="Calculation 3 2 9 3" xfId="18092" xr:uid="{00000000-0005-0000-0000-0000E4100000}"/>
    <cellStyle name="Calculation 3 2 9 4" xfId="23589" xr:uid="{00000000-0005-0000-0000-0000E5100000}"/>
    <cellStyle name="Calculation 3 3" xfId="5990" xr:uid="{00000000-0005-0000-0000-0000E6100000}"/>
    <cellStyle name="Calculation 3 3 10" xfId="6365" xr:uid="{00000000-0005-0000-0000-0000E7100000}"/>
    <cellStyle name="Calculation 3 3 10 2" xfId="12337" xr:uid="{00000000-0005-0000-0000-0000E8100000}"/>
    <cellStyle name="Calculation 3 3 10 3" xfId="18093" xr:uid="{00000000-0005-0000-0000-0000E9100000}"/>
    <cellStyle name="Calculation 3 3 10 4" xfId="23590" xr:uid="{00000000-0005-0000-0000-0000EA100000}"/>
    <cellStyle name="Calculation 3 3 11" xfId="11963" xr:uid="{00000000-0005-0000-0000-0000EB100000}"/>
    <cellStyle name="Calculation 3 3 12" xfId="17720" xr:uid="{00000000-0005-0000-0000-0000EC100000}"/>
    <cellStyle name="Calculation 3 3 13" xfId="23217" xr:uid="{00000000-0005-0000-0000-0000ED100000}"/>
    <cellStyle name="Calculation 3 3 2" xfId="6366" xr:uid="{00000000-0005-0000-0000-0000EE100000}"/>
    <cellStyle name="Calculation 3 3 2 2" xfId="12338" xr:uid="{00000000-0005-0000-0000-0000EF100000}"/>
    <cellStyle name="Calculation 3 3 2 3" xfId="18094" xr:uid="{00000000-0005-0000-0000-0000F0100000}"/>
    <cellStyle name="Calculation 3 3 2 4" xfId="23591" xr:uid="{00000000-0005-0000-0000-0000F1100000}"/>
    <cellStyle name="Calculation 3 3 3" xfId="6367" xr:uid="{00000000-0005-0000-0000-0000F2100000}"/>
    <cellStyle name="Calculation 3 3 3 2" xfId="12339" xr:uid="{00000000-0005-0000-0000-0000F3100000}"/>
    <cellStyle name="Calculation 3 3 3 3" xfId="18095" xr:uid="{00000000-0005-0000-0000-0000F4100000}"/>
    <cellStyle name="Calculation 3 3 3 4" xfId="23592" xr:uid="{00000000-0005-0000-0000-0000F5100000}"/>
    <cellStyle name="Calculation 3 3 4" xfId="6368" xr:uid="{00000000-0005-0000-0000-0000F6100000}"/>
    <cellStyle name="Calculation 3 3 4 2" xfId="12340" xr:uid="{00000000-0005-0000-0000-0000F7100000}"/>
    <cellStyle name="Calculation 3 3 4 3" xfId="18096" xr:uid="{00000000-0005-0000-0000-0000F8100000}"/>
    <cellStyle name="Calculation 3 3 4 4" xfId="23593" xr:uid="{00000000-0005-0000-0000-0000F9100000}"/>
    <cellStyle name="Calculation 3 3 5" xfId="6369" xr:uid="{00000000-0005-0000-0000-0000FA100000}"/>
    <cellStyle name="Calculation 3 3 5 2" xfId="12341" xr:uid="{00000000-0005-0000-0000-0000FB100000}"/>
    <cellStyle name="Calculation 3 3 5 3" xfId="18097" xr:uid="{00000000-0005-0000-0000-0000FC100000}"/>
    <cellStyle name="Calculation 3 3 5 4" xfId="23594" xr:uid="{00000000-0005-0000-0000-0000FD100000}"/>
    <cellStyle name="Calculation 3 3 6" xfId="6370" xr:uid="{00000000-0005-0000-0000-0000FE100000}"/>
    <cellStyle name="Calculation 3 3 6 2" xfId="12342" xr:uid="{00000000-0005-0000-0000-0000FF100000}"/>
    <cellStyle name="Calculation 3 3 6 3" xfId="18098" xr:uid="{00000000-0005-0000-0000-000000110000}"/>
    <cellStyle name="Calculation 3 3 6 4" xfId="23595" xr:uid="{00000000-0005-0000-0000-000001110000}"/>
    <cellStyle name="Calculation 3 3 7" xfId="6371" xr:uid="{00000000-0005-0000-0000-000002110000}"/>
    <cellStyle name="Calculation 3 3 7 2" xfId="12343" xr:uid="{00000000-0005-0000-0000-000003110000}"/>
    <cellStyle name="Calculation 3 3 7 3" xfId="18099" xr:uid="{00000000-0005-0000-0000-000004110000}"/>
    <cellStyle name="Calculation 3 3 7 4" xfId="23596" xr:uid="{00000000-0005-0000-0000-000005110000}"/>
    <cellStyle name="Calculation 3 3 8" xfId="6372" xr:uid="{00000000-0005-0000-0000-000006110000}"/>
    <cellStyle name="Calculation 3 3 8 2" xfId="12344" xr:uid="{00000000-0005-0000-0000-000007110000}"/>
    <cellStyle name="Calculation 3 3 8 3" xfId="18100" xr:uid="{00000000-0005-0000-0000-000008110000}"/>
    <cellStyle name="Calculation 3 3 8 4" xfId="23597" xr:uid="{00000000-0005-0000-0000-000009110000}"/>
    <cellStyle name="Calculation 3 3 9" xfId="6373" xr:uid="{00000000-0005-0000-0000-00000A110000}"/>
    <cellStyle name="Calculation 3 3 9 2" xfId="12345" xr:uid="{00000000-0005-0000-0000-00000B110000}"/>
    <cellStyle name="Calculation 3 3 9 3" xfId="18101" xr:uid="{00000000-0005-0000-0000-00000C110000}"/>
    <cellStyle name="Calculation 3 3 9 4" xfId="23598" xr:uid="{00000000-0005-0000-0000-00000D110000}"/>
    <cellStyle name="Calculation 3 4" xfId="6374" xr:uid="{00000000-0005-0000-0000-00000E110000}"/>
    <cellStyle name="Calculation 3 4 2" xfId="12346" xr:uid="{00000000-0005-0000-0000-00000F110000}"/>
    <cellStyle name="Calculation 3 4 3" xfId="18102" xr:uid="{00000000-0005-0000-0000-000010110000}"/>
    <cellStyle name="Calculation 3 4 4" xfId="23599" xr:uid="{00000000-0005-0000-0000-000011110000}"/>
    <cellStyle name="Calculation 3 5" xfId="6375" xr:uid="{00000000-0005-0000-0000-000012110000}"/>
    <cellStyle name="Calculation 3 5 2" xfId="12347" xr:uid="{00000000-0005-0000-0000-000013110000}"/>
    <cellStyle name="Calculation 3 5 3" xfId="18103" xr:uid="{00000000-0005-0000-0000-000014110000}"/>
    <cellStyle name="Calculation 3 5 4" xfId="23600" xr:uid="{00000000-0005-0000-0000-000015110000}"/>
    <cellStyle name="Calculation 3 6" xfId="6376" xr:uid="{00000000-0005-0000-0000-000016110000}"/>
    <cellStyle name="Calculation 3 6 2" xfId="12348" xr:uid="{00000000-0005-0000-0000-000017110000}"/>
    <cellStyle name="Calculation 3 6 3" xfId="18104" xr:uid="{00000000-0005-0000-0000-000018110000}"/>
    <cellStyle name="Calculation 3 6 4" xfId="23601" xr:uid="{00000000-0005-0000-0000-000019110000}"/>
    <cellStyle name="Calculation 3 7" xfId="11469" xr:uid="{00000000-0005-0000-0000-00001A110000}"/>
    <cellStyle name="Calculation 3 8" xfId="17262" xr:uid="{00000000-0005-0000-0000-00001B110000}"/>
    <cellStyle name="Calculation 4" xfId="5544" xr:uid="{00000000-0005-0000-0000-00001C110000}"/>
    <cellStyle name="Calculation 4 2" xfId="5832" xr:uid="{00000000-0005-0000-0000-00001D110000}"/>
    <cellStyle name="Calculation 4 2 10" xfId="11805" xr:uid="{00000000-0005-0000-0000-00001E110000}"/>
    <cellStyle name="Calculation 4 2 11" xfId="17567" xr:uid="{00000000-0005-0000-0000-00001F110000}"/>
    <cellStyle name="Calculation 4 2 12" xfId="23080" xr:uid="{00000000-0005-0000-0000-000020110000}"/>
    <cellStyle name="Calculation 4 2 2" xfId="6377" xr:uid="{00000000-0005-0000-0000-000021110000}"/>
    <cellStyle name="Calculation 4 2 2 2" xfId="12349" xr:uid="{00000000-0005-0000-0000-000022110000}"/>
    <cellStyle name="Calculation 4 2 2 3" xfId="18105" xr:uid="{00000000-0005-0000-0000-000023110000}"/>
    <cellStyle name="Calculation 4 2 2 4" xfId="23602" xr:uid="{00000000-0005-0000-0000-000024110000}"/>
    <cellStyle name="Calculation 4 2 3" xfId="6378" xr:uid="{00000000-0005-0000-0000-000025110000}"/>
    <cellStyle name="Calculation 4 2 3 2" xfId="12350" xr:uid="{00000000-0005-0000-0000-000026110000}"/>
    <cellStyle name="Calculation 4 2 3 3" xfId="18106" xr:uid="{00000000-0005-0000-0000-000027110000}"/>
    <cellStyle name="Calculation 4 2 3 4" xfId="23603" xr:uid="{00000000-0005-0000-0000-000028110000}"/>
    <cellStyle name="Calculation 4 2 4" xfId="6379" xr:uid="{00000000-0005-0000-0000-000029110000}"/>
    <cellStyle name="Calculation 4 2 4 2" xfId="12351" xr:uid="{00000000-0005-0000-0000-00002A110000}"/>
    <cellStyle name="Calculation 4 2 4 3" xfId="18107" xr:uid="{00000000-0005-0000-0000-00002B110000}"/>
    <cellStyle name="Calculation 4 2 4 4" xfId="23604" xr:uid="{00000000-0005-0000-0000-00002C110000}"/>
    <cellStyle name="Calculation 4 2 5" xfId="6380" xr:uid="{00000000-0005-0000-0000-00002D110000}"/>
    <cellStyle name="Calculation 4 2 5 2" xfId="12352" xr:uid="{00000000-0005-0000-0000-00002E110000}"/>
    <cellStyle name="Calculation 4 2 5 3" xfId="18108" xr:uid="{00000000-0005-0000-0000-00002F110000}"/>
    <cellStyle name="Calculation 4 2 5 4" xfId="23605" xr:uid="{00000000-0005-0000-0000-000030110000}"/>
    <cellStyle name="Calculation 4 2 6" xfId="6381" xr:uid="{00000000-0005-0000-0000-000031110000}"/>
    <cellStyle name="Calculation 4 2 6 2" xfId="12353" xr:uid="{00000000-0005-0000-0000-000032110000}"/>
    <cellStyle name="Calculation 4 2 6 3" xfId="18109" xr:uid="{00000000-0005-0000-0000-000033110000}"/>
    <cellStyle name="Calculation 4 2 6 4" xfId="23606" xr:uid="{00000000-0005-0000-0000-000034110000}"/>
    <cellStyle name="Calculation 4 2 7" xfId="6382" xr:uid="{00000000-0005-0000-0000-000035110000}"/>
    <cellStyle name="Calculation 4 2 7 2" xfId="12354" xr:uid="{00000000-0005-0000-0000-000036110000}"/>
    <cellStyle name="Calculation 4 2 7 3" xfId="18110" xr:uid="{00000000-0005-0000-0000-000037110000}"/>
    <cellStyle name="Calculation 4 2 7 4" xfId="23607" xr:uid="{00000000-0005-0000-0000-000038110000}"/>
    <cellStyle name="Calculation 4 2 8" xfId="6383" xr:uid="{00000000-0005-0000-0000-000039110000}"/>
    <cellStyle name="Calculation 4 2 8 2" xfId="12355" xr:uid="{00000000-0005-0000-0000-00003A110000}"/>
    <cellStyle name="Calculation 4 2 8 3" xfId="18111" xr:uid="{00000000-0005-0000-0000-00003B110000}"/>
    <cellStyle name="Calculation 4 2 8 4" xfId="23608" xr:uid="{00000000-0005-0000-0000-00003C110000}"/>
    <cellStyle name="Calculation 4 2 9" xfId="6384" xr:uid="{00000000-0005-0000-0000-00003D110000}"/>
    <cellStyle name="Calculation 4 2 9 2" xfId="12356" xr:uid="{00000000-0005-0000-0000-00003E110000}"/>
    <cellStyle name="Calculation 4 2 9 3" xfId="18112" xr:uid="{00000000-0005-0000-0000-00003F110000}"/>
    <cellStyle name="Calculation 4 2 9 4" xfId="23609" xr:uid="{00000000-0005-0000-0000-000040110000}"/>
    <cellStyle name="Calculation 4 3" xfId="6054" xr:uid="{00000000-0005-0000-0000-000041110000}"/>
    <cellStyle name="Calculation 4 3 10" xfId="6385" xr:uid="{00000000-0005-0000-0000-000042110000}"/>
    <cellStyle name="Calculation 4 3 10 2" xfId="12357" xr:uid="{00000000-0005-0000-0000-000043110000}"/>
    <cellStyle name="Calculation 4 3 10 3" xfId="18113" xr:uid="{00000000-0005-0000-0000-000044110000}"/>
    <cellStyle name="Calculation 4 3 10 4" xfId="23610" xr:uid="{00000000-0005-0000-0000-000045110000}"/>
    <cellStyle name="Calculation 4 3 11" xfId="12026" xr:uid="{00000000-0005-0000-0000-000046110000}"/>
    <cellStyle name="Calculation 4 3 12" xfId="17782" xr:uid="{00000000-0005-0000-0000-000047110000}"/>
    <cellStyle name="Calculation 4 3 13" xfId="23279" xr:uid="{00000000-0005-0000-0000-000048110000}"/>
    <cellStyle name="Calculation 4 3 2" xfId="6386" xr:uid="{00000000-0005-0000-0000-000049110000}"/>
    <cellStyle name="Calculation 4 3 2 2" xfId="12358" xr:uid="{00000000-0005-0000-0000-00004A110000}"/>
    <cellStyle name="Calculation 4 3 2 3" xfId="18114" xr:uid="{00000000-0005-0000-0000-00004B110000}"/>
    <cellStyle name="Calculation 4 3 2 4" xfId="23611" xr:uid="{00000000-0005-0000-0000-00004C110000}"/>
    <cellStyle name="Calculation 4 3 3" xfId="6387" xr:uid="{00000000-0005-0000-0000-00004D110000}"/>
    <cellStyle name="Calculation 4 3 3 2" xfId="12359" xr:uid="{00000000-0005-0000-0000-00004E110000}"/>
    <cellStyle name="Calculation 4 3 3 3" xfId="18115" xr:uid="{00000000-0005-0000-0000-00004F110000}"/>
    <cellStyle name="Calculation 4 3 3 4" xfId="23612" xr:uid="{00000000-0005-0000-0000-000050110000}"/>
    <cellStyle name="Calculation 4 3 4" xfId="6388" xr:uid="{00000000-0005-0000-0000-000051110000}"/>
    <cellStyle name="Calculation 4 3 4 2" xfId="12360" xr:uid="{00000000-0005-0000-0000-000052110000}"/>
    <cellStyle name="Calculation 4 3 4 3" xfId="18116" xr:uid="{00000000-0005-0000-0000-000053110000}"/>
    <cellStyle name="Calculation 4 3 4 4" xfId="23613" xr:uid="{00000000-0005-0000-0000-000054110000}"/>
    <cellStyle name="Calculation 4 3 5" xfId="6389" xr:uid="{00000000-0005-0000-0000-000055110000}"/>
    <cellStyle name="Calculation 4 3 5 2" xfId="12361" xr:uid="{00000000-0005-0000-0000-000056110000}"/>
    <cellStyle name="Calculation 4 3 5 3" xfId="18117" xr:uid="{00000000-0005-0000-0000-000057110000}"/>
    <cellStyle name="Calculation 4 3 5 4" xfId="23614" xr:uid="{00000000-0005-0000-0000-000058110000}"/>
    <cellStyle name="Calculation 4 3 6" xfId="6390" xr:uid="{00000000-0005-0000-0000-000059110000}"/>
    <cellStyle name="Calculation 4 3 6 2" xfId="12362" xr:uid="{00000000-0005-0000-0000-00005A110000}"/>
    <cellStyle name="Calculation 4 3 6 3" xfId="18118" xr:uid="{00000000-0005-0000-0000-00005B110000}"/>
    <cellStyle name="Calculation 4 3 6 4" xfId="23615" xr:uid="{00000000-0005-0000-0000-00005C110000}"/>
    <cellStyle name="Calculation 4 3 7" xfId="6391" xr:uid="{00000000-0005-0000-0000-00005D110000}"/>
    <cellStyle name="Calculation 4 3 7 2" xfId="12363" xr:uid="{00000000-0005-0000-0000-00005E110000}"/>
    <cellStyle name="Calculation 4 3 7 3" xfId="18119" xr:uid="{00000000-0005-0000-0000-00005F110000}"/>
    <cellStyle name="Calculation 4 3 7 4" xfId="23616" xr:uid="{00000000-0005-0000-0000-000060110000}"/>
    <cellStyle name="Calculation 4 3 8" xfId="6392" xr:uid="{00000000-0005-0000-0000-000061110000}"/>
    <cellStyle name="Calculation 4 3 8 2" xfId="12364" xr:uid="{00000000-0005-0000-0000-000062110000}"/>
    <cellStyle name="Calculation 4 3 8 3" xfId="18120" xr:uid="{00000000-0005-0000-0000-000063110000}"/>
    <cellStyle name="Calculation 4 3 8 4" xfId="23617" xr:uid="{00000000-0005-0000-0000-000064110000}"/>
    <cellStyle name="Calculation 4 3 9" xfId="6393" xr:uid="{00000000-0005-0000-0000-000065110000}"/>
    <cellStyle name="Calculation 4 3 9 2" xfId="12365" xr:uid="{00000000-0005-0000-0000-000066110000}"/>
    <cellStyle name="Calculation 4 3 9 3" xfId="18121" xr:uid="{00000000-0005-0000-0000-000067110000}"/>
    <cellStyle name="Calculation 4 3 9 4" xfId="23618" xr:uid="{00000000-0005-0000-0000-000068110000}"/>
    <cellStyle name="Calculation 4 4" xfId="6394" xr:uid="{00000000-0005-0000-0000-000069110000}"/>
    <cellStyle name="Calculation 4 4 2" xfId="12366" xr:uid="{00000000-0005-0000-0000-00006A110000}"/>
    <cellStyle name="Calculation 4 4 3" xfId="18122" xr:uid="{00000000-0005-0000-0000-00006B110000}"/>
    <cellStyle name="Calculation 4 4 4" xfId="23619" xr:uid="{00000000-0005-0000-0000-00006C110000}"/>
    <cellStyle name="Calculation 4 5" xfId="6395" xr:uid="{00000000-0005-0000-0000-00006D110000}"/>
    <cellStyle name="Calculation 4 5 2" xfId="12367" xr:uid="{00000000-0005-0000-0000-00006E110000}"/>
    <cellStyle name="Calculation 4 5 3" xfId="18123" xr:uid="{00000000-0005-0000-0000-00006F110000}"/>
    <cellStyle name="Calculation 4 5 4" xfId="23620" xr:uid="{00000000-0005-0000-0000-000070110000}"/>
    <cellStyle name="Calculation 4 6" xfId="6396" xr:uid="{00000000-0005-0000-0000-000071110000}"/>
    <cellStyle name="Calculation 4 6 2" xfId="12368" xr:uid="{00000000-0005-0000-0000-000072110000}"/>
    <cellStyle name="Calculation 4 6 3" xfId="18124" xr:uid="{00000000-0005-0000-0000-000073110000}"/>
    <cellStyle name="Calculation 4 6 4" xfId="23621" xr:uid="{00000000-0005-0000-0000-000074110000}"/>
    <cellStyle name="Calculation 4 7" xfId="11537" xr:uid="{00000000-0005-0000-0000-000075110000}"/>
    <cellStyle name="Calculation 4 8" xfId="17321" xr:uid="{00000000-0005-0000-0000-000076110000}"/>
    <cellStyle name="Calculation 5" xfId="5474" xr:uid="{00000000-0005-0000-0000-000077110000}"/>
    <cellStyle name="Calculation 5 2" xfId="5762" xr:uid="{00000000-0005-0000-0000-000078110000}"/>
    <cellStyle name="Calculation 5 2 10" xfId="11735" xr:uid="{00000000-0005-0000-0000-000079110000}"/>
    <cellStyle name="Calculation 5 2 11" xfId="17502" xr:uid="{00000000-0005-0000-0000-00007A110000}"/>
    <cellStyle name="Calculation 5 2 12" xfId="23018" xr:uid="{00000000-0005-0000-0000-00007B110000}"/>
    <cellStyle name="Calculation 5 2 2" xfId="6397" xr:uid="{00000000-0005-0000-0000-00007C110000}"/>
    <cellStyle name="Calculation 5 2 2 2" xfId="12369" xr:uid="{00000000-0005-0000-0000-00007D110000}"/>
    <cellStyle name="Calculation 5 2 2 3" xfId="18125" xr:uid="{00000000-0005-0000-0000-00007E110000}"/>
    <cellStyle name="Calculation 5 2 2 4" xfId="23622" xr:uid="{00000000-0005-0000-0000-00007F110000}"/>
    <cellStyle name="Calculation 5 2 3" xfId="6398" xr:uid="{00000000-0005-0000-0000-000080110000}"/>
    <cellStyle name="Calculation 5 2 3 2" xfId="12370" xr:uid="{00000000-0005-0000-0000-000081110000}"/>
    <cellStyle name="Calculation 5 2 3 3" xfId="18126" xr:uid="{00000000-0005-0000-0000-000082110000}"/>
    <cellStyle name="Calculation 5 2 3 4" xfId="23623" xr:uid="{00000000-0005-0000-0000-000083110000}"/>
    <cellStyle name="Calculation 5 2 4" xfId="6399" xr:uid="{00000000-0005-0000-0000-000084110000}"/>
    <cellStyle name="Calculation 5 2 4 2" xfId="12371" xr:uid="{00000000-0005-0000-0000-000085110000}"/>
    <cellStyle name="Calculation 5 2 4 3" xfId="18127" xr:uid="{00000000-0005-0000-0000-000086110000}"/>
    <cellStyle name="Calculation 5 2 4 4" xfId="23624" xr:uid="{00000000-0005-0000-0000-000087110000}"/>
    <cellStyle name="Calculation 5 2 5" xfId="6400" xr:uid="{00000000-0005-0000-0000-000088110000}"/>
    <cellStyle name="Calculation 5 2 5 2" xfId="12372" xr:uid="{00000000-0005-0000-0000-000089110000}"/>
    <cellStyle name="Calculation 5 2 5 3" xfId="18128" xr:uid="{00000000-0005-0000-0000-00008A110000}"/>
    <cellStyle name="Calculation 5 2 5 4" xfId="23625" xr:uid="{00000000-0005-0000-0000-00008B110000}"/>
    <cellStyle name="Calculation 5 2 6" xfId="6401" xr:uid="{00000000-0005-0000-0000-00008C110000}"/>
    <cellStyle name="Calculation 5 2 6 2" xfId="12373" xr:uid="{00000000-0005-0000-0000-00008D110000}"/>
    <cellStyle name="Calculation 5 2 6 3" xfId="18129" xr:uid="{00000000-0005-0000-0000-00008E110000}"/>
    <cellStyle name="Calculation 5 2 6 4" xfId="23626" xr:uid="{00000000-0005-0000-0000-00008F110000}"/>
    <cellStyle name="Calculation 5 2 7" xfId="6402" xr:uid="{00000000-0005-0000-0000-000090110000}"/>
    <cellStyle name="Calculation 5 2 7 2" xfId="12374" xr:uid="{00000000-0005-0000-0000-000091110000}"/>
    <cellStyle name="Calculation 5 2 7 3" xfId="18130" xr:uid="{00000000-0005-0000-0000-000092110000}"/>
    <cellStyle name="Calculation 5 2 7 4" xfId="23627" xr:uid="{00000000-0005-0000-0000-000093110000}"/>
    <cellStyle name="Calculation 5 2 8" xfId="6403" xr:uid="{00000000-0005-0000-0000-000094110000}"/>
    <cellStyle name="Calculation 5 2 8 2" xfId="12375" xr:uid="{00000000-0005-0000-0000-000095110000}"/>
    <cellStyle name="Calculation 5 2 8 3" xfId="18131" xr:uid="{00000000-0005-0000-0000-000096110000}"/>
    <cellStyle name="Calculation 5 2 8 4" xfId="23628" xr:uid="{00000000-0005-0000-0000-000097110000}"/>
    <cellStyle name="Calculation 5 2 9" xfId="6404" xr:uid="{00000000-0005-0000-0000-000098110000}"/>
    <cellStyle name="Calculation 5 2 9 2" xfId="12376" xr:uid="{00000000-0005-0000-0000-000099110000}"/>
    <cellStyle name="Calculation 5 2 9 3" xfId="18132" xr:uid="{00000000-0005-0000-0000-00009A110000}"/>
    <cellStyle name="Calculation 5 2 9 4" xfId="23629" xr:uid="{00000000-0005-0000-0000-00009B110000}"/>
    <cellStyle name="Calculation 5 3" xfId="5989" xr:uid="{00000000-0005-0000-0000-00009C110000}"/>
    <cellStyle name="Calculation 5 3 10" xfId="6405" xr:uid="{00000000-0005-0000-0000-00009D110000}"/>
    <cellStyle name="Calculation 5 3 10 2" xfId="12377" xr:uid="{00000000-0005-0000-0000-00009E110000}"/>
    <cellStyle name="Calculation 5 3 10 3" xfId="18133" xr:uid="{00000000-0005-0000-0000-00009F110000}"/>
    <cellStyle name="Calculation 5 3 10 4" xfId="23630" xr:uid="{00000000-0005-0000-0000-0000A0110000}"/>
    <cellStyle name="Calculation 5 3 11" xfId="11962" xr:uid="{00000000-0005-0000-0000-0000A1110000}"/>
    <cellStyle name="Calculation 5 3 12" xfId="17719" xr:uid="{00000000-0005-0000-0000-0000A2110000}"/>
    <cellStyle name="Calculation 5 3 13" xfId="23216" xr:uid="{00000000-0005-0000-0000-0000A3110000}"/>
    <cellStyle name="Calculation 5 3 2" xfId="6406" xr:uid="{00000000-0005-0000-0000-0000A4110000}"/>
    <cellStyle name="Calculation 5 3 2 2" xfId="12378" xr:uid="{00000000-0005-0000-0000-0000A5110000}"/>
    <cellStyle name="Calculation 5 3 2 3" xfId="18134" xr:uid="{00000000-0005-0000-0000-0000A6110000}"/>
    <cellStyle name="Calculation 5 3 2 4" xfId="23631" xr:uid="{00000000-0005-0000-0000-0000A7110000}"/>
    <cellStyle name="Calculation 5 3 3" xfId="6407" xr:uid="{00000000-0005-0000-0000-0000A8110000}"/>
    <cellStyle name="Calculation 5 3 3 2" xfId="12379" xr:uid="{00000000-0005-0000-0000-0000A9110000}"/>
    <cellStyle name="Calculation 5 3 3 3" xfId="18135" xr:uid="{00000000-0005-0000-0000-0000AA110000}"/>
    <cellStyle name="Calculation 5 3 3 4" xfId="23632" xr:uid="{00000000-0005-0000-0000-0000AB110000}"/>
    <cellStyle name="Calculation 5 3 4" xfId="6408" xr:uid="{00000000-0005-0000-0000-0000AC110000}"/>
    <cellStyle name="Calculation 5 3 4 2" xfId="12380" xr:uid="{00000000-0005-0000-0000-0000AD110000}"/>
    <cellStyle name="Calculation 5 3 4 3" xfId="18136" xr:uid="{00000000-0005-0000-0000-0000AE110000}"/>
    <cellStyle name="Calculation 5 3 4 4" xfId="23633" xr:uid="{00000000-0005-0000-0000-0000AF110000}"/>
    <cellStyle name="Calculation 5 3 5" xfId="6409" xr:uid="{00000000-0005-0000-0000-0000B0110000}"/>
    <cellStyle name="Calculation 5 3 5 2" xfId="12381" xr:uid="{00000000-0005-0000-0000-0000B1110000}"/>
    <cellStyle name="Calculation 5 3 5 3" xfId="18137" xr:uid="{00000000-0005-0000-0000-0000B2110000}"/>
    <cellStyle name="Calculation 5 3 5 4" xfId="23634" xr:uid="{00000000-0005-0000-0000-0000B3110000}"/>
    <cellStyle name="Calculation 5 3 6" xfId="6410" xr:uid="{00000000-0005-0000-0000-0000B4110000}"/>
    <cellStyle name="Calculation 5 3 6 2" xfId="12382" xr:uid="{00000000-0005-0000-0000-0000B5110000}"/>
    <cellStyle name="Calculation 5 3 6 3" xfId="18138" xr:uid="{00000000-0005-0000-0000-0000B6110000}"/>
    <cellStyle name="Calculation 5 3 6 4" xfId="23635" xr:uid="{00000000-0005-0000-0000-0000B7110000}"/>
    <cellStyle name="Calculation 5 3 7" xfId="6411" xr:uid="{00000000-0005-0000-0000-0000B8110000}"/>
    <cellStyle name="Calculation 5 3 7 2" xfId="12383" xr:uid="{00000000-0005-0000-0000-0000B9110000}"/>
    <cellStyle name="Calculation 5 3 7 3" xfId="18139" xr:uid="{00000000-0005-0000-0000-0000BA110000}"/>
    <cellStyle name="Calculation 5 3 7 4" xfId="23636" xr:uid="{00000000-0005-0000-0000-0000BB110000}"/>
    <cellStyle name="Calculation 5 3 8" xfId="6412" xr:uid="{00000000-0005-0000-0000-0000BC110000}"/>
    <cellStyle name="Calculation 5 3 8 2" xfId="12384" xr:uid="{00000000-0005-0000-0000-0000BD110000}"/>
    <cellStyle name="Calculation 5 3 8 3" xfId="18140" xr:uid="{00000000-0005-0000-0000-0000BE110000}"/>
    <cellStyle name="Calculation 5 3 8 4" xfId="23637" xr:uid="{00000000-0005-0000-0000-0000BF110000}"/>
    <cellStyle name="Calculation 5 3 9" xfId="6413" xr:uid="{00000000-0005-0000-0000-0000C0110000}"/>
    <cellStyle name="Calculation 5 3 9 2" xfId="12385" xr:uid="{00000000-0005-0000-0000-0000C1110000}"/>
    <cellStyle name="Calculation 5 3 9 3" xfId="18141" xr:uid="{00000000-0005-0000-0000-0000C2110000}"/>
    <cellStyle name="Calculation 5 3 9 4" xfId="23638" xr:uid="{00000000-0005-0000-0000-0000C3110000}"/>
    <cellStyle name="Calculation 5 4" xfId="6414" xr:uid="{00000000-0005-0000-0000-0000C4110000}"/>
    <cellStyle name="Calculation 5 4 2" xfId="12386" xr:uid="{00000000-0005-0000-0000-0000C5110000}"/>
    <cellStyle name="Calculation 5 4 3" xfId="18142" xr:uid="{00000000-0005-0000-0000-0000C6110000}"/>
    <cellStyle name="Calculation 5 4 4" xfId="23639" xr:uid="{00000000-0005-0000-0000-0000C7110000}"/>
    <cellStyle name="Calculation 5 5" xfId="6415" xr:uid="{00000000-0005-0000-0000-0000C8110000}"/>
    <cellStyle name="Calculation 5 5 2" xfId="12387" xr:uid="{00000000-0005-0000-0000-0000C9110000}"/>
    <cellStyle name="Calculation 5 5 3" xfId="18143" xr:uid="{00000000-0005-0000-0000-0000CA110000}"/>
    <cellStyle name="Calculation 5 5 4" xfId="23640" xr:uid="{00000000-0005-0000-0000-0000CB110000}"/>
    <cellStyle name="Calculation 5 6" xfId="6416" xr:uid="{00000000-0005-0000-0000-0000CC110000}"/>
    <cellStyle name="Calculation 5 6 2" xfId="12388" xr:uid="{00000000-0005-0000-0000-0000CD110000}"/>
    <cellStyle name="Calculation 5 6 3" xfId="18144" xr:uid="{00000000-0005-0000-0000-0000CE110000}"/>
    <cellStyle name="Calculation 5 6 4" xfId="23641" xr:uid="{00000000-0005-0000-0000-0000CF110000}"/>
    <cellStyle name="Calculation 5 7" xfId="6417" xr:uid="{00000000-0005-0000-0000-0000D0110000}"/>
    <cellStyle name="Calculation 5 7 2" xfId="12389" xr:uid="{00000000-0005-0000-0000-0000D1110000}"/>
    <cellStyle name="Calculation 5 7 3" xfId="18145" xr:uid="{00000000-0005-0000-0000-0000D2110000}"/>
    <cellStyle name="Calculation 5 7 4" xfId="23642" xr:uid="{00000000-0005-0000-0000-0000D3110000}"/>
    <cellStyle name="Calculation 5 8" xfId="11468" xr:uid="{00000000-0005-0000-0000-0000D4110000}"/>
    <cellStyle name="Calculation 5 9" xfId="17261" xr:uid="{00000000-0005-0000-0000-0000D5110000}"/>
    <cellStyle name="Calculation 6" xfId="5473" xr:uid="{00000000-0005-0000-0000-0000D6110000}"/>
    <cellStyle name="Calculation 6 10" xfId="17260" xr:uid="{00000000-0005-0000-0000-0000D7110000}"/>
    <cellStyle name="Calculation 6 11" xfId="22881" xr:uid="{00000000-0005-0000-0000-0000D8110000}"/>
    <cellStyle name="Calculation 6 2" xfId="5761" xr:uid="{00000000-0005-0000-0000-0000D9110000}"/>
    <cellStyle name="Calculation 6 2 10" xfId="6418" xr:uid="{00000000-0005-0000-0000-0000DA110000}"/>
    <cellStyle name="Calculation 6 2 10 2" xfId="12390" xr:uid="{00000000-0005-0000-0000-0000DB110000}"/>
    <cellStyle name="Calculation 6 2 10 3" xfId="18146" xr:uid="{00000000-0005-0000-0000-0000DC110000}"/>
    <cellStyle name="Calculation 6 2 10 4" xfId="23643" xr:uid="{00000000-0005-0000-0000-0000DD110000}"/>
    <cellStyle name="Calculation 6 2 11" xfId="11734" xr:uid="{00000000-0005-0000-0000-0000DE110000}"/>
    <cellStyle name="Calculation 6 2 12" xfId="17501" xr:uid="{00000000-0005-0000-0000-0000DF110000}"/>
    <cellStyle name="Calculation 6 2 13" xfId="23017" xr:uid="{00000000-0005-0000-0000-0000E0110000}"/>
    <cellStyle name="Calculation 6 2 2" xfId="6419" xr:uid="{00000000-0005-0000-0000-0000E1110000}"/>
    <cellStyle name="Calculation 6 2 2 2" xfId="12391" xr:uid="{00000000-0005-0000-0000-0000E2110000}"/>
    <cellStyle name="Calculation 6 2 2 3" xfId="18147" xr:uid="{00000000-0005-0000-0000-0000E3110000}"/>
    <cellStyle name="Calculation 6 2 2 4" xfId="23644" xr:uid="{00000000-0005-0000-0000-0000E4110000}"/>
    <cellStyle name="Calculation 6 2 3" xfId="6420" xr:uid="{00000000-0005-0000-0000-0000E5110000}"/>
    <cellStyle name="Calculation 6 2 3 2" xfId="12392" xr:uid="{00000000-0005-0000-0000-0000E6110000}"/>
    <cellStyle name="Calculation 6 2 3 3" xfId="18148" xr:uid="{00000000-0005-0000-0000-0000E7110000}"/>
    <cellStyle name="Calculation 6 2 3 4" xfId="23645" xr:uid="{00000000-0005-0000-0000-0000E8110000}"/>
    <cellStyle name="Calculation 6 2 4" xfId="6421" xr:uid="{00000000-0005-0000-0000-0000E9110000}"/>
    <cellStyle name="Calculation 6 2 4 2" xfId="12393" xr:uid="{00000000-0005-0000-0000-0000EA110000}"/>
    <cellStyle name="Calculation 6 2 4 3" xfId="18149" xr:uid="{00000000-0005-0000-0000-0000EB110000}"/>
    <cellStyle name="Calculation 6 2 4 4" xfId="23646" xr:uid="{00000000-0005-0000-0000-0000EC110000}"/>
    <cellStyle name="Calculation 6 2 5" xfId="6422" xr:uid="{00000000-0005-0000-0000-0000ED110000}"/>
    <cellStyle name="Calculation 6 2 5 2" xfId="12394" xr:uid="{00000000-0005-0000-0000-0000EE110000}"/>
    <cellStyle name="Calculation 6 2 5 3" xfId="18150" xr:uid="{00000000-0005-0000-0000-0000EF110000}"/>
    <cellStyle name="Calculation 6 2 5 4" xfId="23647" xr:uid="{00000000-0005-0000-0000-0000F0110000}"/>
    <cellStyle name="Calculation 6 2 6" xfId="6423" xr:uid="{00000000-0005-0000-0000-0000F1110000}"/>
    <cellStyle name="Calculation 6 2 6 2" xfId="12395" xr:uid="{00000000-0005-0000-0000-0000F2110000}"/>
    <cellStyle name="Calculation 6 2 6 3" xfId="18151" xr:uid="{00000000-0005-0000-0000-0000F3110000}"/>
    <cellStyle name="Calculation 6 2 6 4" xfId="23648" xr:uid="{00000000-0005-0000-0000-0000F4110000}"/>
    <cellStyle name="Calculation 6 2 7" xfId="6424" xr:uid="{00000000-0005-0000-0000-0000F5110000}"/>
    <cellStyle name="Calculation 6 2 7 2" xfId="12396" xr:uid="{00000000-0005-0000-0000-0000F6110000}"/>
    <cellStyle name="Calculation 6 2 7 3" xfId="18152" xr:uid="{00000000-0005-0000-0000-0000F7110000}"/>
    <cellStyle name="Calculation 6 2 7 4" xfId="23649" xr:uid="{00000000-0005-0000-0000-0000F8110000}"/>
    <cellStyle name="Calculation 6 2 8" xfId="6425" xr:uid="{00000000-0005-0000-0000-0000F9110000}"/>
    <cellStyle name="Calculation 6 2 8 2" xfId="12397" xr:uid="{00000000-0005-0000-0000-0000FA110000}"/>
    <cellStyle name="Calculation 6 2 8 3" xfId="18153" xr:uid="{00000000-0005-0000-0000-0000FB110000}"/>
    <cellStyle name="Calculation 6 2 8 4" xfId="23650" xr:uid="{00000000-0005-0000-0000-0000FC110000}"/>
    <cellStyle name="Calculation 6 2 9" xfId="6426" xr:uid="{00000000-0005-0000-0000-0000FD110000}"/>
    <cellStyle name="Calculation 6 2 9 2" xfId="12398" xr:uid="{00000000-0005-0000-0000-0000FE110000}"/>
    <cellStyle name="Calculation 6 2 9 3" xfId="18154" xr:uid="{00000000-0005-0000-0000-0000FF110000}"/>
    <cellStyle name="Calculation 6 2 9 4" xfId="23651" xr:uid="{00000000-0005-0000-0000-000000120000}"/>
    <cellStyle name="Calculation 6 3" xfId="5988" xr:uid="{00000000-0005-0000-0000-000001120000}"/>
    <cellStyle name="Calculation 6 3 10" xfId="6427" xr:uid="{00000000-0005-0000-0000-000002120000}"/>
    <cellStyle name="Calculation 6 3 10 2" xfId="12399" xr:uid="{00000000-0005-0000-0000-000003120000}"/>
    <cellStyle name="Calculation 6 3 10 3" xfId="18155" xr:uid="{00000000-0005-0000-0000-000004120000}"/>
    <cellStyle name="Calculation 6 3 10 4" xfId="23652" xr:uid="{00000000-0005-0000-0000-000005120000}"/>
    <cellStyle name="Calculation 6 3 11" xfId="11961" xr:uid="{00000000-0005-0000-0000-000006120000}"/>
    <cellStyle name="Calculation 6 3 12" xfId="17718" xr:uid="{00000000-0005-0000-0000-000007120000}"/>
    <cellStyle name="Calculation 6 3 13" xfId="23215" xr:uid="{00000000-0005-0000-0000-000008120000}"/>
    <cellStyle name="Calculation 6 3 2" xfId="6428" xr:uid="{00000000-0005-0000-0000-000009120000}"/>
    <cellStyle name="Calculation 6 3 2 2" xfId="12400" xr:uid="{00000000-0005-0000-0000-00000A120000}"/>
    <cellStyle name="Calculation 6 3 2 3" xfId="18156" xr:uid="{00000000-0005-0000-0000-00000B120000}"/>
    <cellStyle name="Calculation 6 3 2 4" xfId="23653" xr:uid="{00000000-0005-0000-0000-00000C120000}"/>
    <cellStyle name="Calculation 6 3 3" xfId="6429" xr:uid="{00000000-0005-0000-0000-00000D120000}"/>
    <cellStyle name="Calculation 6 3 3 2" xfId="12401" xr:uid="{00000000-0005-0000-0000-00000E120000}"/>
    <cellStyle name="Calculation 6 3 3 3" xfId="18157" xr:uid="{00000000-0005-0000-0000-00000F120000}"/>
    <cellStyle name="Calculation 6 3 3 4" xfId="23654" xr:uid="{00000000-0005-0000-0000-000010120000}"/>
    <cellStyle name="Calculation 6 3 4" xfId="6430" xr:uid="{00000000-0005-0000-0000-000011120000}"/>
    <cellStyle name="Calculation 6 3 4 2" xfId="12402" xr:uid="{00000000-0005-0000-0000-000012120000}"/>
    <cellStyle name="Calculation 6 3 4 3" xfId="18158" xr:uid="{00000000-0005-0000-0000-000013120000}"/>
    <cellStyle name="Calculation 6 3 4 4" xfId="23655" xr:uid="{00000000-0005-0000-0000-000014120000}"/>
    <cellStyle name="Calculation 6 3 5" xfId="6431" xr:uid="{00000000-0005-0000-0000-000015120000}"/>
    <cellStyle name="Calculation 6 3 5 2" xfId="12403" xr:uid="{00000000-0005-0000-0000-000016120000}"/>
    <cellStyle name="Calculation 6 3 5 3" xfId="18159" xr:uid="{00000000-0005-0000-0000-000017120000}"/>
    <cellStyle name="Calculation 6 3 5 4" xfId="23656" xr:uid="{00000000-0005-0000-0000-000018120000}"/>
    <cellStyle name="Calculation 6 3 6" xfId="6432" xr:uid="{00000000-0005-0000-0000-000019120000}"/>
    <cellStyle name="Calculation 6 3 6 2" xfId="12404" xr:uid="{00000000-0005-0000-0000-00001A120000}"/>
    <cellStyle name="Calculation 6 3 6 3" xfId="18160" xr:uid="{00000000-0005-0000-0000-00001B120000}"/>
    <cellStyle name="Calculation 6 3 6 4" xfId="23657" xr:uid="{00000000-0005-0000-0000-00001C120000}"/>
    <cellStyle name="Calculation 6 3 7" xfId="6433" xr:uid="{00000000-0005-0000-0000-00001D120000}"/>
    <cellStyle name="Calculation 6 3 7 2" xfId="12405" xr:uid="{00000000-0005-0000-0000-00001E120000}"/>
    <cellStyle name="Calculation 6 3 7 3" xfId="18161" xr:uid="{00000000-0005-0000-0000-00001F120000}"/>
    <cellStyle name="Calculation 6 3 7 4" xfId="23658" xr:uid="{00000000-0005-0000-0000-000020120000}"/>
    <cellStyle name="Calculation 6 3 8" xfId="6434" xr:uid="{00000000-0005-0000-0000-000021120000}"/>
    <cellStyle name="Calculation 6 3 8 2" xfId="12406" xr:uid="{00000000-0005-0000-0000-000022120000}"/>
    <cellStyle name="Calculation 6 3 8 3" xfId="18162" xr:uid="{00000000-0005-0000-0000-000023120000}"/>
    <cellStyle name="Calculation 6 3 8 4" xfId="23659" xr:uid="{00000000-0005-0000-0000-000024120000}"/>
    <cellStyle name="Calculation 6 3 9" xfId="6435" xr:uid="{00000000-0005-0000-0000-000025120000}"/>
    <cellStyle name="Calculation 6 3 9 2" xfId="12407" xr:uid="{00000000-0005-0000-0000-000026120000}"/>
    <cellStyle name="Calculation 6 3 9 3" xfId="18163" xr:uid="{00000000-0005-0000-0000-000027120000}"/>
    <cellStyle name="Calculation 6 3 9 4" xfId="23660" xr:uid="{00000000-0005-0000-0000-000028120000}"/>
    <cellStyle name="Calculation 6 4" xfId="6436" xr:uid="{00000000-0005-0000-0000-000029120000}"/>
    <cellStyle name="Calculation 6 4 2" xfId="12408" xr:uid="{00000000-0005-0000-0000-00002A120000}"/>
    <cellStyle name="Calculation 6 4 3" xfId="18164" xr:uid="{00000000-0005-0000-0000-00002B120000}"/>
    <cellStyle name="Calculation 6 4 4" xfId="23661" xr:uid="{00000000-0005-0000-0000-00002C120000}"/>
    <cellStyle name="Calculation 6 5" xfId="6437" xr:uid="{00000000-0005-0000-0000-00002D120000}"/>
    <cellStyle name="Calculation 6 5 2" xfId="12409" xr:uid="{00000000-0005-0000-0000-00002E120000}"/>
    <cellStyle name="Calculation 6 5 3" xfId="18165" xr:uid="{00000000-0005-0000-0000-00002F120000}"/>
    <cellStyle name="Calculation 6 5 4" xfId="23662" xr:uid="{00000000-0005-0000-0000-000030120000}"/>
    <cellStyle name="Calculation 6 6" xfId="6438" xr:uid="{00000000-0005-0000-0000-000031120000}"/>
    <cellStyle name="Calculation 6 6 2" xfId="12410" xr:uid="{00000000-0005-0000-0000-000032120000}"/>
    <cellStyle name="Calculation 6 6 3" xfId="18166" xr:uid="{00000000-0005-0000-0000-000033120000}"/>
    <cellStyle name="Calculation 6 6 4" xfId="23663" xr:uid="{00000000-0005-0000-0000-000034120000}"/>
    <cellStyle name="Calculation 6 7" xfId="6439" xr:uid="{00000000-0005-0000-0000-000035120000}"/>
    <cellStyle name="Calculation 6 7 2" xfId="12411" xr:uid="{00000000-0005-0000-0000-000036120000}"/>
    <cellStyle name="Calculation 6 7 3" xfId="18167" xr:uid="{00000000-0005-0000-0000-000037120000}"/>
    <cellStyle name="Calculation 6 7 4" xfId="23664" xr:uid="{00000000-0005-0000-0000-000038120000}"/>
    <cellStyle name="Calculation 6 8" xfId="6440" xr:uid="{00000000-0005-0000-0000-000039120000}"/>
    <cellStyle name="Calculation 6 8 2" xfId="12412" xr:uid="{00000000-0005-0000-0000-00003A120000}"/>
    <cellStyle name="Calculation 6 8 3" xfId="18168" xr:uid="{00000000-0005-0000-0000-00003B120000}"/>
    <cellStyle name="Calculation 6 8 4" xfId="23665" xr:uid="{00000000-0005-0000-0000-00003C120000}"/>
    <cellStyle name="Calculation 6 9" xfId="11467" xr:uid="{00000000-0005-0000-0000-00003D120000}"/>
    <cellStyle name="Calculation 7" xfId="6441" xr:uid="{00000000-0005-0000-0000-00003E120000}"/>
    <cellStyle name="Calculation 7 2" xfId="12413" xr:uid="{00000000-0005-0000-0000-00003F120000}"/>
    <cellStyle name="Calculation 7 3" xfId="18169" xr:uid="{00000000-0005-0000-0000-000040120000}"/>
    <cellStyle name="Calculation 7 4" xfId="23666" xr:uid="{00000000-0005-0000-0000-000041120000}"/>
    <cellStyle name="Calculation 8" xfId="6442" xr:uid="{00000000-0005-0000-0000-000042120000}"/>
    <cellStyle name="Calculation 8 2" xfId="12414" xr:uid="{00000000-0005-0000-0000-000043120000}"/>
    <cellStyle name="Calculation 8 3" xfId="18170" xr:uid="{00000000-0005-0000-0000-000044120000}"/>
    <cellStyle name="Calculation 8 4" xfId="23667" xr:uid="{00000000-0005-0000-0000-000045120000}"/>
    <cellStyle name="Calculation 9" xfId="11291" xr:uid="{00000000-0005-0000-0000-000046120000}"/>
    <cellStyle name="category" xfId="85" xr:uid="{00000000-0005-0000-0000-000047120000}"/>
    <cellStyle name="Check Cell" xfId="3550" xr:uid="{00000000-0005-0000-0000-000048120000}"/>
    <cellStyle name="CIAIÆU¸μAⓒ" xfId="380" xr:uid="{00000000-0005-0000-0000-000049120000}"/>
    <cellStyle name="CO≫e" xfId="3551" xr:uid="{00000000-0005-0000-0000-00004A120000}"/>
    <cellStyle name="Column_Title" xfId="3552" xr:uid="{00000000-0005-0000-0000-00004B120000}"/>
    <cellStyle name="ColumnHeading" xfId="381" xr:uid="{00000000-0005-0000-0000-00004C120000}"/>
    <cellStyle name="Comma" xfId="382" xr:uid="{00000000-0005-0000-0000-00004D120000}"/>
    <cellStyle name="Comma [0.0]" xfId="3553" xr:uid="{00000000-0005-0000-0000-00004E120000}"/>
    <cellStyle name="Comma [0.00]" xfId="3554" xr:uid="{00000000-0005-0000-0000-00004F120000}"/>
    <cellStyle name="Comma [0]" xfId="3555" xr:uid="{00000000-0005-0000-0000-000050120000}"/>
    <cellStyle name="Comma [00]" xfId="3556" xr:uid="{00000000-0005-0000-0000-000051120000}"/>
    <cellStyle name="Comma [00] 2" xfId="3557" xr:uid="{00000000-0005-0000-0000-000052120000}"/>
    <cellStyle name="Comma 10" xfId="3558" xr:uid="{00000000-0005-0000-0000-000053120000}"/>
    <cellStyle name="Comma 100" xfId="3559" xr:uid="{00000000-0005-0000-0000-000054120000}"/>
    <cellStyle name="Comma 101" xfId="3560" xr:uid="{00000000-0005-0000-0000-000055120000}"/>
    <cellStyle name="Comma 102" xfId="3561" xr:uid="{00000000-0005-0000-0000-000056120000}"/>
    <cellStyle name="Comma 103" xfId="3562" xr:uid="{00000000-0005-0000-0000-000057120000}"/>
    <cellStyle name="Comma 104" xfId="3563" xr:uid="{00000000-0005-0000-0000-000058120000}"/>
    <cellStyle name="Comma 105" xfId="3564" xr:uid="{00000000-0005-0000-0000-000059120000}"/>
    <cellStyle name="Comma 106" xfId="3565" xr:uid="{00000000-0005-0000-0000-00005A120000}"/>
    <cellStyle name="Comma 107" xfId="3566" xr:uid="{00000000-0005-0000-0000-00005B120000}"/>
    <cellStyle name="Comma 108" xfId="3567" xr:uid="{00000000-0005-0000-0000-00005C120000}"/>
    <cellStyle name="Comma 109" xfId="3568" xr:uid="{00000000-0005-0000-0000-00005D120000}"/>
    <cellStyle name="Comma 11" xfId="3569" xr:uid="{00000000-0005-0000-0000-00005E120000}"/>
    <cellStyle name="Comma 110" xfId="3570" xr:uid="{00000000-0005-0000-0000-00005F120000}"/>
    <cellStyle name="Comma 111" xfId="3571" xr:uid="{00000000-0005-0000-0000-000060120000}"/>
    <cellStyle name="Comma 112" xfId="3572" xr:uid="{00000000-0005-0000-0000-000061120000}"/>
    <cellStyle name="Comma 113" xfId="3573" xr:uid="{00000000-0005-0000-0000-000062120000}"/>
    <cellStyle name="Comma 114" xfId="3574" xr:uid="{00000000-0005-0000-0000-000063120000}"/>
    <cellStyle name="Comma 115" xfId="3575" xr:uid="{00000000-0005-0000-0000-000064120000}"/>
    <cellStyle name="Comma 116" xfId="3576" xr:uid="{00000000-0005-0000-0000-000065120000}"/>
    <cellStyle name="Comma 117" xfId="3577" xr:uid="{00000000-0005-0000-0000-000066120000}"/>
    <cellStyle name="Comma 118" xfId="3578" xr:uid="{00000000-0005-0000-0000-000067120000}"/>
    <cellStyle name="Comma 119" xfId="3579" xr:uid="{00000000-0005-0000-0000-000068120000}"/>
    <cellStyle name="Comma 12" xfId="3580" xr:uid="{00000000-0005-0000-0000-000069120000}"/>
    <cellStyle name="Comma 120" xfId="3581" xr:uid="{00000000-0005-0000-0000-00006A120000}"/>
    <cellStyle name="Comma 121" xfId="3582" xr:uid="{00000000-0005-0000-0000-00006B120000}"/>
    <cellStyle name="Comma 122" xfId="3583" xr:uid="{00000000-0005-0000-0000-00006C120000}"/>
    <cellStyle name="Comma 123" xfId="3584" xr:uid="{00000000-0005-0000-0000-00006D120000}"/>
    <cellStyle name="Comma 124" xfId="3585" xr:uid="{00000000-0005-0000-0000-00006E120000}"/>
    <cellStyle name="Comma 125" xfId="3586" xr:uid="{00000000-0005-0000-0000-00006F120000}"/>
    <cellStyle name="Comma 126" xfId="3587" xr:uid="{00000000-0005-0000-0000-000070120000}"/>
    <cellStyle name="Comma 127" xfId="3588" xr:uid="{00000000-0005-0000-0000-000071120000}"/>
    <cellStyle name="Comma 128" xfId="3589" xr:uid="{00000000-0005-0000-0000-000072120000}"/>
    <cellStyle name="Comma 129" xfId="3590" xr:uid="{00000000-0005-0000-0000-000073120000}"/>
    <cellStyle name="Comma 13" xfId="3591" xr:uid="{00000000-0005-0000-0000-000074120000}"/>
    <cellStyle name="Comma 130" xfId="3592" xr:uid="{00000000-0005-0000-0000-000075120000}"/>
    <cellStyle name="Comma 131" xfId="3593" xr:uid="{00000000-0005-0000-0000-000076120000}"/>
    <cellStyle name="Comma 132" xfId="3594" xr:uid="{00000000-0005-0000-0000-000077120000}"/>
    <cellStyle name="Comma 133" xfId="3595" xr:uid="{00000000-0005-0000-0000-000078120000}"/>
    <cellStyle name="Comma 134" xfId="3596" xr:uid="{00000000-0005-0000-0000-000079120000}"/>
    <cellStyle name="Comma 135" xfId="3597" xr:uid="{00000000-0005-0000-0000-00007A120000}"/>
    <cellStyle name="Comma 136" xfId="3598" xr:uid="{00000000-0005-0000-0000-00007B120000}"/>
    <cellStyle name="Comma 137" xfId="3599" xr:uid="{00000000-0005-0000-0000-00007C120000}"/>
    <cellStyle name="Comma 138" xfId="3600" xr:uid="{00000000-0005-0000-0000-00007D120000}"/>
    <cellStyle name="Comma 139" xfId="3601" xr:uid="{00000000-0005-0000-0000-00007E120000}"/>
    <cellStyle name="Comma 14" xfId="3602" xr:uid="{00000000-0005-0000-0000-00007F120000}"/>
    <cellStyle name="Comma 140" xfId="3603" xr:uid="{00000000-0005-0000-0000-000080120000}"/>
    <cellStyle name="Comma 141" xfId="3604" xr:uid="{00000000-0005-0000-0000-000081120000}"/>
    <cellStyle name="Comma 142" xfId="3605" xr:uid="{00000000-0005-0000-0000-000082120000}"/>
    <cellStyle name="Comma 143" xfId="3606" xr:uid="{00000000-0005-0000-0000-000083120000}"/>
    <cellStyle name="Comma 144" xfId="3607" xr:uid="{00000000-0005-0000-0000-000084120000}"/>
    <cellStyle name="Comma 145" xfId="3608" xr:uid="{00000000-0005-0000-0000-000085120000}"/>
    <cellStyle name="Comma 146" xfId="3609" xr:uid="{00000000-0005-0000-0000-000086120000}"/>
    <cellStyle name="Comma 147" xfId="3610" xr:uid="{00000000-0005-0000-0000-000087120000}"/>
    <cellStyle name="Comma 148" xfId="3611" xr:uid="{00000000-0005-0000-0000-000088120000}"/>
    <cellStyle name="Comma 149" xfId="3612" xr:uid="{00000000-0005-0000-0000-000089120000}"/>
    <cellStyle name="Comma 15" xfId="3613" xr:uid="{00000000-0005-0000-0000-00008A120000}"/>
    <cellStyle name="Comma 150" xfId="3614" xr:uid="{00000000-0005-0000-0000-00008B120000}"/>
    <cellStyle name="Comma 151" xfId="3615" xr:uid="{00000000-0005-0000-0000-00008C120000}"/>
    <cellStyle name="Comma 152" xfId="3616" xr:uid="{00000000-0005-0000-0000-00008D120000}"/>
    <cellStyle name="Comma 153" xfId="3617" xr:uid="{00000000-0005-0000-0000-00008E120000}"/>
    <cellStyle name="Comma 154" xfId="3618" xr:uid="{00000000-0005-0000-0000-00008F120000}"/>
    <cellStyle name="Comma 155" xfId="3619" xr:uid="{00000000-0005-0000-0000-000090120000}"/>
    <cellStyle name="Comma 156" xfId="3620" xr:uid="{00000000-0005-0000-0000-000091120000}"/>
    <cellStyle name="Comma 157" xfId="3621" xr:uid="{00000000-0005-0000-0000-000092120000}"/>
    <cellStyle name="Comma 158" xfId="3622" xr:uid="{00000000-0005-0000-0000-000093120000}"/>
    <cellStyle name="Comma 159" xfId="3623" xr:uid="{00000000-0005-0000-0000-000094120000}"/>
    <cellStyle name="Comma 16" xfId="3624" xr:uid="{00000000-0005-0000-0000-000095120000}"/>
    <cellStyle name="Comma 160" xfId="3625" xr:uid="{00000000-0005-0000-0000-000096120000}"/>
    <cellStyle name="Comma 161" xfId="3626" xr:uid="{00000000-0005-0000-0000-000097120000}"/>
    <cellStyle name="Comma 162" xfId="3627" xr:uid="{00000000-0005-0000-0000-000098120000}"/>
    <cellStyle name="Comma 163" xfId="3628" xr:uid="{00000000-0005-0000-0000-000099120000}"/>
    <cellStyle name="Comma 164" xfId="3629" xr:uid="{00000000-0005-0000-0000-00009A120000}"/>
    <cellStyle name="Comma 165" xfId="3630" xr:uid="{00000000-0005-0000-0000-00009B120000}"/>
    <cellStyle name="Comma 166" xfId="3631" xr:uid="{00000000-0005-0000-0000-00009C120000}"/>
    <cellStyle name="Comma 167" xfId="3632" xr:uid="{00000000-0005-0000-0000-00009D120000}"/>
    <cellStyle name="Comma 168" xfId="3633" xr:uid="{00000000-0005-0000-0000-00009E120000}"/>
    <cellStyle name="Comma 169" xfId="3634" xr:uid="{00000000-0005-0000-0000-00009F120000}"/>
    <cellStyle name="Comma 17" xfId="3635" xr:uid="{00000000-0005-0000-0000-0000A0120000}"/>
    <cellStyle name="Comma 170" xfId="3636" xr:uid="{00000000-0005-0000-0000-0000A1120000}"/>
    <cellStyle name="Comma 171" xfId="3637" xr:uid="{00000000-0005-0000-0000-0000A2120000}"/>
    <cellStyle name="Comma 172" xfId="3638" xr:uid="{00000000-0005-0000-0000-0000A3120000}"/>
    <cellStyle name="Comma 173" xfId="5181" xr:uid="{00000000-0005-0000-0000-0000A4120000}"/>
    <cellStyle name="Comma 174" xfId="5143" xr:uid="{00000000-0005-0000-0000-0000A5120000}"/>
    <cellStyle name="Comma 175" xfId="5123" xr:uid="{00000000-0005-0000-0000-0000A6120000}"/>
    <cellStyle name="Comma 176" xfId="5346" xr:uid="{00000000-0005-0000-0000-0000A7120000}"/>
    <cellStyle name="Comma 18" xfId="3639" xr:uid="{00000000-0005-0000-0000-0000A8120000}"/>
    <cellStyle name="Comma 19" xfId="3640" xr:uid="{00000000-0005-0000-0000-0000A9120000}"/>
    <cellStyle name="Comma 2" xfId="3641" xr:uid="{00000000-0005-0000-0000-0000AA120000}"/>
    <cellStyle name="Comma 20" xfId="3642" xr:uid="{00000000-0005-0000-0000-0000AB120000}"/>
    <cellStyle name="Comma 21" xfId="3643" xr:uid="{00000000-0005-0000-0000-0000AC120000}"/>
    <cellStyle name="Comma 22" xfId="3644" xr:uid="{00000000-0005-0000-0000-0000AD120000}"/>
    <cellStyle name="Comma 23" xfId="3645" xr:uid="{00000000-0005-0000-0000-0000AE120000}"/>
    <cellStyle name="Comma 24" xfId="3646" xr:uid="{00000000-0005-0000-0000-0000AF120000}"/>
    <cellStyle name="Comma 25" xfId="3647" xr:uid="{00000000-0005-0000-0000-0000B0120000}"/>
    <cellStyle name="Comma 26" xfId="3648" xr:uid="{00000000-0005-0000-0000-0000B1120000}"/>
    <cellStyle name="Comma 27" xfId="3649" xr:uid="{00000000-0005-0000-0000-0000B2120000}"/>
    <cellStyle name="Comma 28" xfId="3650" xr:uid="{00000000-0005-0000-0000-0000B3120000}"/>
    <cellStyle name="Comma 29" xfId="3651" xr:uid="{00000000-0005-0000-0000-0000B4120000}"/>
    <cellStyle name="Comma 3" xfId="3652" xr:uid="{00000000-0005-0000-0000-0000B5120000}"/>
    <cellStyle name="Comma 30" xfId="3653" xr:uid="{00000000-0005-0000-0000-0000B6120000}"/>
    <cellStyle name="Comma 31" xfId="3654" xr:uid="{00000000-0005-0000-0000-0000B7120000}"/>
    <cellStyle name="Comma 32" xfId="3655" xr:uid="{00000000-0005-0000-0000-0000B8120000}"/>
    <cellStyle name="Comma 33" xfId="3656" xr:uid="{00000000-0005-0000-0000-0000B9120000}"/>
    <cellStyle name="Comma 34" xfId="3657" xr:uid="{00000000-0005-0000-0000-0000BA120000}"/>
    <cellStyle name="Comma 35" xfId="3658" xr:uid="{00000000-0005-0000-0000-0000BB120000}"/>
    <cellStyle name="Comma 36" xfId="3659" xr:uid="{00000000-0005-0000-0000-0000BC120000}"/>
    <cellStyle name="Comma 37" xfId="3660" xr:uid="{00000000-0005-0000-0000-0000BD120000}"/>
    <cellStyle name="Comma 38" xfId="3661" xr:uid="{00000000-0005-0000-0000-0000BE120000}"/>
    <cellStyle name="Comma 39" xfId="3662" xr:uid="{00000000-0005-0000-0000-0000BF120000}"/>
    <cellStyle name="Comma 4" xfId="3663" xr:uid="{00000000-0005-0000-0000-0000C0120000}"/>
    <cellStyle name="Comma 40" xfId="3664" xr:uid="{00000000-0005-0000-0000-0000C1120000}"/>
    <cellStyle name="Comma 41" xfId="3665" xr:uid="{00000000-0005-0000-0000-0000C2120000}"/>
    <cellStyle name="Comma 42" xfId="3666" xr:uid="{00000000-0005-0000-0000-0000C3120000}"/>
    <cellStyle name="Comma 43" xfId="3667" xr:uid="{00000000-0005-0000-0000-0000C4120000}"/>
    <cellStyle name="Comma 44" xfId="3668" xr:uid="{00000000-0005-0000-0000-0000C5120000}"/>
    <cellStyle name="Comma 45" xfId="3669" xr:uid="{00000000-0005-0000-0000-0000C6120000}"/>
    <cellStyle name="Comma 46" xfId="3670" xr:uid="{00000000-0005-0000-0000-0000C7120000}"/>
    <cellStyle name="Comma 47" xfId="3671" xr:uid="{00000000-0005-0000-0000-0000C8120000}"/>
    <cellStyle name="Comma 48" xfId="3672" xr:uid="{00000000-0005-0000-0000-0000C9120000}"/>
    <cellStyle name="Comma 49" xfId="3673" xr:uid="{00000000-0005-0000-0000-0000CA120000}"/>
    <cellStyle name="Comma 5" xfId="3674" xr:uid="{00000000-0005-0000-0000-0000CB120000}"/>
    <cellStyle name="Comma 50" xfId="3675" xr:uid="{00000000-0005-0000-0000-0000CC120000}"/>
    <cellStyle name="Comma 51" xfId="3676" xr:uid="{00000000-0005-0000-0000-0000CD120000}"/>
    <cellStyle name="Comma 52" xfId="3677" xr:uid="{00000000-0005-0000-0000-0000CE120000}"/>
    <cellStyle name="Comma 53" xfId="3678" xr:uid="{00000000-0005-0000-0000-0000CF120000}"/>
    <cellStyle name="Comma 54" xfId="3679" xr:uid="{00000000-0005-0000-0000-0000D0120000}"/>
    <cellStyle name="Comma 55" xfId="3680" xr:uid="{00000000-0005-0000-0000-0000D1120000}"/>
    <cellStyle name="Comma 56" xfId="3681" xr:uid="{00000000-0005-0000-0000-0000D2120000}"/>
    <cellStyle name="Comma 57" xfId="3682" xr:uid="{00000000-0005-0000-0000-0000D3120000}"/>
    <cellStyle name="Comma 58" xfId="3683" xr:uid="{00000000-0005-0000-0000-0000D4120000}"/>
    <cellStyle name="Comma 59" xfId="3684" xr:uid="{00000000-0005-0000-0000-0000D5120000}"/>
    <cellStyle name="Comma 6" xfId="3685" xr:uid="{00000000-0005-0000-0000-0000D6120000}"/>
    <cellStyle name="Comma 60" xfId="3686" xr:uid="{00000000-0005-0000-0000-0000D7120000}"/>
    <cellStyle name="Comma 61" xfId="3687" xr:uid="{00000000-0005-0000-0000-0000D8120000}"/>
    <cellStyle name="Comma 62" xfId="3688" xr:uid="{00000000-0005-0000-0000-0000D9120000}"/>
    <cellStyle name="Comma 63" xfId="3689" xr:uid="{00000000-0005-0000-0000-0000DA120000}"/>
    <cellStyle name="Comma 64" xfId="3690" xr:uid="{00000000-0005-0000-0000-0000DB120000}"/>
    <cellStyle name="Comma 65" xfId="3691" xr:uid="{00000000-0005-0000-0000-0000DC120000}"/>
    <cellStyle name="Comma 66" xfId="3692" xr:uid="{00000000-0005-0000-0000-0000DD120000}"/>
    <cellStyle name="Comma 67" xfId="3693" xr:uid="{00000000-0005-0000-0000-0000DE120000}"/>
    <cellStyle name="Comma 68" xfId="3694" xr:uid="{00000000-0005-0000-0000-0000DF120000}"/>
    <cellStyle name="Comma 69" xfId="3695" xr:uid="{00000000-0005-0000-0000-0000E0120000}"/>
    <cellStyle name="Comma 7" xfId="3696" xr:uid="{00000000-0005-0000-0000-0000E1120000}"/>
    <cellStyle name="Comma 70" xfId="3697" xr:uid="{00000000-0005-0000-0000-0000E2120000}"/>
    <cellStyle name="Comma 71" xfId="3698" xr:uid="{00000000-0005-0000-0000-0000E3120000}"/>
    <cellStyle name="Comma 72" xfId="3699" xr:uid="{00000000-0005-0000-0000-0000E4120000}"/>
    <cellStyle name="Comma 73" xfId="3700" xr:uid="{00000000-0005-0000-0000-0000E5120000}"/>
    <cellStyle name="Comma 74" xfId="3701" xr:uid="{00000000-0005-0000-0000-0000E6120000}"/>
    <cellStyle name="Comma 75" xfId="3702" xr:uid="{00000000-0005-0000-0000-0000E7120000}"/>
    <cellStyle name="Comma 76" xfId="3703" xr:uid="{00000000-0005-0000-0000-0000E8120000}"/>
    <cellStyle name="Comma 77" xfId="3704" xr:uid="{00000000-0005-0000-0000-0000E9120000}"/>
    <cellStyle name="Comma 78" xfId="3705" xr:uid="{00000000-0005-0000-0000-0000EA120000}"/>
    <cellStyle name="Comma 79" xfId="3706" xr:uid="{00000000-0005-0000-0000-0000EB120000}"/>
    <cellStyle name="Comma 8" xfId="3707" xr:uid="{00000000-0005-0000-0000-0000EC120000}"/>
    <cellStyle name="Comma 80" xfId="3708" xr:uid="{00000000-0005-0000-0000-0000ED120000}"/>
    <cellStyle name="Comma 81" xfId="3709" xr:uid="{00000000-0005-0000-0000-0000EE120000}"/>
    <cellStyle name="Comma 82" xfId="3710" xr:uid="{00000000-0005-0000-0000-0000EF120000}"/>
    <cellStyle name="Comma 83" xfId="3711" xr:uid="{00000000-0005-0000-0000-0000F0120000}"/>
    <cellStyle name="Comma 84" xfId="3712" xr:uid="{00000000-0005-0000-0000-0000F1120000}"/>
    <cellStyle name="Comma 85" xfId="3713" xr:uid="{00000000-0005-0000-0000-0000F2120000}"/>
    <cellStyle name="Comma 86" xfId="3714" xr:uid="{00000000-0005-0000-0000-0000F3120000}"/>
    <cellStyle name="Comma 87" xfId="3715" xr:uid="{00000000-0005-0000-0000-0000F4120000}"/>
    <cellStyle name="Comma 88" xfId="3716" xr:uid="{00000000-0005-0000-0000-0000F5120000}"/>
    <cellStyle name="Comma 89" xfId="3717" xr:uid="{00000000-0005-0000-0000-0000F6120000}"/>
    <cellStyle name="Comma 9" xfId="3718" xr:uid="{00000000-0005-0000-0000-0000F7120000}"/>
    <cellStyle name="Comma 90" xfId="3719" xr:uid="{00000000-0005-0000-0000-0000F8120000}"/>
    <cellStyle name="Comma 91" xfId="3720" xr:uid="{00000000-0005-0000-0000-0000F9120000}"/>
    <cellStyle name="Comma 92" xfId="3721" xr:uid="{00000000-0005-0000-0000-0000FA120000}"/>
    <cellStyle name="Comma 93" xfId="3722" xr:uid="{00000000-0005-0000-0000-0000FB120000}"/>
    <cellStyle name="Comma 94" xfId="3723" xr:uid="{00000000-0005-0000-0000-0000FC120000}"/>
    <cellStyle name="Comma 95" xfId="3724" xr:uid="{00000000-0005-0000-0000-0000FD120000}"/>
    <cellStyle name="Comma 96" xfId="3725" xr:uid="{00000000-0005-0000-0000-0000FE120000}"/>
    <cellStyle name="Comma 97" xfId="3726" xr:uid="{00000000-0005-0000-0000-0000FF120000}"/>
    <cellStyle name="Comma 98" xfId="3727" xr:uid="{00000000-0005-0000-0000-000000130000}"/>
    <cellStyle name="Comma 99" xfId="3728" xr:uid="{00000000-0005-0000-0000-000001130000}"/>
    <cellStyle name="comma zerodec" xfId="86" xr:uid="{00000000-0005-0000-0000-000002130000}"/>
    <cellStyle name="comma zerodec 2" xfId="3729" xr:uid="{00000000-0005-0000-0000-000003130000}"/>
    <cellStyle name="Comma_ SG&amp;A Bridge " xfId="5075" xr:uid="{00000000-0005-0000-0000-000004130000}"/>
    <cellStyle name="Comma0" xfId="383" xr:uid="{00000000-0005-0000-0000-000005130000}"/>
    <cellStyle name="Copied" xfId="384" xr:uid="{00000000-0005-0000-0000-000006130000}"/>
    <cellStyle name="Curren?_x0012_퐀_x0017_?" xfId="385" xr:uid="{00000000-0005-0000-0000-000007130000}"/>
    <cellStyle name="Currency" xfId="386" xr:uid="{00000000-0005-0000-0000-000008130000}"/>
    <cellStyle name="Currency  " xfId="3730" xr:uid="{00000000-0005-0000-0000-000009130000}"/>
    <cellStyle name="Currency $" xfId="3731" xr:uid="{00000000-0005-0000-0000-00000A130000}"/>
    <cellStyle name="Currency [0.00] (Yen)" xfId="3732" xr:uid="{00000000-0005-0000-0000-00000B130000}"/>
    <cellStyle name="Currency [0]" xfId="3733" xr:uid="{00000000-0005-0000-0000-00000C130000}"/>
    <cellStyle name="Currency [00]" xfId="3734" xr:uid="{00000000-0005-0000-0000-00000D130000}"/>
    <cellStyle name="Currency [00] 2" xfId="3735" xr:uid="{00000000-0005-0000-0000-00000E130000}"/>
    <cellStyle name="Currency [1]" xfId="387" xr:uid="{00000000-0005-0000-0000-00000F130000}"/>
    <cellStyle name="Currency [2]" xfId="388" xr:uid="{00000000-0005-0000-0000-000010130000}"/>
    <cellStyle name="Currency 10" xfId="3736" xr:uid="{00000000-0005-0000-0000-000011130000}"/>
    <cellStyle name="Currency 100" xfId="3737" xr:uid="{00000000-0005-0000-0000-000012130000}"/>
    <cellStyle name="Currency 101" xfId="3738" xr:uid="{00000000-0005-0000-0000-000013130000}"/>
    <cellStyle name="Currency 102" xfId="3739" xr:uid="{00000000-0005-0000-0000-000014130000}"/>
    <cellStyle name="Currency 103" xfId="3740" xr:uid="{00000000-0005-0000-0000-000015130000}"/>
    <cellStyle name="Currency 104" xfId="3741" xr:uid="{00000000-0005-0000-0000-000016130000}"/>
    <cellStyle name="Currency 105" xfId="3742" xr:uid="{00000000-0005-0000-0000-000017130000}"/>
    <cellStyle name="Currency 106" xfId="3743" xr:uid="{00000000-0005-0000-0000-000018130000}"/>
    <cellStyle name="Currency 107" xfId="3744" xr:uid="{00000000-0005-0000-0000-000019130000}"/>
    <cellStyle name="Currency 108" xfId="3745" xr:uid="{00000000-0005-0000-0000-00001A130000}"/>
    <cellStyle name="Currency 109" xfId="3746" xr:uid="{00000000-0005-0000-0000-00001B130000}"/>
    <cellStyle name="Currency 11" xfId="3747" xr:uid="{00000000-0005-0000-0000-00001C130000}"/>
    <cellStyle name="Currency 110" xfId="3748" xr:uid="{00000000-0005-0000-0000-00001D130000}"/>
    <cellStyle name="Currency 111" xfId="3749" xr:uid="{00000000-0005-0000-0000-00001E130000}"/>
    <cellStyle name="Currency 112" xfId="3750" xr:uid="{00000000-0005-0000-0000-00001F130000}"/>
    <cellStyle name="Currency 113" xfId="3751" xr:uid="{00000000-0005-0000-0000-000020130000}"/>
    <cellStyle name="Currency 114" xfId="3752" xr:uid="{00000000-0005-0000-0000-000021130000}"/>
    <cellStyle name="Currency 115" xfId="3753" xr:uid="{00000000-0005-0000-0000-000022130000}"/>
    <cellStyle name="Currency 116" xfId="3754" xr:uid="{00000000-0005-0000-0000-000023130000}"/>
    <cellStyle name="Currency 117" xfId="3755" xr:uid="{00000000-0005-0000-0000-000024130000}"/>
    <cellStyle name="Currency 118" xfId="3756" xr:uid="{00000000-0005-0000-0000-000025130000}"/>
    <cellStyle name="Currency 119" xfId="3757" xr:uid="{00000000-0005-0000-0000-000026130000}"/>
    <cellStyle name="Currency 12" xfId="3758" xr:uid="{00000000-0005-0000-0000-000027130000}"/>
    <cellStyle name="Currency 120" xfId="3759" xr:uid="{00000000-0005-0000-0000-000028130000}"/>
    <cellStyle name="Currency 121" xfId="3760" xr:uid="{00000000-0005-0000-0000-000029130000}"/>
    <cellStyle name="Currency 122" xfId="3761" xr:uid="{00000000-0005-0000-0000-00002A130000}"/>
    <cellStyle name="Currency 123" xfId="3762" xr:uid="{00000000-0005-0000-0000-00002B130000}"/>
    <cellStyle name="Currency 124" xfId="3763" xr:uid="{00000000-0005-0000-0000-00002C130000}"/>
    <cellStyle name="Currency 125" xfId="3764" xr:uid="{00000000-0005-0000-0000-00002D130000}"/>
    <cellStyle name="Currency 126" xfId="3765" xr:uid="{00000000-0005-0000-0000-00002E130000}"/>
    <cellStyle name="Currency 127" xfId="3766" xr:uid="{00000000-0005-0000-0000-00002F130000}"/>
    <cellStyle name="Currency 128" xfId="3767" xr:uid="{00000000-0005-0000-0000-000030130000}"/>
    <cellStyle name="Currency 129" xfId="3768" xr:uid="{00000000-0005-0000-0000-000031130000}"/>
    <cellStyle name="Currency 13" xfId="3769" xr:uid="{00000000-0005-0000-0000-000032130000}"/>
    <cellStyle name="Currency 130" xfId="3770" xr:uid="{00000000-0005-0000-0000-000033130000}"/>
    <cellStyle name="Currency 131" xfId="3771" xr:uid="{00000000-0005-0000-0000-000034130000}"/>
    <cellStyle name="Currency 132" xfId="3772" xr:uid="{00000000-0005-0000-0000-000035130000}"/>
    <cellStyle name="Currency 133" xfId="3773" xr:uid="{00000000-0005-0000-0000-000036130000}"/>
    <cellStyle name="Currency 134" xfId="3774" xr:uid="{00000000-0005-0000-0000-000037130000}"/>
    <cellStyle name="Currency 135" xfId="3775" xr:uid="{00000000-0005-0000-0000-000038130000}"/>
    <cellStyle name="Currency 136" xfId="3776" xr:uid="{00000000-0005-0000-0000-000039130000}"/>
    <cellStyle name="Currency 137" xfId="3777" xr:uid="{00000000-0005-0000-0000-00003A130000}"/>
    <cellStyle name="Currency 138" xfId="3778" xr:uid="{00000000-0005-0000-0000-00003B130000}"/>
    <cellStyle name="Currency 139" xfId="3779" xr:uid="{00000000-0005-0000-0000-00003C130000}"/>
    <cellStyle name="Currency 14" xfId="3780" xr:uid="{00000000-0005-0000-0000-00003D130000}"/>
    <cellStyle name="Currency 140" xfId="3781" xr:uid="{00000000-0005-0000-0000-00003E130000}"/>
    <cellStyle name="Currency 141" xfId="3782" xr:uid="{00000000-0005-0000-0000-00003F130000}"/>
    <cellStyle name="Currency 142" xfId="3783" xr:uid="{00000000-0005-0000-0000-000040130000}"/>
    <cellStyle name="Currency 143" xfId="3784" xr:uid="{00000000-0005-0000-0000-000041130000}"/>
    <cellStyle name="Currency 144" xfId="3785" xr:uid="{00000000-0005-0000-0000-000042130000}"/>
    <cellStyle name="Currency 145" xfId="3786" xr:uid="{00000000-0005-0000-0000-000043130000}"/>
    <cellStyle name="Currency 146" xfId="3787" xr:uid="{00000000-0005-0000-0000-000044130000}"/>
    <cellStyle name="Currency 147" xfId="3788" xr:uid="{00000000-0005-0000-0000-000045130000}"/>
    <cellStyle name="Currency 148" xfId="3789" xr:uid="{00000000-0005-0000-0000-000046130000}"/>
    <cellStyle name="Currency 149" xfId="3790" xr:uid="{00000000-0005-0000-0000-000047130000}"/>
    <cellStyle name="Currency 15" xfId="3791" xr:uid="{00000000-0005-0000-0000-000048130000}"/>
    <cellStyle name="Currency 150" xfId="3792" xr:uid="{00000000-0005-0000-0000-000049130000}"/>
    <cellStyle name="Currency 151" xfId="3793" xr:uid="{00000000-0005-0000-0000-00004A130000}"/>
    <cellStyle name="Currency 152" xfId="3794" xr:uid="{00000000-0005-0000-0000-00004B130000}"/>
    <cellStyle name="Currency 153" xfId="3795" xr:uid="{00000000-0005-0000-0000-00004C130000}"/>
    <cellStyle name="Currency 154" xfId="3796" xr:uid="{00000000-0005-0000-0000-00004D130000}"/>
    <cellStyle name="Currency 155" xfId="3797" xr:uid="{00000000-0005-0000-0000-00004E130000}"/>
    <cellStyle name="Currency 156" xfId="3798" xr:uid="{00000000-0005-0000-0000-00004F130000}"/>
    <cellStyle name="Currency 157" xfId="3799" xr:uid="{00000000-0005-0000-0000-000050130000}"/>
    <cellStyle name="Currency 158" xfId="3800" xr:uid="{00000000-0005-0000-0000-000051130000}"/>
    <cellStyle name="Currency 159" xfId="3801" xr:uid="{00000000-0005-0000-0000-000052130000}"/>
    <cellStyle name="Currency 16" xfId="3802" xr:uid="{00000000-0005-0000-0000-000053130000}"/>
    <cellStyle name="Currency 160" xfId="3803" xr:uid="{00000000-0005-0000-0000-000054130000}"/>
    <cellStyle name="Currency 161" xfId="3804" xr:uid="{00000000-0005-0000-0000-000055130000}"/>
    <cellStyle name="Currency 162" xfId="3805" xr:uid="{00000000-0005-0000-0000-000056130000}"/>
    <cellStyle name="Currency 163" xfId="3806" xr:uid="{00000000-0005-0000-0000-000057130000}"/>
    <cellStyle name="Currency 164" xfId="3807" xr:uid="{00000000-0005-0000-0000-000058130000}"/>
    <cellStyle name="Currency 165" xfId="3808" xr:uid="{00000000-0005-0000-0000-000059130000}"/>
    <cellStyle name="Currency 166" xfId="3809" xr:uid="{00000000-0005-0000-0000-00005A130000}"/>
    <cellStyle name="Currency 167" xfId="3810" xr:uid="{00000000-0005-0000-0000-00005B130000}"/>
    <cellStyle name="Currency 168" xfId="3811" xr:uid="{00000000-0005-0000-0000-00005C130000}"/>
    <cellStyle name="Currency 169" xfId="3812" xr:uid="{00000000-0005-0000-0000-00005D130000}"/>
    <cellStyle name="Currency 17" xfId="3813" xr:uid="{00000000-0005-0000-0000-00005E130000}"/>
    <cellStyle name="Currency 170" xfId="3814" xr:uid="{00000000-0005-0000-0000-00005F130000}"/>
    <cellStyle name="Currency 171" xfId="3815" xr:uid="{00000000-0005-0000-0000-000060130000}"/>
    <cellStyle name="Currency 172" xfId="3816" xr:uid="{00000000-0005-0000-0000-000061130000}"/>
    <cellStyle name="Currency 173" xfId="5182" xr:uid="{00000000-0005-0000-0000-000062130000}"/>
    <cellStyle name="Currency 174" xfId="5140" xr:uid="{00000000-0005-0000-0000-000063130000}"/>
    <cellStyle name="Currency 175" xfId="5344" xr:uid="{00000000-0005-0000-0000-000064130000}"/>
    <cellStyle name="Currency 176" xfId="5338" xr:uid="{00000000-0005-0000-0000-000065130000}"/>
    <cellStyle name="Currency 18" xfId="3817" xr:uid="{00000000-0005-0000-0000-000066130000}"/>
    <cellStyle name="Currency 19" xfId="3818" xr:uid="{00000000-0005-0000-0000-000067130000}"/>
    <cellStyle name="Currency 2" xfId="3819" xr:uid="{00000000-0005-0000-0000-000068130000}"/>
    <cellStyle name="Currency 20" xfId="3820" xr:uid="{00000000-0005-0000-0000-000069130000}"/>
    <cellStyle name="Currency 21" xfId="3821" xr:uid="{00000000-0005-0000-0000-00006A130000}"/>
    <cellStyle name="Currency 22" xfId="3822" xr:uid="{00000000-0005-0000-0000-00006B130000}"/>
    <cellStyle name="Currency 23" xfId="3823" xr:uid="{00000000-0005-0000-0000-00006C130000}"/>
    <cellStyle name="Currency 24" xfId="3824" xr:uid="{00000000-0005-0000-0000-00006D130000}"/>
    <cellStyle name="Currency 25" xfId="3825" xr:uid="{00000000-0005-0000-0000-00006E130000}"/>
    <cellStyle name="Currency 26" xfId="3826" xr:uid="{00000000-0005-0000-0000-00006F130000}"/>
    <cellStyle name="Currency 27" xfId="3827" xr:uid="{00000000-0005-0000-0000-000070130000}"/>
    <cellStyle name="Currency 28" xfId="3828" xr:uid="{00000000-0005-0000-0000-000071130000}"/>
    <cellStyle name="Currency 29" xfId="3829" xr:uid="{00000000-0005-0000-0000-000072130000}"/>
    <cellStyle name="Currency 3" xfId="3830" xr:uid="{00000000-0005-0000-0000-000073130000}"/>
    <cellStyle name="Currency 30" xfId="3831" xr:uid="{00000000-0005-0000-0000-000074130000}"/>
    <cellStyle name="Currency 31" xfId="3832" xr:uid="{00000000-0005-0000-0000-000075130000}"/>
    <cellStyle name="Currency 32" xfId="3833" xr:uid="{00000000-0005-0000-0000-000076130000}"/>
    <cellStyle name="Currency 33" xfId="3834" xr:uid="{00000000-0005-0000-0000-000077130000}"/>
    <cellStyle name="Currency 34" xfId="3835" xr:uid="{00000000-0005-0000-0000-000078130000}"/>
    <cellStyle name="Currency 35" xfId="3836" xr:uid="{00000000-0005-0000-0000-000079130000}"/>
    <cellStyle name="Currency 36" xfId="3837" xr:uid="{00000000-0005-0000-0000-00007A130000}"/>
    <cellStyle name="Currency 37" xfId="3838" xr:uid="{00000000-0005-0000-0000-00007B130000}"/>
    <cellStyle name="Currency 38" xfId="3839" xr:uid="{00000000-0005-0000-0000-00007C130000}"/>
    <cellStyle name="Currency 39" xfId="3840" xr:uid="{00000000-0005-0000-0000-00007D130000}"/>
    <cellStyle name="Currency 4" xfId="3841" xr:uid="{00000000-0005-0000-0000-00007E130000}"/>
    <cellStyle name="Currency 40" xfId="3842" xr:uid="{00000000-0005-0000-0000-00007F130000}"/>
    <cellStyle name="Currency 41" xfId="3843" xr:uid="{00000000-0005-0000-0000-000080130000}"/>
    <cellStyle name="Currency 42" xfId="3844" xr:uid="{00000000-0005-0000-0000-000081130000}"/>
    <cellStyle name="Currency 43" xfId="3845" xr:uid="{00000000-0005-0000-0000-000082130000}"/>
    <cellStyle name="Currency 44" xfId="3846" xr:uid="{00000000-0005-0000-0000-000083130000}"/>
    <cellStyle name="Currency 45" xfId="3847" xr:uid="{00000000-0005-0000-0000-000084130000}"/>
    <cellStyle name="Currency 46" xfId="3848" xr:uid="{00000000-0005-0000-0000-000085130000}"/>
    <cellStyle name="Currency 47" xfId="3849" xr:uid="{00000000-0005-0000-0000-000086130000}"/>
    <cellStyle name="Currency 48" xfId="3850" xr:uid="{00000000-0005-0000-0000-000087130000}"/>
    <cellStyle name="Currency 49" xfId="3851" xr:uid="{00000000-0005-0000-0000-000088130000}"/>
    <cellStyle name="Currency 5" xfId="3852" xr:uid="{00000000-0005-0000-0000-000089130000}"/>
    <cellStyle name="Currency 50" xfId="3853" xr:uid="{00000000-0005-0000-0000-00008A130000}"/>
    <cellStyle name="Currency 51" xfId="3854" xr:uid="{00000000-0005-0000-0000-00008B130000}"/>
    <cellStyle name="Currency 52" xfId="3855" xr:uid="{00000000-0005-0000-0000-00008C130000}"/>
    <cellStyle name="Currency 53" xfId="3856" xr:uid="{00000000-0005-0000-0000-00008D130000}"/>
    <cellStyle name="Currency 54" xfId="3857" xr:uid="{00000000-0005-0000-0000-00008E130000}"/>
    <cellStyle name="Currency 55" xfId="3858" xr:uid="{00000000-0005-0000-0000-00008F130000}"/>
    <cellStyle name="Currency 56" xfId="3859" xr:uid="{00000000-0005-0000-0000-000090130000}"/>
    <cellStyle name="Currency 57" xfId="3860" xr:uid="{00000000-0005-0000-0000-000091130000}"/>
    <cellStyle name="Currency 58" xfId="3861" xr:uid="{00000000-0005-0000-0000-000092130000}"/>
    <cellStyle name="Currency 59" xfId="3862" xr:uid="{00000000-0005-0000-0000-000093130000}"/>
    <cellStyle name="Currency 6" xfId="3863" xr:uid="{00000000-0005-0000-0000-000094130000}"/>
    <cellStyle name="Currency 60" xfId="3864" xr:uid="{00000000-0005-0000-0000-000095130000}"/>
    <cellStyle name="Currency 61" xfId="3865" xr:uid="{00000000-0005-0000-0000-000096130000}"/>
    <cellStyle name="Currency 62" xfId="3866" xr:uid="{00000000-0005-0000-0000-000097130000}"/>
    <cellStyle name="Currency 63" xfId="3867" xr:uid="{00000000-0005-0000-0000-000098130000}"/>
    <cellStyle name="Currency 64" xfId="3868" xr:uid="{00000000-0005-0000-0000-000099130000}"/>
    <cellStyle name="Currency 65" xfId="3869" xr:uid="{00000000-0005-0000-0000-00009A130000}"/>
    <cellStyle name="Currency 66" xfId="3870" xr:uid="{00000000-0005-0000-0000-00009B130000}"/>
    <cellStyle name="Currency 67" xfId="3871" xr:uid="{00000000-0005-0000-0000-00009C130000}"/>
    <cellStyle name="Currency 68" xfId="3872" xr:uid="{00000000-0005-0000-0000-00009D130000}"/>
    <cellStyle name="Currency 69" xfId="3873" xr:uid="{00000000-0005-0000-0000-00009E130000}"/>
    <cellStyle name="Currency 7" xfId="3874" xr:uid="{00000000-0005-0000-0000-00009F130000}"/>
    <cellStyle name="Currency 70" xfId="3875" xr:uid="{00000000-0005-0000-0000-0000A0130000}"/>
    <cellStyle name="Currency 71" xfId="3876" xr:uid="{00000000-0005-0000-0000-0000A1130000}"/>
    <cellStyle name="Currency 72" xfId="3877" xr:uid="{00000000-0005-0000-0000-0000A2130000}"/>
    <cellStyle name="Currency 73" xfId="3878" xr:uid="{00000000-0005-0000-0000-0000A3130000}"/>
    <cellStyle name="Currency 74" xfId="3879" xr:uid="{00000000-0005-0000-0000-0000A4130000}"/>
    <cellStyle name="Currency 75" xfId="3880" xr:uid="{00000000-0005-0000-0000-0000A5130000}"/>
    <cellStyle name="Currency 76" xfId="3881" xr:uid="{00000000-0005-0000-0000-0000A6130000}"/>
    <cellStyle name="Currency 77" xfId="3882" xr:uid="{00000000-0005-0000-0000-0000A7130000}"/>
    <cellStyle name="Currency 78" xfId="3883" xr:uid="{00000000-0005-0000-0000-0000A8130000}"/>
    <cellStyle name="Currency 79" xfId="3884" xr:uid="{00000000-0005-0000-0000-0000A9130000}"/>
    <cellStyle name="Currency 8" xfId="3885" xr:uid="{00000000-0005-0000-0000-0000AA130000}"/>
    <cellStyle name="Currency 80" xfId="3886" xr:uid="{00000000-0005-0000-0000-0000AB130000}"/>
    <cellStyle name="Currency 81" xfId="3887" xr:uid="{00000000-0005-0000-0000-0000AC130000}"/>
    <cellStyle name="Currency 82" xfId="3888" xr:uid="{00000000-0005-0000-0000-0000AD130000}"/>
    <cellStyle name="Currency 83" xfId="3889" xr:uid="{00000000-0005-0000-0000-0000AE130000}"/>
    <cellStyle name="Currency 84" xfId="3890" xr:uid="{00000000-0005-0000-0000-0000AF130000}"/>
    <cellStyle name="Currency 85" xfId="3891" xr:uid="{00000000-0005-0000-0000-0000B0130000}"/>
    <cellStyle name="Currency 86" xfId="3892" xr:uid="{00000000-0005-0000-0000-0000B1130000}"/>
    <cellStyle name="Currency 87" xfId="3893" xr:uid="{00000000-0005-0000-0000-0000B2130000}"/>
    <cellStyle name="Currency 88" xfId="3894" xr:uid="{00000000-0005-0000-0000-0000B3130000}"/>
    <cellStyle name="Currency 89" xfId="3895" xr:uid="{00000000-0005-0000-0000-0000B4130000}"/>
    <cellStyle name="Currency 9" xfId="3896" xr:uid="{00000000-0005-0000-0000-0000B5130000}"/>
    <cellStyle name="Currency 90" xfId="3897" xr:uid="{00000000-0005-0000-0000-0000B6130000}"/>
    <cellStyle name="Currency 91" xfId="3898" xr:uid="{00000000-0005-0000-0000-0000B7130000}"/>
    <cellStyle name="Currency 92" xfId="3899" xr:uid="{00000000-0005-0000-0000-0000B8130000}"/>
    <cellStyle name="Currency 93" xfId="3900" xr:uid="{00000000-0005-0000-0000-0000B9130000}"/>
    <cellStyle name="Currency 94" xfId="3901" xr:uid="{00000000-0005-0000-0000-0000BA130000}"/>
    <cellStyle name="Currency 95" xfId="3902" xr:uid="{00000000-0005-0000-0000-0000BB130000}"/>
    <cellStyle name="Currency 96" xfId="3903" xr:uid="{00000000-0005-0000-0000-0000BC130000}"/>
    <cellStyle name="Currency 97" xfId="3904" xr:uid="{00000000-0005-0000-0000-0000BD130000}"/>
    <cellStyle name="Currency 98" xfId="3905" xr:uid="{00000000-0005-0000-0000-0000BE130000}"/>
    <cellStyle name="Currency 99" xfId="3906" xr:uid="{00000000-0005-0000-0000-0000BF130000}"/>
    <cellStyle name="Currency Bt" xfId="3907" xr:uid="{00000000-0005-0000-0000-0000C0130000}"/>
    <cellStyle name="Currency Rp" xfId="3908" xr:uid="{00000000-0005-0000-0000-0000C1130000}"/>
    <cellStyle name="Currency(￦)" xfId="87" xr:uid="{00000000-0005-0000-0000-0000C2130000}"/>
    <cellStyle name="Currency_ SG&amp;A Bridge " xfId="5076" xr:uid="{00000000-0005-0000-0000-0000C3130000}"/>
    <cellStyle name="Currency0" xfId="389" xr:uid="{00000000-0005-0000-0000-0000C4130000}"/>
    <cellStyle name="Currency0 2" xfId="3909" xr:uid="{00000000-0005-0000-0000-0000C5130000}"/>
    <cellStyle name="Currency1" xfId="88" xr:uid="{00000000-0005-0000-0000-0000C6130000}"/>
    <cellStyle name="Currency1 2" xfId="3910" xr:uid="{00000000-0005-0000-0000-0000C7130000}"/>
    <cellStyle name="Currency1 3" xfId="3911" xr:uid="{00000000-0005-0000-0000-0000C8130000}"/>
    <cellStyle name="Currency1 3 2" xfId="3912" xr:uid="{00000000-0005-0000-0000-0000C9130000}"/>
    <cellStyle name="Currency1 4" xfId="3913" xr:uid="{00000000-0005-0000-0000-0000CA130000}"/>
    <cellStyle name="Curreucy [0]_laroux_2_PERSONAL_Hardware Spec" xfId="3914" xr:uid="{00000000-0005-0000-0000-0000CB130000}"/>
    <cellStyle name="D" xfId="390" xr:uid="{00000000-0005-0000-0000-0000CC130000}"/>
    <cellStyle name="D_NOI-2002-update1107" xfId="391" xr:uid="{00000000-0005-0000-0000-0000CD130000}"/>
    <cellStyle name="D_Sheet1" xfId="392" xr:uid="{00000000-0005-0000-0000-0000CE130000}"/>
    <cellStyle name="Date" xfId="393" xr:uid="{00000000-0005-0000-0000-0000CF130000}"/>
    <cellStyle name="Date [d-mmm-yy]" xfId="394" xr:uid="{00000000-0005-0000-0000-0000D0130000}"/>
    <cellStyle name="Date [mm-d-yy]" xfId="395" xr:uid="{00000000-0005-0000-0000-0000D1130000}"/>
    <cellStyle name="Date [mm-d-yyyy]" xfId="396" xr:uid="{00000000-0005-0000-0000-0000D2130000}"/>
    <cellStyle name="Date [mmm-d-yyyy]" xfId="397" xr:uid="{00000000-0005-0000-0000-0000D3130000}"/>
    <cellStyle name="Date [mmm-yy]" xfId="398" xr:uid="{00000000-0005-0000-0000-0000D4130000}"/>
    <cellStyle name="Date 10" xfId="3915" xr:uid="{00000000-0005-0000-0000-0000D5130000}"/>
    <cellStyle name="Date 100" xfId="3916" xr:uid="{00000000-0005-0000-0000-0000D6130000}"/>
    <cellStyle name="Date 101" xfId="3917" xr:uid="{00000000-0005-0000-0000-0000D7130000}"/>
    <cellStyle name="Date 102" xfId="3918" xr:uid="{00000000-0005-0000-0000-0000D8130000}"/>
    <cellStyle name="Date 103" xfId="3919" xr:uid="{00000000-0005-0000-0000-0000D9130000}"/>
    <cellStyle name="Date 104" xfId="3920" xr:uid="{00000000-0005-0000-0000-0000DA130000}"/>
    <cellStyle name="Date 105" xfId="3921" xr:uid="{00000000-0005-0000-0000-0000DB130000}"/>
    <cellStyle name="Date 106" xfId="3922" xr:uid="{00000000-0005-0000-0000-0000DC130000}"/>
    <cellStyle name="Date 107" xfId="3923" xr:uid="{00000000-0005-0000-0000-0000DD130000}"/>
    <cellStyle name="Date 108" xfId="3924" xr:uid="{00000000-0005-0000-0000-0000DE130000}"/>
    <cellStyle name="Date 109" xfId="3925" xr:uid="{00000000-0005-0000-0000-0000DF130000}"/>
    <cellStyle name="Date 11" xfId="3926" xr:uid="{00000000-0005-0000-0000-0000E0130000}"/>
    <cellStyle name="Date 110" xfId="3927" xr:uid="{00000000-0005-0000-0000-0000E1130000}"/>
    <cellStyle name="Date 111" xfId="3928" xr:uid="{00000000-0005-0000-0000-0000E2130000}"/>
    <cellStyle name="Date 112" xfId="3929" xr:uid="{00000000-0005-0000-0000-0000E3130000}"/>
    <cellStyle name="Date 113" xfId="3930" xr:uid="{00000000-0005-0000-0000-0000E4130000}"/>
    <cellStyle name="Date 114" xfId="3931" xr:uid="{00000000-0005-0000-0000-0000E5130000}"/>
    <cellStyle name="Date 115" xfId="3932" xr:uid="{00000000-0005-0000-0000-0000E6130000}"/>
    <cellStyle name="Date 116" xfId="3933" xr:uid="{00000000-0005-0000-0000-0000E7130000}"/>
    <cellStyle name="Date 117" xfId="3934" xr:uid="{00000000-0005-0000-0000-0000E8130000}"/>
    <cellStyle name="Date 118" xfId="3935" xr:uid="{00000000-0005-0000-0000-0000E9130000}"/>
    <cellStyle name="Date 119" xfId="3936" xr:uid="{00000000-0005-0000-0000-0000EA130000}"/>
    <cellStyle name="Date 12" xfId="3937" xr:uid="{00000000-0005-0000-0000-0000EB130000}"/>
    <cellStyle name="Date 120" xfId="3938" xr:uid="{00000000-0005-0000-0000-0000EC130000}"/>
    <cellStyle name="Date 121" xfId="3939" xr:uid="{00000000-0005-0000-0000-0000ED130000}"/>
    <cellStyle name="Date 122" xfId="3940" xr:uid="{00000000-0005-0000-0000-0000EE130000}"/>
    <cellStyle name="Date 123" xfId="3941" xr:uid="{00000000-0005-0000-0000-0000EF130000}"/>
    <cellStyle name="Date 124" xfId="3942" xr:uid="{00000000-0005-0000-0000-0000F0130000}"/>
    <cellStyle name="Date 125" xfId="3943" xr:uid="{00000000-0005-0000-0000-0000F1130000}"/>
    <cellStyle name="Date 126" xfId="3944" xr:uid="{00000000-0005-0000-0000-0000F2130000}"/>
    <cellStyle name="Date 127" xfId="3945" xr:uid="{00000000-0005-0000-0000-0000F3130000}"/>
    <cellStyle name="Date 128" xfId="3946" xr:uid="{00000000-0005-0000-0000-0000F4130000}"/>
    <cellStyle name="Date 129" xfId="3947" xr:uid="{00000000-0005-0000-0000-0000F5130000}"/>
    <cellStyle name="Date 13" xfId="3948" xr:uid="{00000000-0005-0000-0000-0000F6130000}"/>
    <cellStyle name="Date 130" xfId="3949" xr:uid="{00000000-0005-0000-0000-0000F7130000}"/>
    <cellStyle name="Date 131" xfId="3950" xr:uid="{00000000-0005-0000-0000-0000F8130000}"/>
    <cellStyle name="Date 132" xfId="3951" xr:uid="{00000000-0005-0000-0000-0000F9130000}"/>
    <cellStyle name="Date 133" xfId="3952" xr:uid="{00000000-0005-0000-0000-0000FA130000}"/>
    <cellStyle name="Date 134" xfId="3953" xr:uid="{00000000-0005-0000-0000-0000FB130000}"/>
    <cellStyle name="Date 135" xfId="3954" xr:uid="{00000000-0005-0000-0000-0000FC130000}"/>
    <cellStyle name="Date 136" xfId="3955" xr:uid="{00000000-0005-0000-0000-0000FD130000}"/>
    <cellStyle name="Date 137" xfId="3956" xr:uid="{00000000-0005-0000-0000-0000FE130000}"/>
    <cellStyle name="Date 138" xfId="3957" xr:uid="{00000000-0005-0000-0000-0000FF130000}"/>
    <cellStyle name="Date 139" xfId="3958" xr:uid="{00000000-0005-0000-0000-000000140000}"/>
    <cellStyle name="Date 14" xfId="3959" xr:uid="{00000000-0005-0000-0000-000001140000}"/>
    <cellStyle name="Date 140" xfId="3960" xr:uid="{00000000-0005-0000-0000-000002140000}"/>
    <cellStyle name="Date 141" xfId="3961" xr:uid="{00000000-0005-0000-0000-000003140000}"/>
    <cellStyle name="Date 142" xfId="3962" xr:uid="{00000000-0005-0000-0000-000004140000}"/>
    <cellStyle name="Date 143" xfId="3963" xr:uid="{00000000-0005-0000-0000-000005140000}"/>
    <cellStyle name="Date 144" xfId="3964" xr:uid="{00000000-0005-0000-0000-000006140000}"/>
    <cellStyle name="Date 145" xfId="3965" xr:uid="{00000000-0005-0000-0000-000007140000}"/>
    <cellStyle name="Date 146" xfId="3966" xr:uid="{00000000-0005-0000-0000-000008140000}"/>
    <cellStyle name="Date 147" xfId="3967" xr:uid="{00000000-0005-0000-0000-000009140000}"/>
    <cellStyle name="Date 148" xfId="3968" xr:uid="{00000000-0005-0000-0000-00000A140000}"/>
    <cellStyle name="Date 149" xfId="3969" xr:uid="{00000000-0005-0000-0000-00000B140000}"/>
    <cellStyle name="Date 15" xfId="3970" xr:uid="{00000000-0005-0000-0000-00000C140000}"/>
    <cellStyle name="Date 150" xfId="3971" xr:uid="{00000000-0005-0000-0000-00000D140000}"/>
    <cellStyle name="Date 151" xfId="3972" xr:uid="{00000000-0005-0000-0000-00000E140000}"/>
    <cellStyle name="Date 152" xfId="3973" xr:uid="{00000000-0005-0000-0000-00000F140000}"/>
    <cellStyle name="Date 153" xfId="3974" xr:uid="{00000000-0005-0000-0000-000010140000}"/>
    <cellStyle name="Date 154" xfId="3975" xr:uid="{00000000-0005-0000-0000-000011140000}"/>
    <cellStyle name="Date 155" xfId="3976" xr:uid="{00000000-0005-0000-0000-000012140000}"/>
    <cellStyle name="Date 156" xfId="3977" xr:uid="{00000000-0005-0000-0000-000013140000}"/>
    <cellStyle name="Date 157" xfId="3978" xr:uid="{00000000-0005-0000-0000-000014140000}"/>
    <cellStyle name="Date 158" xfId="3979" xr:uid="{00000000-0005-0000-0000-000015140000}"/>
    <cellStyle name="Date 159" xfId="3980" xr:uid="{00000000-0005-0000-0000-000016140000}"/>
    <cellStyle name="Date 16" xfId="3981" xr:uid="{00000000-0005-0000-0000-000017140000}"/>
    <cellStyle name="Date 160" xfId="3982" xr:uid="{00000000-0005-0000-0000-000018140000}"/>
    <cellStyle name="Date 161" xfId="3983" xr:uid="{00000000-0005-0000-0000-000019140000}"/>
    <cellStyle name="Date 162" xfId="3984" xr:uid="{00000000-0005-0000-0000-00001A140000}"/>
    <cellStyle name="Date 163" xfId="3985" xr:uid="{00000000-0005-0000-0000-00001B140000}"/>
    <cellStyle name="Date 164" xfId="3986" xr:uid="{00000000-0005-0000-0000-00001C140000}"/>
    <cellStyle name="Date 165" xfId="3987" xr:uid="{00000000-0005-0000-0000-00001D140000}"/>
    <cellStyle name="Date 166" xfId="3988" xr:uid="{00000000-0005-0000-0000-00001E140000}"/>
    <cellStyle name="Date 167" xfId="3989" xr:uid="{00000000-0005-0000-0000-00001F140000}"/>
    <cellStyle name="Date 168" xfId="3990" xr:uid="{00000000-0005-0000-0000-000020140000}"/>
    <cellStyle name="Date 169" xfId="3991" xr:uid="{00000000-0005-0000-0000-000021140000}"/>
    <cellStyle name="Date 17" xfId="3992" xr:uid="{00000000-0005-0000-0000-000022140000}"/>
    <cellStyle name="Date 170" xfId="3993" xr:uid="{00000000-0005-0000-0000-000023140000}"/>
    <cellStyle name="Date 171" xfId="3994" xr:uid="{00000000-0005-0000-0000-000024140000}"/>
    <cellStyle name="Date 172" xfId="3995" xr:uid="{00000000-0005-0000-0000-000025140000}"/>
    <cellStyle name="Date 173" xfId="5184" xr:uid="{00000000-0005-0000-0000-000026140000}"/>
    <cellStyle name="Date 174" xfId="5138" xr:uid="{00000000-0005-0000-0000-000027140000}"/>
    <cellStyle name="Date 175" xfId="5333" xr:uid="{00000000-0005-0000-0000-000028140000}"/>
    <cellStyle name="Date 176" xfId="5351" xr:uid="{00000000-0005-0000-0000-000029140000}"/>
    <cellStyle name="Date 18" xfId="3996" xr:uid="{00000000-0005-0000-0000-00002A140000}"/>
    <cellStyle name="Date 19" xfId="3997" xr:uid="{00000000-0005-0000-0000-00002B140000}"/>
    <cellStyle name="Date 2" xfId="3998" xr:uid="{00000000-0005-0000-0000-00002C140000}"/>
    <cellStyle name="Date 20" xfId="3999" xr:uid="{00000000-0005-0000-0000-00002D140000}"/>
    <cellStyle name="Date 21" xfId="4000" xr:uid="{00000000-0005-0000-0000-00002E140000}"/>
    <cellStyle name="Date 22" xfId="4001" xr:uid="{00000000-0005-0000-0000-00002F140000}"/>
    <cellStyle name="Date 23" xfId="4002" xr:uid="{00000000-0005-0000-0000-000030140000}"/>
    <cellStyle name="Date 24" xfId="4003" xr:uid="{00000000-0005-0000-0000-000031140000}"/>
    <cellStyle name="Date 25" xfId="4004" xr:uid="{00000000-0005-0000-0000-000032140000}"/>
    <cellStyle name="Date 26" xfId="4005" xr:uid="{00000000-0005-0000-0000-000033140000}"/>
    <cellStyle name="Date 27" xfId="4006" xr:uid="{00000000-0005-0000-0000-000034140000}"/>
    <cellStyle name="Date 28" xfId="4007" xr:uid="{00000000-0005-0000-0000-000035140000}"/>
    <cellStyle name="Date 29" xfId="4008" xr:uid="{00000000-0005-0000-0000-000036140000}"/>
    <cellStyle name="Date 3" xfId="4009" xr:uid="{00000000-0005-0000-0000-000037140000}"/>
    <cellStyle name="Date 30" xfId="4010" xr:uid="{00000000-0005-0000-0000-000038140000}"/>
    <cellStyle name="Date 31" xfId="4011" xr:uid="{00000000-0005-0000-0000-000039140000}"/>
    <cellStyle name="Date 32" xfId="4012" xr:uid="{00000000-0005-0000-0000-00003A140000}"/>
    <cellStyle name="Date 33" xfId="4013" xr:uid="{00000000-0005-0000-0000-00003B140000}"/>
    <cellStyle name="Date 34" xfId="4014" xr:uid="{00000000-0005-0000-0000-00003C140000}"/>
    <cellStyle name="Date 35" xfId="4015" xr:uid="{00000000-0005-0000-0000-00003D140000}"/>
    <cellStyle name="Date 36" xfId="4016" xr:uid="{00000000-0005-0000-0000-00003E140000}"/>
    <cellStyle name="Date 37" xfId="4017" xr:uid="{00000000-0005-0000-0000-00003F140000}"/>
    <cellStyle name="Date 38" xfId="4018" xr:uid="{00000000-0005-0000-0000-000040140000}"/>
    <cellStyle name="Date 39" xfId="4019" xr:uid="{00000000-0005-0000-0000-000041140000}"/>
    <cellStyle name="Date 4" xfId="4020" xr:uid="{00000000-0005-0000-0000-000042140000}"/>
    <cellStyle name="Date 40" xfId="4021" xr:uid="{00000000-0005-0000-0000-000043140000}"/>
    <cellStyle name="Date 41" xfId="4022" xr:uid="{00000000-0005-0000-0000-000044140000}"/>
    <cellStyle name="Date 42" xfId="4023" xr:uid="{00000000-0005-0000-0000-000045140000}"/>
    <cellStyle name="Date 43" xfId="4024" xr:uid="{00000000-0005-0000-0000-000046140000}"/>
    <cellStyle name="Date 44" xfId="4025" xr:uid="{00000000-0005-0000-0000-000047140000}"/>
    <cellStyle name="Date 45" xfId="4026" xr:uid="{00000000-0005-0000-0000-000048140000}"/>
    <cellStyle name="Date 46" xfId="4027" xr:uid="{00000000-0005-0000-0000-000049140000}"/>
    <cellStyle name="Date 47" xfId="4028" xr:uid="{00000000-0005-0000-0000-00004A140000}"/>
    <cellStyle name="Date 48" xfId="4029" xr:uid="{00000000-0005-0000-0000-00004B140000}"/>
    <cellStyle name="Date 49" xfId="4030" xr:uid="{00000000-0005-0000-0000-00004C140000}"/>
    <cellStyle name="Date 5" xfId="4031" xr:uid="{00000000-0005-0000-0000-00004D140000}"/>
    <cellStyle name="Date 50" xfId="4032" xr:uid="{00000000-0005-0000-0000-00004E140000}"/>
    <cellStyle name="Date 51" xfId="4033" xr:uid="{00000000-0005-0000-0000-00004F140000}"/>
    <cellStyle name="Date 52" xfId="4034" xr:uid="{00000000-0005-0000-0000-000050140000}"/>
    <cellStyle name="Date 53" xfId="4035" xr:uid="{00000000-0005-0000-0000-000051140000}"/>
    <cellStyle name="Date 54" xfId="4036" xr:uid="{00000000-0005-0000-0000-000052140000}"/>
    <cellStyle name="Date 55" xfId="4037" xr:uid="{00000000-0005-0000-0000-000053140000}"/>
    <cellStyle name="Date 56" xfId="4038" xr:uid="{00000000-0005-0000-0000-000054140000}"/>
    <cellStyle name="Date 57" xfId="4039" xr:uid="{00000000-0005-0000-0000-000055140000}"/>
    <cellStyle name="Date 58" xfId="4040" xr:uid="{00000000-0005-0000-0000-000056140000}"/>
    <cellStyle name="Date 59" xfId="4041" xr:uid="{00000000-0005-0000-0000-000057140000}"/>
    <cellStyle name="Date 6" xfId="4042" xr:uid="{00000000-0005-0000-0000-000058140000}"/>
    <cellStyle name="Date 60" xfId="4043" xr:uid="{00000000-0005-0000-0000-000059140000}"/>
    <cellStyle name="Date 61" xfId="4044" xr:uid="{00000000-0005-0000-0000-00005A140000}"/>
    <cellStyle name="Date 62" xfId="4045" xr:uid="{00000000-0005-0000-0000-00005B140000}"/>
    <cellStyle name="Date 63" xfId="4046" xr:uid="{00000000-0005-0000-0000-00005C140000}"/>
    <cellStyle name="Date 64" xfId="4047" xr:uid="{00000000-0005-0000-0000-00005D140000}"/>
    <cellStyle name="Date 65" xfId="4048" xr:uid="{00000000-0005-0000-0000-00005E140000}"/>
    <cellStyle name="Date 66" xfId="4049" xr:uid="{00000000-0005-0000-0000-00005F140000}"/>
    <cellStyle name="Date 67" xfId="4050" xr:uid="{00000000-0005-0000-0000-000060140000}"/>
    <cellStyle name="Date 68" xfId="4051" xr:uid="{00000000-0005-0000-0000-000061140000}"/>
    <cellStyle name="Date 69" xfId="4052" xr:uid="{00000000-0005-0000-0000-000062140000}"/>
    <cellStyle name="Date 7" xfId="4053" xr:uid="{00000000-0005-0000-0000-000063140000}"/>
    <cellStyle name="Date 70" xfId="4054" xr:uid="{00000000-0005-0000-0000-000064140000}"/>
    <cellStyle name="Date 71" xfId="4055" xr:uid="{00000000-0005-0000-0000-000065140000}"/>
    <cellStyle name="Date 72" xfId="4056" xr:uid="{00000000-0005-0000-0000-000066140000}"/>
    <cellStyle name="Date 73" xfId="4057" xr:uid="{00000000-0005-0000-0000-000067140000}"/>
    <cellStyle name="Date 74" xfId="4058" xr:uid="{00000000-0005-0000-0000-000068140000}"/>
    <cellStyle name="Date 75" xfId="4059" xr:uid="{00000000-0005-0000-0000-000069140000}"/>
    <cellStyle name="Date 76" xfId="4060" xr:uid="{00000000-0005-0000-0000-00006A140000}"/>
    <cellStyle name="Date 77" xfId="4061" xr:uid="{00000000-0005-0000-0000-00006B140000}"/>
    <cellStyle name="Date 78" xfId="4062" xr:uid="{00000000-0005-0000-0000-00006C140000}"/>
    <cellStyle name="Date 79" xfId="4063" xr:uid="{00000000-0005-0000-0000-00006D140000}"/>
    <cellStyle name="Date 8" xfId="4064" xr:uid="{00000000-0005-0000-0000-00006E140000}"/>
    <cellStyle name="Date 80" xfId="4065" xr:uid="{00000000-0005-0000-0000-00006F140000}"/>
    <cellStyle name="Date 81" xfId="4066" xr:uid="{00000000-0005-0000-0000-000070140000}"/>
    <cellStyle name="Date 82" xfId="4067" xr:uid="{00000000-0005-0000-0000-000071140000}"/>
    <cellStyle name="Date 83" xfId="4068" xr:uid="{00000000-0005-0000-0000-000072140000}"/>
    <cellStyle name="Date 84" xfId="4069" xr:uid="{00000000-0005-0000-0000-000073140000}"/>
    <cellStyle name="Date 85" xfId="4070" xr:uid="{00000000-0005-0000-0000-000074140000}"/>
    <cellStyle name="Date 86" xfId="4071" xr:uid="{00000000-0005-0000-0000-000075140000}"/>
    <cellStyle name="Date 87" xfId="4072" xr:uid="{00000000-0005-0000-0000-000076140000}"/>
    <cellStyle name="Date 88" xfId="4073" xr:uid="{00000000-0005-0000-0000-000077140000}"/>
    <cellStyle name="Date 89" xfId="4074" xr:uid="{00000000-0005-0000-0000-000078140000}"/>
    <cellStyle name="Date 9" xfId="4075" xr:uid="{00000000-0005-0000-0000-000079140000}"/>
    <cellStyle name="Date 90" xfId="4076" xr:uid="{00000000-0005-0000-0000-00007A140000}"/>
    <cellStyle name="Date 91" xfId="4077" xr:uid="{00000000-0005-0000-0000-00007B140000}"/>
    <cellStyle name="Date 92" xfId="4078" xr:uid="{00000000-0005-0000-0000-00007C140000}"/>
    <cellStyle name="Date 93" xfId="4079" xr:uid="{00000000-0005-0000-0000-00007D140000}"/>
    <cellStyle name="Date 94" xfId="4080" xr:uid="{00000000-0005-0000-0000-00007E140000}"/>
    <cellStyle name="Date 95" xfId="4081" xr:uid="{00000000-0005-0000-0000-00007F140000}"/>
    <cellStyle name="Date 96" xfId="4082" xr:uid="{00000000-0005-0000-0000-000080140000}"/>
    <cellStyle name="Date 97" xfId="4083" xr:uid="{00000000-0005-0000-0000-000081140000}"/>
    <cellStyle name="Date 98" xfId="4084" xr:uid="{00000000-0005-0000-0000-000082140000}"/>
    <cellStyle name="Date 99" xfId="4085" xr:uid="{00000000-0005-0000-0000-000083140000}"/>
    <cellStyle name="Date Short" xfId="4086" xr:uid="{00000000-0005-0000-0000-000084140000}"/>
    <cellStyle name="Date_07년3분기현금흐름표" xfId="4087" xr:uid="{00000000-0005-0000-0000-000085140000}"/>
    <cellStyle name="DATETIME" xfId="399" xr:uid="{00000000-0005-0000-0000-000086140000}"/>
    <cellStyle name="Dezimal [0]_Aktenbewertung 1994" xfId="4088" xr:uid="{00000000-0005-0000-0000-000087140000}"/>
    <cellStyle name="Dezimal_Aktenbewertung 1994" xfId="4089" xr:uid="{00000000-0005-0000-0000-000088140000}"/>
    <cellStyle name="Dollar (zero dec)" xfId="89" xr:uid="{00000000-0005-0000-0000-000089140000}"/>
    <cellStyle name="Dollar (zero dec) 2" xfId="4090" xr:uid="{00000000-0005-0000-0000-00008A140000}"/>
    <cellStyle name="Dollar (zero dec) 3" xfId="4091" xr:uid="{00000000-0005-0000-0000-00008B140000}"/>
    <cellStyle name="dollars" xfId="400" xr:uid="{00000000-0005-0000-0000-00008C140000}"/>
    <cellStyle name="E­Æo±aE￡" xfId="4092" xr:uid="{00000000-0005-0000-0000-00008D140000}"/>
    <cellStyle name="E­Æo±aE￡0" xfId="4093" xr:uid="{00000000-0005-0000-0000-00008E140000}"/>
    <cellStyle name="Emphasis 1" xfId="4094" xr:uid="{00000000-0005-0000-0000-00008F140000}"/>
    <cellStyle name="Emphasis 2" xfId="4095" xr:uid="{00000000-0005-0000-0000-000090140000}"/>
    <cellStyle name="Emphasis 3" xfId="4096" xr:uid="{00000000-0005-0000-0000-000091140000}"/>
    <cellStyle name="Enter Currency (0)" xfId="4097" xr:uid="{00000000-0005-0000-0000-000092140000}"/>
    <cellStyle name="Enter Currency (0) 2" xfId="4098" xr:uid="{00000000-0005-0000-0000-000093140000}"/>
    <cellStyle name="Enter Currency (2)" xfId="4099" xr:uid="{00000000-0005-0000-0000-000094140000}"/>
    <cellStyle name="Enter Currency (2) 2" xfId="4100" xr:uid="{00000000-0005-0000-0000-000095140000}"/>
    <cellStyle name="Enter Units (0)" xfId="4101" xr:uid="{00000000-0005-0000-0000-000096140000}"/>
    <cellStyle name="Enter Units (0) 2" xfId="4102" xr:uid="{00000000-0005-0000-0000-000097140000}"/>
    <cellStyle name="Enter Units (1)" xfId="4103" xr:uid="{00000000-0005-0000-0000-000098140000}"/>
    <cellStyle name="Enter Units (1) 2" xfId="4104" xr:uid="{00000000-0005-0000-0000-000099140000}"/>
    <cellStyle name="Enter Units (2)" xfId="4105" xr:uid="{00000000-0005-0000-0000-00009A140000}"/>
    <cellStyle name="Enter Units (2) 2" xfId="4106" xr:uid="{00000000-0005-0000-0000-00009B140000}"/>
    <cellStyle name="Entered" xfId="401" xr:uid="{00000000-0005-0000-0000-00009C140000}"/>
    <cellStyle name="Euro" xfId="90" xr:uid="{00000000-0005-0000-0000-00009D140000}"/>
    <cellStyle name="Euro 2" xfId="4107" xr:uid="{00000000-0005-0000-0000-00009E140000}"/>
    <cellStyle name="EvenBodyShade" xfId="402" xr:uid="{00000000-0005-0000-0000-00009F140000}"/>
    <cellStyle name="F1" xfId="403" xr:uid="{00000000-0005-0000-0000-0000A0140000}"/>
    <cellStyle name="F2" xfId="404" xr:uid="{00000000-0005-0000-0000-0000A1140000}"/>
    <cellStyle name="F3" xfId="405" xr:uid="{00000000-0005-0000-0000-0000A2140000}"/>
    <cellStyle name="F3 2" xfId="5185" xr:uid="{00000000-0005-0000-0000-0000A3140000}"/>
    <cellStyle name="F4" xfId="406" xr:uid="{00000000-0005-0000-0000-0000A4140000}"/>
    <cellStyle name="F4 2" xfId="5186" xr:uid="{00000000-0005-0000-0000-0000A5140000}"/>
    <cellStyle name="F5" xfId="407" xr:uid="{00000000-0005-0000-0000-0000A6140000}"/>
    <cellStyle name="F5 2" xfId="5187" xr:uid="{00000000-0005-0000-0000-0000A7140000}"/>
    <cellStyle name="F6" xfId="408" xr:uid="{00000000-0005-0000-0000-0000A8140000}"/>
    <cellStyle name="F7" xfId="409" xr:uid="{00000000-0005-0000-0000-0000A9140000}"/>
    <cellStyle name="F8" xfId="410" xr:uid="{00000000-0005-0000-0000-0000AA140000}"/>
    <cellStyle name="F8 2" xfId="5188" xr:uid="{00000000-0005-0000-0000-0000AB140000}"/>
    <cellStyle name="Fixed" xfId="411" xr:uid="{00000000-0005-0000-0000-0000AC140000}"/>
    <cellStyle name="Fixed [0]" xfId="412" xr:uid="{00000000-0005-0000-0000-0000AD140000}"/>
    <cellStyle name="Fixed 10" xfId="4108" xr:uid="{00000000-0005-0000-0000-0000AE140000}"/>
    <cellStyle name="Fixed 100" xfId="4109" xr:uid="{00000000-0005-0000-0000-0000AF140000}"/>
    <cellStyle name="Fixed 101" xfId="4110" xr:uid="{00000000-0005-0000-0000-0000B0140000}"/>
    <cellStyle name="Fixed 102" xfId="4111" xr:uid="{00000000-0005-0000-0000-0000B1140000}"/>
    <cellStyle name="Fixed 103" xfId="4112" xr:uid="{00000000-0005-0000-0000-0000B2140000}"/>
    <cellStyle name="Fixed 104" xfId="4113" xr:uid="{00000000-0005-0000-0000-0000B3140000}"/>
    <cellStyle name="Fixed 105" xfId="4114" xr:uid="{00000000-0005-0000-0000-0000B4140000}"/>
    <cellStyle name="Fixed 106" xfId="4115" xr:uid="{00000000-0005-0000-0000-0000B5140000}"/>
    <cellStyle name="Fixed 107" xfId="4116" xr:uid="{00000000-0005-0000-0000-0000B6140000}"/>
    <cellStyle name="Fixed 108" xfId="4117" xr:uid="{00000000-0005-0000-0000-0000B7140000}"/>
    <cellStyle name="Fixed 109" xfId="4118" xr:uid="{00000000-0005-0000-0000-0000B8140000}"/>
    <cellStyle name="Fixed 11" xfId="4119" xr:uid="{00000000-0005-0000-0000-0000B9140000}"/>
    <cellStyle name="Fixed 110" xfId="4120" xr:uid="{00000000-0005-0000-0000-0000BA140000}"/>
    <cellStyle name="Fixed 111" xfId="4121" xr:uid="{00000000-0005-0000-0000-0000BB140000}"/>
    <cellStyle name="Fixed 112" xfId="4122" xr:uid="{00000000-0005-0000-0000-0000BC140000}"/>
    <cellStyle name="Fixed 113" xfId="4123" xr:uid="{00000000-0005-0000-0000-0000BD140000}"/>
    <cellStyle name="Fixed 114" xfId="4124" xr:uid="{00000000-0005-0000-0000-0000BE140000}"/>
    <cellStyle name="Fixed 115" xfId="4125" xr:uid="{00000000-0005-0000-0000-0000BF140000}"/>
    <cellStyle name="Fixed 116" xfId="4126" xr:uid="{00000000-0005-0000-0000-0000C0140000}"/>
    <cellStyle name="Fixed 117" xfId="4127" xr:uid="{00000000-0005-0000-0000-0000C1140000}"/>
    <cellStyle name="Fixed 118" xfId="4128" xr:uid="{00000000-0005-0000-0000-0000C2140000}"/>
    <cellStyle name="Fixed 119" xfId="4129" xr:uid="{00000000-0005-0000-0000-0000C3140000}"/>
    <cellStyle name="Fixed 12" xfId="4130" xr:uid="{00000000-0005-0000-0000-0000C4140000}"/>
    <cellStyle name="Fixed 120" xfId="4131" xr:uid="{00000000-0005-0000-0000-0000C5140000}"/>
    <cellStyle name="Fixed 121" xfId="4132" xr:uid="{00000000-0005-0000-0000-0000C6140000}"/>
    <cellStyle name="Fixed 122" xfId="4133" xr:uid="{00000000-0005-0000-0000-0000C7140000}"/>
    <cellStyle name="Fixed 123" xfId="4134" xr:uid="{00000000-0005-0000-0000-0000C8140000}"/>
    <cellStyle name="Fixed 124" xfId="4135" xr:uid="{00000000-0005-0000-0000-0000C9140000}"/>
    <cellStyle name="Fixed 125" xfId="4136" xr:uid="{00000000-0005-0000-0000-0000CA140000}"/>
    <cellStyle name="Fixed 126" xfId="4137" xr:uid="{00000000-0005-0000-0000-0000CB140000}"/>
    <cellStyle name="Fixed 127" xfId="4138" xr:uid="{00000000-0005-0000-0000-0000CC140000}"/>
    <cellStyle name="Fixed 128" xfId="4139" xr:uid="{00000000-0005-0000-0000-0000CD140000}"/>
    <cellStyle name="Fixed 129" xfId="4140" xr:uid="{00000000-0005-0000-0000-0000CE140000}"/>
    <cellStyle name="Fixed 13" xfId="4141" xr:uid="{00000000-0005-0000-0000-0000CF140000}"/>
    <cellStyle name="Fixed 130" xfId="4142" xr:uid="{00000000-0005-0000-0000-0000D0140000}"/>
    <cellStyle name="Fixed 131" xfId="4143" xr:uid="{00000000-0005-0000-0000-0000D1140000}"/>
    <cellStyle name="Fixed 132" xfId="4144" xr:uid="{00000000-0005-0000-0000-0000D2140000}"/>
    <cellStyle name="Fixed 133" xfId="4145" xr:uid="{00000000-0005-0000-0000-0000D3140000}"/>
    <cellStyle name="Fixed 134" xfId="4146" xr:uid="{00000000-0005-0000-0000-0000D4140000}"/>
    <cellStyle name="Fixed 135" xfId="4147" xr:uid="{00000000-0005-0000-0000-0000D5140000}"/>
    <cellStyle name="Fixed 136" xfId="4148" xr:uid="{00000000-0005-0000-0000-0000D6140000}"/>
    <cellStyle name="Fixed 137" xfId="4149" xr:uid="{00000000-0005-0000-0000-0000D7140000}"/>
    <cellStyle name="Fixed 138" xfId="4150" xr:uid="{00000000-0005-0000-0000-0000D8140000}"/>
    <cellStyle name="Fixed 139" xfId="4151" xr:uid="{00000000-0005-0000-0000-0000D9140000}"/>
    <cellStyle name="Fixed 14" xfId="4152" xr:uid="{00000000-0005-0000-0000-0000DA140000}"/>
    <cellStyle name="Fixed 140" xfId="4153" xr:uid="{00000000-0005-0000-0000-0000DB140000}"/>
    <cellStyle name="Fixed 141" xfId="4154" xr:uid="{00000000-0005-0000-0000-0000DC140000}"/>
    <cellStyle name="Fixed 142" xfId="4155" xr:uid="{00000000-0005-0000-0000-0000DD140000}"/>
    <cellStyle name="Fixed 143" xfId="4156" xr:uid="{00000000-0005-0000-0000-0000DE140000}"/>
    <cellStyle name="Fixed 144" xfId="4157" xr:uid="{00000000-0005-0000-0000-0000DF140000}"/>
    <cellStyle name="Fixed 145" xfId="4158" xr:uid="{00000000-0005-0000-0000-0000E0140000}"/>
    <cellStyle name="Fixed 146" xfId="4159" xr:uid="{00000000-0005-0000-0000-0000E1140000}"/>
    <cellStyle name="Fixed 147" xfId="4160" xr:uid="{00000000-0005-0000-0000-0000E2140000}"/>
    <cellStyle name="Fixed 148" xfId="4161" xr:uid="{00000000-0005-0000-0000-0000E3140000}"/>
    <cellStyle name="Fixed 149" xfId="4162" xr:uid="{00000000-0005-0000-0000-0000E4140000}"/>
    <cellStyle name="Fixed 15" xfId="4163" xr:uid="{00000000-0005-0000-0000-0000E5140000}"/>
    <cellStyle name="Fixed 150" xfId="4164" xr:uid="{00000000-0005-0000-0000-0000E6140000}"/>
    <cellStyle name="Fixed 151" xfId="4165" xr:uid="{00000000-0005-0000-0000-0000E7140000}"/>
    <cellStyle name="Fixed 152" xfId="4166" xr:uid="{00000000-0005-0000-0000-0000E8140000}"/>
    <cellStyle name="Fixed 153" xfId="4167" xr:uid="{00000000-0005-0000-0000-0000E9140000}"/>
    <cellStyle name="Fixed 154" xfId="4168" xr:uid="{00000000-0005-0000-0000-0000EA140000}"/>
    <cellStyle name="Fixed 155" xfId="4169" xr:uid="{00000000-0005-0000-0000-0000EB140000}"/>
    <cellStyle name="Fixed 156" xfId="4170" xr:uid="{00000000-0005-0000-0000-0000EC140000}"/>
    <cellStyle name="Fixed 157" xfId="4171" xr:uid="{00000000-0005-0000-0000-0000ED140000}"/>
    <cellStyle name="Fixed 158" xfId="4172" xr:uid="{00000000-0005-0000-0000-0000EE140000}"/>
    <cellStyle name="Fixed 159" xfId="4173" xr:uid="{00000000-0005-0000-0000-0000EF140000}"/>
    <cellStyle name="Fixed 16" xfId="4174" xr:uid="{00000000-0005-0000-0000-0000F0140000}"/>
    <cellStyle name="Fixed 160" xfId="4175" xr:uid="{00000000-0005-0000-0000-0000F1140000}"/>
    <cellStyle name="Fixed 161" xfId="4176" xr:uid="{00000000-0005-0000-0000-0000F2140000}"/>
    <cellStyle name="Fixed 162" xfId="4177" xr:uid="{00000000-0005-0000-0000-0000F3140000}"/>
    <cellStyle name="Fixed 163" xfId="4178" xr:uid="{00000000-0005-0000-0000-0000F4140000}"/>
    <cellStyle name="Fixed 164" xfId="4179" xr:uid="{00000000-0005-0000-0000-0000F5140000}"/>
    <cellStyle name="Fixed 165" xfId="4180" xr:uid="{00000000-0005-0000-0000-0000F6140000}"/>
    <cellStyle name="Fixed 166" xfId="4181" xr:uid="{00000000-0005-0000-0000-0000F7140000}"/>
    <cellStyle name="Fixed 167" xfId="4182" xr:uid="{00000000-0005-0000-0000-0000F8140000}"/>
    <cellStyle name="Fixed 168" xfId="4183" xr:uid="{00000000-0005-0000-0000-0000F9140000}"/>
    <cellStyle name="Fixed 169" xfId="4184" xr:uid="{00000000-0005-0000-0000-0000FA140000}"/>
    <cellStyle name="Fixed 17" xfId="4185" xr:uid="{00000000-0005-0000-0000-0000FB140000}"/>
    <cellStyle name="Fixed 170" xfId="4186" xr:uid="{00000000-0005-0000-0000-0000FC140000}"/>
    <cellStyle name="Fixed 171" xfId="4187" xr:uid="{00000000-0005-0000-0000-0000FD140000}"/>
    <cellStyle name="Fixed 172" xfId="4188" xr:uid="{00000000-0005-0000-0000-0000FE140000}"/>
    <cellStyle name="Fixed 173" xfId="5189" xr:uid="{00000000-0005-0000-0000-0000FF140000}"/>
    <cellStyle name="Fixed 174" xfId="5339" xr:uid="{00000000-0005-0000-0000-000000150000}"/>
    <cellStyle name="Fixed 175" xfId="5345" xr:uid="{00000000-0005-0000-0000-000001150000}"/>
    <cellStyle name="Fixed 176" xfId="5337" xr:uid="{00000000-0005-0000-0000-000002150000}"/>
    <cellStyle name="Fixed 18" xfId="4189" xr:uid="{00000000-0005-0000-0000-000003150000}"/>
    <cellStyle name="Fixed 19" xfId="4190" xr:uid="{00000000-0005-0000-0000-000004150000}"/>
    <cellStyle name="Fixed 2" xfId="4191" xr:uid="{00000000-0005-0000-0000-000005150000}"/>
    <cellStyle name="Fixed 20" xfId="4192" xr:uid="{00000000-0005-0000-0000-000006150000}"/>
    <cellStyle name="Fixed 21" xfId="4193" xr:uid="{00000000-0005-0000-0000-000007150000}"/>
    <cellStyle name="Fixed 22" xfId="4194" xr:uid="{00000000-0005-0000-0000-000008150000}"/>
    <cellStyle name="Fixed 23" xfId="4195" xr:uid="{00000000-0005-0000-0000-000009150000}"/>
    <cellStyle name="Fixed 24" xfId="4196" xr:uid="{00000000-0005-0000-0000-00000A150000}"/>
    <cellStyle name="Fixed 25" xfId="4197" xr:uid="{00000000-0005-0000-0000-00000B150000}"/>
    <cellStyle name="Fixed 26" xfId="4198" xr:uid="{00000000-0005-0000-0000-00000C150000}"/>
    <cellStyle name="Fixed 27" xfId="4199" xr:uid="{00000000-0005-0000-0000-00000D150000}"/>
    <cellStyle name="Fixed 28" xfId="4200" xr:uid="{00000000-0005-0000-0000-00000E150000}"/>
    <cellStyle name="Fixed 29" xfId="4201" xr:uid="{00000000-0005-0000-0000-00000F150000}"/>
    <cellStyle name="Fixed 3" xfId="4202" xr:uid="{00000000-0005-0000-0000-000010150000}"/>
    <cellStyle name="Fixed 30" xfId="4203" xr:uid="{00000000-0005-0000-0000-000011150000}"/>
    <cellStyle name="Fixed 31" xfId="4204" xr:uid="{00000000-0005-0000-0000-000012150000}"/>
    <cellStyle name="Fixed 32" xfId="4205" xr:uid="{00000000-0005-0000-0000-000013150000}"/>
    <cellStyle name="Fixed 33" xfId="4206" xr:uid="{00000000-0005-0000-0000-000014150000}"/>
    <cellStyle name="Fixed 34" xfId="4207" xr:uid="{00000000-0005-0000-0000-000015150000}"/>
    <cellStyle name="Fixed 35" xfId="4208" xr:uid="{00000000-0005-0000-0000-000016150000}"/>
    <cellStyle name="Fixed 36" xfId="4209" xr:uid="{00000000-0005-0000-0000-000017150000}"/>
    <cellStyle name="Fixed 37" xfId="4210" xr:uid="{00000000-0005-0000-0000-000018150000}"/>
    <cellStyle name="Fixed 38" xfId="4211" xr:uid="{00000000-0005-0000-0000-000019150000}"/>
    <cellStyle name="Fixed 39" xfId="4212" xr:uid="{00000000-0005-0000-0000-00001A150000}"/>
    <cellStyle name="Fixed 4" xfId="4213" xr:uid="{00000000-0005-0000-0000-00001B150000}"/>
    <cellStyle name="Fixed 40" xfId="4214" xr:uid="{00000000-0005-0000-0000-00001C150000}"/>
    <cellStyle name="Fixed 41" xfId="4215" xr:uid="{00000000-0005-0000-0000-00001D150000}"/>
    <cellStyle name="Fixed 42" xfId="4216" xr:uid="{00000000-0005-0000-0000-00001E150000}"/>
    <cellStyle name="Fixed 43" xfId="4217" xr:uid="{00000000-0005-0000-0000-00001F150000}"/>
    <cellStyle name="Fixed 44" xfId="4218" xr:uid="{00000000-0005-0000-0000-000020150000}"/>
    <cellStyle name="Fixed 45" xfId="4219" xr:uid="{00000000-0005-0000-0000-000021150000}"/>
    <cellStyle name="Fixed 46" xfId="4220" xr:uid="{00000000-0005-0000-0000-000022150000}"/>
    <cellStyle name="Fixed 47" xfId="4221" xr:uid="{00000000-0005-0000-0000-000023150000}"/>
    <cellStyle name="Fixed 48" xfId="4222" xr:uid="{00000000-0005-0000-0000-000024150000}"/>
    <cellStyle name="Fixed 49" xfId="4223" xr:uid="{00000000-0005-0000-0000-000025150000}"/>
    <cellStyle name="Fixed 5" xfId="4224" xr:uid="{00000000-0005-0000-0000-000026150000}"/>
    <cellStyle name="Fixed 50" xfId="4225" xr:uid="{00000000-0005-0000-0000-000027150000}"/>
    <cellStyle name="Fixed 51" xfId="4226" xr:uid="{00000000-0005-0000-0000-000028150000}"/>
    <cellStyle name="Fixed 52" xfId="4227" xr:uid="{00000000-0005-0000-0000-000029150000}"/>
    <cellStyle name="Fixed 53" xfId="4228" xr:uid="{00000000-0005-0000-0000-00002A150000}"/>
    <cellStyle name="Fixed 54" xfId="4229" xr:uid="{00000000-0005-0000-0000-00002B150000}"/>
    <cellStyle name="Fixed 55" xfId="4230" xr:uid="{00000000-0005-0000-0000-00002C150000}"/>
    <cellStyle name="Fixed 56" xfId="4231" xr:uid="{00000000-0005-0000-0000-00002D150000}"/>
    <cellStyle name="Fixed 57" xfId="4232" xr:uid="{00000000-0005-0000-0000-00002E150000}"/>
    <cellStyle name="Fixed 58" xfId="4233" xr:uid="{00000000-0005-0000-0000-00002F150000}"/>
    <cellStyle name="Fixed 59" xfId="4234" xr:uid="{00000000-0005-0000-0000-000030150000}"/>
    <cellStyle name="Fixed 6" xfId="4235" xr:uid="{00000000-0005-0000-0000-000031150000}"/>
    <cellStyle name="Fixed 60" xfId="4236" xr:uid="{00000000-0005-0000-0000-000032150000}"/>
    <cellStyle name="Fixed 61" xfId="4237" xr:uid="{00000000-0005-0000-0000-000033150000}"/>
    <cellStyle name="Fixed 62" xfId="4238" xr:uid="{00000000-0005-0000-0000-000034150000}"/>
    <cellStyle name="Fixed 63" xfId="4239" xr:uid="{00000000-0005-0000-0000-000035150000}"/>
    <cellStyle name="Fixed 64" xfId="4240" xr:uid="{00000000-0005-0000-0000-000036150000}"/>
    <cellStyle name="Fixed 65" xfId="4241" xr:uid="{00000000-0005-0000-0000-000037150000}"/>
    <cellStyle name="Fixed 66" xfId="4242" xr:uid="{00000000-0005-0000-0000-000038150000}"/>
    <cellStyle name="Fixed 67" xfId="4243" xr:uid="{00000000-0005-0000-0000-000039150000}"/>
    <cellStyle name="Fixed 68" xfId="4244" xr:uid="{00000000-0005-0000-0000-00003A150000}"/>
    <cellStyle name="Fixed 69" xfId="4245" xr:uid="{00000000-0005-0000-0000-00003B150000}"/>
    <cellStyle name="Fixed 7" xfId="4246" xr:uid="{00000000-0005-0000-0000-00003C150000}"/>
    <cellStyle name="Fixed 70" xfId="4247" xr:uid="{00000000-0005-0000-0000-00003D150000}"/>
    <cellStyle name="Fixed 71" xfId="4248" xr:uid="{00000000-0005-0000-0000-00003E150000}"/>
    <cellStyle name="Fixed 72" xfId="4249" xr:uid="{00000000-0005-0000-0000-00003F150000}"/>
    <cellStyle name="Fixed 73" xfId="4250" xr:uid="{00000000-0005-0000-0000-000040150000}"/>
    <cellStyle name="Fixed 74" xfId="4251" xr:uid="{00000000-0005-0000-0000-000041150000}"/>
    <cellStyle name="Fixed 75" xfId="4252" xr:uid="{00000000-0005-0000-0000-000042150000}"/>
    <cellStyle name="Fixed 76" xfId="4253" xr:uid="{00000000-0005-0000-0000-000043150000}"/>
    <cellStyle name="Fixed 77" xfId="4254" xr:uid="{00000000-0005-0000-0000-000044150000}"/>
    <cellStyle name="Fixed 78" xfId="4255" xr:uid="{00000000-0005-0000-0000-000045150000}"/>
    <cellStyle name="Fixed 79" xfId="4256" xr:uid="{00000000-0005-0000-0000-000046150000}"/>
    <cellStyle name="Fixed 8" xfId="4257" xr:uid="{00000000-0005-0000-0000-000047150000}"/>
    <cellStyle name="Fixed 80" xfId="4258" xr:uid="{00000000-0005-0000-0000-000048150000}"/>
    <cellStyle name="Fixed 81" xfId="4259" xr:uid="{00000000-0005-0000-0000-000049150000}"/>
    <cellStyle name="Fixed 82" xfId="4260" xr:uid="{00000000-0005-0000-0000-00004A150000}"/>
    <cellStyle name="Fixed 83" xfId="4261" xr:uid="{00000000-0005-0000-0000-00004B150000}"/>
    <cellStyle name="Fixed 84" xfId="4262" xr:uid="{00000000-0005-0000-0000-00004C150000}"/>
    <cellStyle name="Fixed 85" xfId="4263" xr:uid="{00000000-0005-0000-0000-00004D150000}"/>
    <cellStyle name="Fixed 86" xfId="4264" xr:uid="{00000000-0005-0000-0000-00004E150000}"/>
    <cellStyle name="Fixed 87" xfId="4265" xr:uid="{00000000-0005-0000-0000-00004F150000}"/>
    <cellStyle name="Fixed 88" xfId="4266" xr:uid="{00000000-0005-0000-0000-000050150000}"/>
    <cellStyle name="Fixed 89" xfId="4267" xr:uid="{00000000-0005-0000-0000-000051150000}"/>
    <cellStyle name="Fixed 9" xfId="4268" xr:uid="{00000000-0005-0000-0000-000052150000}"/>
    <cellStyle name="Fixed 90" xfId="4269" xr:uid="{00000000-0005-0000-0000-000053150000}"/>
    <cellStyle name="Fixed 91" xfId="4270" xr:uid="{00000000-0005-0000-0000-000054150000}"/>
    <cellStyle name="Fixed 92" xfId="4271" xr:uid="{00000000-0005-0000-0000-000055150000}"/>
    <cellStyle name="Fixed 93" xfId="4272" xr:uid="{00000000-0005-0000-0000-000056150000}"/>
    <cellStyle name="Fixed 94" xfId="4273" xr:uid="{00000000-0005-0000-0000-000057150000}"/>
    <cellStyle name="Fixed 95" xfId="4274" xr:uid="{00000000-0005-0000-0000-000058150000}"/>
    <cellStyle name="Fixed 96" xfId="4275" xr:uid="{00000000-0005-0000-0000-000059150000}"/>
    <cellStyle name="Fixed 97" xfId="4276" xr:uid="{00000000-0005-0000-0000-00005A150000}"/>
    <cellStyle name="Fixed 98" xfId="4277" xr:uid="{00000000-0005-0000-0000-00005B150000}"/>
    <cellStyle name="Fixed 99" xfId="4278" xr:uid="{00000000-0005-0000-0000-00005C150000}"/>
    <cellStyle name="Fixed_마포구 지역분석조서" xfId="413" xr:uid="{00000000-0005-0000-0000-00005D150000}"/>
    <cellStyle name="Followed Hyperlink" xfId="4279" xr:uid="{00000000-0005-0000-0000-00005E150000}"/>
    <cellStyle name="Good" xfId="4280" xr:uid="{00000000-0005-0000-0000-00005F150000}"/>
    <cellStyle name="GrandTotal" xfId="414" xr:uid="{00000000-0005-0000-0000-000060150000}"/>
    <cellStyle name="Grey" xfId="91" xr:uid="{00000000-0005-0000-0000-000061150000}"/>
    <cellStyle name="Grey 2" xfId="4281" xr:uid="{00000000-0005-0000-0000-000062150000}"/>
    <cellStyle name="Head1" xfId="415" xr:uid="{00000000-0005-0000-0000-000063150000}"/>
    <cellStyle name="Head2" xfId="416" xr:uid="{00000000-0005-0000-0000-000064150000}"/>
    <cellStyle name="Head3" xfId="417" xr:uid="{00000000-0005-0000-0000-000065150000}"/>
    <cellStyle name="Head4" xfId="418" xr:uid="{00000000-0005-0000-0000-000066150000}"/>
    <cellStyle name="Head5" xfId="419" xr:uid="{00000000-0005-0000-0000-000067150000}"/>
    <cellStyle name="Head6" xfId="420" xr:uid="{00000000-0005-0000-0000-000068150000}"/>
    <cellStyle name="Head7" xfId="421" xr:uid="{00000000-0005-0000-0000-000069150000}"/>
    <cellStyle name="Head8" xfId="422" xr:uid="{00000000-0005-0000-0000-00006A150000}"/>
    <cellStyle name="Head9" xfId="423" xr:uid="{00000000-0005-0000-0000-00006B150000}"/>
    <cellStyle name="HEADER" xfId="92" xr:uid="{00000000-0005-0000-0000-00006C150000}"/>
    <cellStyle name="Header1" xfId="93" xr:uid="{00000000-0005-0000-0000-00006D150000}"/>
    <cellStyle name="Header2" xfId="94" xr:uid="{00000000-0005-0000-0000-00006E150000}"/>
    <cellStyle name="Header2 10" xfId="6443" xr:uid="{00000000-0005-0000-0000-00006F150000}"/>
    <cellStyle name="Header2 10 2" xfId="12415" xr:uid="{00000000-0005-0000-0000-000070150000}"/>
    <cellStyle name="Header2 10 3" xfId="18171" xr:uid="{00000000-0005-0000-0000-000071150000}"/>
    <cellStyle name="Header2 10 4" xfId="23668" xr:uid="{00000000-0005-0000-0000-000072150000}"/>
    <cellStyle name="Header2 11" xfId="6444" xr:uid="{00000000-0005-0000-0000-000073150000}"/>
    <cellStyle name="Header2 11 2" xfId="12416" xr:uid="{00000000-0005-0000-0000-000074150000}"/>
    <cellStyle name="Header2 11 3" xfId="18172" xr:uid="{00000000-0005-0000-0000-000075150000}"/>
    <cellStyle name="Header2 11 4" xfId="23669" xr:uid="{00000000-0005-0000-0000-000076150000}"/>
    <cellStyle name="Header2 12" xfId="11230" xr:uid="{00000000-0005-0000-0000-000077150000}"/>
    <cellStyle name="Header2 2" xfId="5355" xr:uid="{00000000-0005-0000-0000-000078150000}"/>
    <cellStyle name="Header2 2 10" xfId="6445" xr:uid="{00000000-0005-0000-0000-000079150000}"/>
    <cellStyle name="Header2 2 10 2" xfId="12417" xr:uid="{00000000-0005-0000-0000-00007A150000}"/>
    <cellStyle name="Header2 2 10 3" xfId="18173" xr:uid="{00000000-0005-0000-0000-00007B150000}"/>
    <cellStyle name="Header2 2 10 4" xfId="23670" xr:uid="{00000000-0005-0000-0000-00007C150000}"/>
    <cellStyle name="Header2 2 11" xfId="6446" xr:uid="{00000000-0005-0000-0000-00007D150000}"/>
    <cellStyle name="Header2 2 11 2" xfId="12418" xr:uid="{00000000-0005-0000-0000-00007E150000}"/>
    <cellStyle name="Header2 2 11 3" xfId="18174" xr:uid="{00000000-0005-0000-0000-00007F150000}"/>
    <cellStyle name="Header2 2 11 4" xfId="23671" xr:uid="{00000000-0005-0000-0000-000080150000}"/>
    <cellStyle name="Header2 2 12" xfId="11349" xr:uid="{00000000-0005-0000-0000-000081150000}"/>
    <cellStyle name="Header2 2 2" xfId="5643" xr:uid="{00000000-0005-0000-0000-000082150000}"/>
    <cellStyle name="Header2 2 2 10" xfId="17387" xr:uid="{00000000-0005-0000-0000-000083150000}"/>
    <cellStyle name="Header2 2 2 2" xfId="6447" xr:uid="{00000000-0005-0000-0000-000084150000}"/>
    <cellStyle name="Header2 2 2 2 2" xfId="12419" xr:uid="{00000000-0005-0000-0000-000085150000}"/>
    <cellStyle name="Header2 2 2 2 3" xfId="18175" xr:uid="{00000000-0005-0000-0000-000086150000}"/>
    <cellStyle name="Header2 2 2 2 4" xfId="23672" xr:uid="{00000000-0005-0000-0000-000087150000}"/>
    <cellStyle name="Header2 2 2 3" xfId="6448" xr:uid="{00000000-0005-0000-0000-000088150000}"/>
    <cellStyle name="Header2 2 2 3 2" xfId="12420" xr:uid="{00000000-0005-0000-0000-000089150000}"/>
    <cellStyle name="Header2 2 2 3 3" xfId="18176" xr:uid="{00000000-0005-0000-0000-00008A150000}"/>
    <cellStyle name="Header2 2 2 3 4" xfId="23673" xr:uid="{00000000-0005-0000-0000-00008B150000}"/>
    <cellStyle name="Header2 2 2 4" xfId="6449" xr:uid="{00000000-0005-0000-0000-00008C150000}"/>
    <cellStyle name="Header2 2 2 4 2" xfId="12421" xr:uid="{00000000-0005-0000-0000-00008D150000}"/>
    <cellStyle name="Header2 2 2 4 3" xfId="18177" xr:uid="{00000000-0005-0000-0000-00008E150000}"/>
    <cellStyle name="Header2 2 2 4 4" xfId="23674" xr:uid="{00000000-0005-0000-0000-00008F150000}"/>
    <cellStyle name="Header2 2 2 5" xfId="6450" xr:uid="{00000000-0005-0000-0000-000090150000}"/>
    <cellStyle name="Header2 2 2 5 2" xfId="12422" xr:uid="{00000000-0005-0000-0000-000091150000}"/>
    <cellStyle name="Header2 2 2 5 3" xfId="18178" xr:uid="{00000000-0005-0000-0000-000092150000}"/>
    <cellStyle name="Header2 2 2 5 4" xfId="23675" xr:uid="{00000000-0005-0000-0000-000093150000}"/>
    <cellStyle name="Header2 2 2 6" xfId="6451" xr:uid="{00000000-0005-0000-0000-000094150000}"/>
    <cellStyle name="Header2 2 2 6 2" xfId="12423" xr:uid="{00000000-0005-0000-0000-000095150000}"/>
    <cellStyle name="Header2 2 2 6 3" xfId="18179" xr:uid="{00000000-0005-0000-0000-000096150000}"/>
    <cellStyle name="Header2 2 2 6 4" xfId="23676" xr:uid="{00000000-0005-0000-0000-000097150000}"/>
    <cellStyle name="Header2 2 2 7" xfId="6452" xr:uid="{00000000-0005-0000-0000-000098150000}"/>
    <cellStyle name="Header2 2 2 7 2" xfId="12424" xr:uid="{00000000-0005-0000-0000-000099150000}"/>
    <cellStyle name="Header2 2 2 7 3" xfId="18180" xr:uid="{00000000-0005-0000-0000-00009A150000}"/>
    <cellStyle name="Header2 2 2 7 4" xfId="23677" xr:uid="{00000000-0005-0000-0000-00009B150000}"/>
    <cellStyle name="Header2 2 2 8" xfId="6453" xr:uid="{00000000-0005-0000-0000-00009C150000}"/>
    <cellStyle name="Header2 2 2 8 2" xfId="12425" xr:uid="{00000000-0005-0000-0000-00009D150000}"/>
    <cellStyle name="Header2 2 2 8 3" xfId="18181" xr:uid="{00000000-0005-0000-0000-00009E150000}"/>
    <cellStyle name="Header2 2 2 8 4" xfId="23678" xr:uid="{00000000-0005-0000-0000-00009F150000}"/>
    <cellStyle name="Header2 2 2 9" xfId="11616" xr:uid="{00000000-0005-0000-0000-0000A0150000}"/>
    <cellStyle name="Header2 2 3" xfId="5889" xr:uid="{00000000-0005-0000-0000-0000A1150000}"/>
    <cellStyle name="Header2 2 3 10" xfId="6454" xr:uid="{00000000-0005-0000-0000-0000A2150000}"/>
    <cellStyle name="Header2 2 3 10 2" xfId="12426" xr:uid="{00000000-0005-0000-0000-0000A3150000}"/>
    <cellStyle name="Header2 2 3 10 3" xfId="18182" xr:uid="{00000000-0005-0000-0000-0000A4150000}"/>
    <cellStyle name="Header2 2 3 10 4" xfId="23679" xr:uid="{00000000-0005-0000-0000-0000A5150000}"/>
    <cellStyle name="Header2 2 3 11" xfId="11862" xr:uid="{00000000-0005-0000-0000-0000A6150000}"/>
    <cellStyle name="Header2 2 3 12" xfId="17619" xr:uid="{00000000-0005-0000-0000-0000A7150000}"/>
    <cellStyle name="Header2 2 3 13" xfId="23116" xr:uid="{00000000-0005-0000-0000-0000A8150000}"/>
    <cellStyle name="Header2 2 3 2" xfId="6455" xr:uid="{00000000-0005-0000-0000-0000A9150000}"/>
    <cellStyle name="Header2 2 3 2 2" xfId="12427" xr:uid="{00000000-0005-0000-0000-0000AA150000}"/>
    <cellStyle name="Header2 2 3 2 3" xfId="18183" xr:uid="{00000000-0005-0000-0000-0000AB150000}"/>
    <cellStyle name="Header2 2 3 2 4" xfId="23680" xr:uid="{00000000-0005-0000-0000-0000AC150000}"/>
    <cellStyle name="Header2 2 3 3" xfId="6456" xr:uid="{00000000-0005-0000-0000-0000AD150000}"/>
    <cellStyle name="Header2 2 3 3 2" xfId="12428" xr:uid="{00000000-0005-0000-0000-0000AE150000}"/>
    <cellStyle name="Header2 2 3 3 3" xfId="18184" xr:uid="{00000000-0005-0000-0000-0000AF150000}"/>
    <cellStyle name="Header2 2 3 3 4" xfId="23681" xr:uid="{00000000-0005-0000-0000-0000B0150000}"/>
    <cellStyle name="Header2 2 3 4" xfId="6457" xr:uid="{00000000-0005-0000-0000-0000B1150000}"/>
    <cellStyle name="Header2 2 3 4 2" xfId="12429" xr:uid="{00000000-0005-0000-0000-0000B2150000}"/>
    <cellStyle name="Header2 2 3 4 3" xfId="18185" xr:uid="{00000000-0005-0000-0000-0000B3150000}"/>
    <cellStyle name="Header2 2 3 4 4" xfId="23682" xr:uid="{00000000-0005-0000-0000-0000B4150000}"/>
    <cellStyle name="Header2 2 3 5" xfId="6458" xr:uid="{00000000-0005-0000-0000-0000B5150000}"/>
    <cellStyle name="Header2 2 3 5 2" xfId="12430" xr:uid="{00000000-0005-0000-0000-0000B6150000}"/>
    <cellStyle name="Header2 2 3 5 3" xfId="18186" xr:uid="{00000000-0005-0000-0000-0000B7150000}"/>
    <cellStyle name="Header2 2 3 5 4" xfId="23683" xr:uid="{00000000-0005-0000-0000-0000B8150000}"/>
    <cellStyle name="Header2 2 3 6" xfId="6459" xr:uid="{00000000-0005-0000-0000-0000B9150000}"/>
    <cellStyle name="Header2 2 3 6 2" xfId="12431" xr:uid="{00000000-0005-0000-0000-0000BA150000}"/>
    <cellStyle name="Header2 2 3 6 3" xfId="18187" xr:uid="{00000000-0005-0000-0000-0000BB150000}"/>
    <cellStyle name="Header2 2 3 6 4" xfId="23684" xr:uid="{00000000-0005-0000-0000-0000BC150000}"/>
    <cellStyle name="Header2 2 3 7" xfId="6460" xr:uid="{00000000-0005-0000-0000-0000BD150000}"/>
    <cellStyle name="Header2 2 3 7 2" xfId="12432" xr:uid="{00000000-0005-0000-0000-0000BE150000}"/>
    <cellStyle name="Header2 2 3 7 3" xfId="18188" xr:uid="{00000000-0005-0000-0000-0000BF150000}"/>
    <cellStyle name="Header2 2 3 7 4" xfId="23685" xr:uid="{00000000-0005-0000-0000-0000C0150000}"/>
    <cellStyle name="Header2 2 3 8" xfId="6461" xr:uid="{00000000-0005-0000-0000-0000C1150000}"/>
    <cellStyle name="Header2 2 3 8 2" xfId="12433" xr:uid="{00000000-0005-0000-0000-0000C2150000}"/>
    <cellStyle name="Header2 2 3 8 3" xfId="18189" xr:uid="{00000000-0005-0000-0000-0000C3150000}"/>
    <cellStyle name="Header2 2 3 8 4" xfId="23686" xr:uid="{00000000-0005-0000-0000-0000C4150000}"/>
    <cellStyle name="Header2 2 3 9" xfId="6462" xr:uid="{00000000-0005-0000-0000-0000C5150000}"/>
    <cellStyle name="Header2 2 3 9 2" xfId="12434" xr:uid="{00000000-0005-0000-0000-0000C6150000}"/>
    <cellStyle name="Header2 2 3 9 3" xfId="18190" xr:uid="{00000000-0005-0000-0000-0000C7150000}"/>
    <cellStyle name="Header2 2 3 9 4" xfId="23687" xr:uid="{00000000-0005-0000-0000-0000C8150000}"/>
    <cellStyle name="Header2 2 4" xfId="6463" xr:uid="{00000000-0005-0000-0000-0000C9150000}"/>
    <cellStyle name="Header2 2 4 2" xfId="12435" xr:uid="{00000000-0005-0000-0000-0000CA150000}"/>
    <cellStyle name="Header2 2 4 3" xfId="18191" xr:uid="{00000000-0005-0000-0000-0000CB150000}"/>
    <cellStyle name="Header2 2 4 4" xfId="23688" xr:uid="{00000000-0005-0000-0000-0000CC150000}"/>
    <cellStyle name="Header2 2 5" xfId="6464" xr:uid="{00000000-0005-0000-0000-0000CD150000}"/>
    <cellStyle name="Header2 2 5 2" xfId="12436" xr:uid="{00000000-0005-0000-0000-0000CE150000}"/>
    <cellStyle name="Header2 2 5 3" xfId="18192" xr:uid="{00000000-0005-0000-0000-0000CF150000}"/>
    <cellStyle name="Header2 2 5 4" xfId="23689" xr:uid="{00000000-0005-0000-0000-0000D0150000}"/>
    <cellStyle name="Header2 2 6" xfId="6465" xr:uid="{00000000-0005-0000-0000-0000D1150000}"/>
    <cellStyle name="Header2 2 6 2" xfId="12437" xr:uid="{00000000-0005-0000-0000-0000D2150000}"/>
    <cellStyle name="Header2 2 6 3" xfId="18193" xr:uid="{00000000-0005-0000-0000-0000D3150000}"/>
    <cellStyle name="Header2 2 6 4" xfId="23690" xr:uid="{00000000-0005-0000-0000-0000D4150000}"/>
    <cellStyle name="Header2 2 7" xfId="6466" xr:uid="{00000000-0005-0000-0000-0000D5150000}"/>
    <cellStyle name="Header2 2 7 2" xfId="12438" xr:uid="{00000000-0005-0000-0000-0000D6150000}"/>
    <cellStyle name="Header2 2 7 3" xfId="18194" xr:uid="{00000000-0005-0000-0000-0000D7150000}"/>
    <cellStyle name="Header2 2 7 4" xfId="23691" xr:uid="{00000000-0005-0000-0000-0000D8150000}"/>
    <cellStyle name="Header2 2 8" xfId="6467" xr:uid="{00000000-0005-0000-0000-0000D9150000}"/>
    <cellStyle name="Header2 2 8 2" xfId="12439" xr:uid="{00000000-0005-0000-0000-0000DA150000}"/>
    <cellStyle name="Header2 2 8 3" xfId="18195" xr:uid="{00000000-0005-0000-0000-0000DB150000}"/>
    <cellStyle name="Header2 2 8 4" xfId="23692" xr:uid="{00000000-0005-0000-0000-0000DC150000}"/>
    <cellStyle name="Header2 2 9" xfId="6468" xr:uid="{00000000-0005-0000-0000-0000DD150000}"/>
    <cellStyle name="Header2 2 9 2" xfId="12440" xr:uid="{00000000-0005-0000-0000-0000DE150000}"/>
    <cellStyle name="Header2 2 9 3" xfId="18196" xr:uid="{00000000-0005-0000-0000-0000DF150000}"/>
    <cellStyle name="Header2 2 9 4" xfId="23693" xr:uid="{00000000-0005-0000-0000-0000E0150000}"/>
    <cellStyle name="Header2 3" xfId="5402" xr:uid="{00000000-0005-0000-0000-0000E1150000}"/>
    <cellStyle name="Header2 3 10" xfId="6469" xr:uid="{00000000-0005-0000-0000-0000E2150000}"/>
    <cellStyle name="Header2 3 10 2" xfId="12441" xr:uid="{00000000-0005-0000-0000-0000E3150000}"/>
    <cellStyle name="Header2 3 10 3" xfId="18197" xr:uid="{00000000-0005-0000-0000-0000E4150000}"/>
    <cellStyle name="Header2 3 10 4" xfId="23694" xr:uid="{00000000-0005-0000-0000-0000E5150000}"/>
    <cellStyle name="Header2 3 11" xfId="6470" xr:uid="{00000000-0005-0000-0000-0000E6150000}"/>
    <cellStyle name="Header2 3 11 2" xfId="12442" xr:uid="{00000000-0005-0000-0000-0000E7150000}"/>
    <cellStyle name="Header2 3 11 3" xfId="18198" xr:uid="{00000000-0005-0000-0000-0000E8150000}"/>
    <cellStyle name="Header2 3 11 4" xfId="23695" xr:uid="{00000000-0005-0000-0000-0000E9150000}"/>
    <cellStyle name="Header2 3 12" xfId="11396" xr:uid="{00000000-0005-0000-0000-0000EA150000}"/>
    <cellStyle name="Header2 3 2" xfId="5690" xr:uid="{00000000-0005-0000-0000-0000EB150000}"/>
    <cellStyle name="Header2 3 2 10" xfId="17433" xr:uid="{00000000-0005-0000-0000-0000EC150000}"/>
    <cellStyle name="Header2 3 2 2" xfId="6471" xr:uid="{00000000-0005-0000-0000-0000ED150000}"/>
    <cellStyle name="Header2 3 2 2 2" xfId="12443" xr:uid="{00000000-0005-0000-0000-0000EE150000}"/>
    <cellStyle name="Header2 3 2 2 3" xfId="18199" xr:uid="{00000000-0005-0000-0000-0000EF150000}"/>
    <cellStyle name="Header2 3 2 2 4" xfId="23696" xr:uid="{00000000-0005-0000-0000-0000F0150000}"/>
    <cellStyle name="Header2 3 2 3" xfId="6472" xr:uid="{00000000-0005-0000-0000-0000F1150000}"/>
    <cellStyle name="Header2 3 2 3 2" xfId="12444" xr:uid="{00000000-0005-0000-0000-0000F2150000}"/>
    <cellStyle name="Header2 3 2 3 3" xfId="18200" xr:uid="{00000000-0005-0000-0000-0000F3150000}"/>
    <cellStyle name="Header2 3 2 3 4" xfId="23697" xr:uid="{00000000-0005-0000-0000-0000F4150000}"/>
    <cellStyle name="Header2 3 2 4" xfId="6473" xr:uid="{00000000-0005-0000-0000-0000F5150000}"/>
    <cellStyle name="Header2 3 2 4 2" xfId="12445" xr:uid="{00000000-0005-0000-0000-0000F6150000}"/>
    <cellStyle name="Header2 3 2 4 3" xfId="18201" xr:uid="{00000000-0005-0000-0000-0000F7150000}"/>
    <cellStyle name="Header2 3 2 4 4" xfId="23698" xr:uid="{00000000-0005-0000-0000-0000F8150000}"/>
    <cellStyle name="Header2 3 2 5" xfId="6474" xr:uid="{00000000-0005-0000-0000-0000F9150000}"/>
    <cellStyle name="Header2 3 2 5 2" xfId="12446" xr:uid="{00000000-0005-0000-0000-0000FA150000}"/>
    <cellStyle name="Header2 3 2 5 3" xfId="18202" xr:uid="{00000000-0005-0000-0000-0000FB150000}"/>
    <cellStyle name="Header2 3 2 5 4" xfId="23699" xr:uid="{00000000-0005-0000-0000-0000FC150000}"/>
    <cellStyle name="Header2 3 2 6" xfId="6475" xr:uid="{00000000-0005-0000-0000-0000FD150000}"/>
    <cellStyle name="Header2 3 2 6 2" xfId="12447" xr:uid="{00000000-0005-0000-0000-0000FE150000}"/>
    <cellStyle name="Header2 3 2 6 3" xfId="18203" xr:uid="{00000000-0005-0000-0000-0000FF150000}"/>
    <cellStyle name="Header2 3 2 6 4" xfId="23700" xr:uid="{00000000-0005-0000-0000-000000160000}"/>
    <cellStyle name="Header2 3 2 7" xfId="6476" xr:uid="{00000000-0005-0000-0000-000001160000}"/>
    <cellStyle name="Header2 3 2 7 2" xfId="12448" xr:uid="{00000000-0005-0000-0000-000002160000}"/>
    <cellStyle name="Header2 3 2 7 3" xfId="18204" xr:uid="{00000000-0005-0000-0000-000003160000}"/>
    <cellStyle name="Header2 3 2 7 4" xfId="23701" xr:uid="{00000000-0005-0000-0000-000004160000}"/>
    <cellStyle name="Header2 3 2 8" xfId="6477" xr:uid="{00000000-0005-0000-0000-000005160000}"/>
    <cellStyle name="Header2 3 2 8 2" xfId="12449" xr:uid="{00000000-0005-0000-0000-000006160000}"/>
    <cellStyle name="Header2 3 2 8 3" xfId="18205" xr:uid="{00000000-0005-0000-0000-000007160000}"/>
    <cellStyle name="Header2 3 2 8 4" xfId="23702" xr:uid="{00000000-0005-0000-0000-000008160000}"/>
    <cellStyle name="Header2 3 2 9" xfId="11663" xr:uid="{00000000-0005-0000-0000-000009160000}"/>
    <cellStyle name="Header2 3 3" xfId="5929" xr:uid="{00000000-0005-0000-0000-00000A160000}"/>
    <cellStyle name="Header2 3 3 10" xfId="6478" xr:uid="{00000000-0005-0000-0000-00000B160000}"/>
    <cellStyle name="Header2 3 3 10 2" xfId="12450" xr:uid="{00000000-0005-0000-0000-00000C160000}"/>
    <cellStyle name="Header2 3 3 10 3" xfId="18206" xr:uid="{00000000-0005-0000-0000-00000D160000}"/>
    <cellStyle name="Header2 3 3 10 4" xfId="23703" xr:uid="{00000000-0005-0000-0000-00000E160000}"/>
    <cellStyle name="Header2 3 3 11" xfId="11902" xr:uid="{00000000-0005-0000-0000-00000F160000}"/>
    <cellStyle name="Header2 3 3 12" xfId="17659" xr:uid="{00000000-0005-0000-0000-000010160000}"/>
    <cellStyle name="Header2 3 3 13" xfId="23156" xr:uid="{00000000-0005-0000-0000-000011160000}"/>
    <cellStyle name="Header2 3 3 2" xfId="6479" xr:uid="{00000000-0005-0000-0000-000012160000}"/>
    <cellStyle name="Header2 3 3 2 2" xfId="12451" xr:uid="{00000000-0005-0000-0000-000013160000}"/>
    <cellStyle name="Header2 3 3 2 3" xfId="18207" xr:uid="{00000000-0005-0000-0000-000014160000}"/>
    <cellStyle name="Header2 3 3 2 4" xfId="23704" xr:uid="{00000000-0005-0000-0000-000015160000}"/>
    <cellStyle name="Header2 3 3 3" xfId="6480" xr:uid="{00000000-0005-0000-0000-000016160000}"/>
    <cellStyle name="Header2 3 3 3 2" xfId="12452" xr:uid="{00000000-0005-0000-0000-000017160000}"/>
    <cellStyle name="Header2 3 3 3 3" xfId="18208" xr:uid="{00000000-0005-0000-0000-000018160000}"/>
    <cellStyle name="Header2 3 3 3 4" xfId="23705" xr:uid="{00000000-0005-0000-0000-000019160000}"/>
    <cellStyle name="Header2 3 3 4" xfId="6481" xr:uid="{00000000-0005-0000-0000-00001A160000}"/>
    <cellStyle name="Header2 3 3 4 2" xfId="12453" xr:uid="{00000000-0005-0000-0000-00001B160000}"/>
    <cellStyle name="Header2 3 3 4 3" xfId="18209" xr:uid="{00000000-0005-0000-0000-00001C160000}"/>
    <cellStyle name="Header2 3 3 4 4" xfId="23706" xr:uid="{00000000-0005-0000-0000-00001D160000}"/>
    <cellStyle name="Header2 3 3 5" xfId="6482" xr:uid="{00000000-0005-0000-0000-00001E160000}"/>
    <cellStyle name="Header2 3 3 5 2" xfId="12454" xr:uid="{00000000-0005-0000-0000-00001F160000}"/>
    <cellStyle name="Header2 3 3 5 3" xfId="18210" xr:uid="{00000000-0005-0000-0000-000020160000}"/>
    <cellStyle name="Header2 3 3 5 4" xfId="23707" xr:uid="{00000000-0005-0000-0000-000021160000}"/>
    <cellStyle name="Header2 3 3 6" xfId="6483" xr:uid="{00000000-0005-0000-0000-000022160000}"/>
    <cellStyle name="Header2 3 3 6 2" xfId="12455" xr:uid="{00000000-0005-0000-0000-000023160000}"/>
    <cellStyle name="Header2 3 3 6 3" xfId="18211" xr:uid="{00000000-0005-0000-0000-000024160000}"/>
    <cellStyle name="Header2 3 3 6 4" xfId="23708" xr:uid="{00000000-0005-0000-0000-000025160000}"/>
    <cellStyle name="Header2 3 3 7" xfId="6484" xr:uid="{00000000-0005-0000-0000-000026160000}"/>
    <cellStyle name="Header2 3 3 7 2" xfId="12456" xr:uid="{00000000-0005-0000-0000-000027160000}"/>
    <cellStyle name="Header2 3 3 7 3" xfId="18212" xr:uid="{00000000-0005-0000-0000-000028160000}"/>
    <cellStyle name="Header2 3 3 7 4" xfId="23709" xr:uid="{00000000-0005-0000-0000-000029160000}"/>
    <cellStyle name="Header2 3 3 8" xfId="6485" xr:uid="{00000000-0005-0000-0000-00002A160000}"/>
    <cellStyle name="Header2 3 3 8 2" xfId="12457" xr:uid="{00000000-0005-0000-0000-00002B160000}"/>
    <cellStyle name="Header2 3 3 8 3" xfId="18213" xr:uid="{00000000-0005-0000-0000-00002C160000}"/>
    <cellStyle name="Header2 3 3 8 4" xfId="23710" xr:uid="{00000000-0005-0000-0000-00002D160000}"/>
    <cellStyle name="Header2 3 3 9" xfId="6486" xr:uid="{00000000-0005-0000-0000-00002E160000}"/>
    <cellStyle name="Header2 3 3 9 2" xfId="12458" xr:uid="{00000000-0005-0000-0000-00002F160000}"/>
    <cellStyle name="Header2 3 3 9 3" xfId="18214" xr:uid="{00000000-0005-0000-0000-000030160000}"/>
    <cellStyle name="Header2 3 3 9 4" xfId="23711" xr:uid="{00000000-0005-0000-0000-000031160000}"/>
    <cellStyle name="Header2 3 4" xfId="6487" xr:uid="{00000000-0005-0000-0000-000032160000}"/>
    <cellStyle name="Header2 3 4 2" xfId="12459" xr:uid="{00000000-0005-0000-0000-000033160000}"/>
    <cellStyle name="Header2 3 4 3" xfId="18215" xr:uid="{00000000-0005-0000-0000-000034160000}"/>
    <cellStyle name="Header2 3 4 4" xfId="23712" xr:uid="{00000000-0005-0000-0000-000035160000}"/>
    <cellStyle name="Header2 3 5" xfId="6488" xr:uid="{00000000-0005-0000-0000-000036160000}"/>
    <cellStyle name="Header2 3 5 2" xfId="12460" xr:uid="{00000000-0005-0000-0000-000037160000}"/>
    <cellStyle name="Header2 3 5 3" xfId="18216" xr:uid="{00000000-0005-0000-0000-000038160000}"/>
    <cellStyle name="Header2 3 5 4" xfId="23713" xr:uid="{00000000-0005-0000-0000-000039160000}"/>
    <cellStyle name="Header2 3 6" xfId="6489" xr:uid="{00000000-0005-0000-0000-00003A160000}"/>
    <cellStyle name="Header2 3 6 2" xfId="12461" xr:uid="{00000000-0005-0000-0000-00003B160000}"/>
    <cellStyle name="Header2 3 6 3" xfId="18217" xr:uid="{00000000-0005-0000-0000-00003C160000}"/>
    <cellStyle name="Header2 3 6 4" xfId="23714" xr:uid="{00000000-0005-0000-0000-00003D160000}"/>
    <cellStyle name="Header2 3 7" xfId="6490" xr:uid="{00000000-0005-0000-0000-00003E160000}"/>
    <cellStyle name="Header2 3 7 2" xfId="12462" xr:uid="{00000000-0005-0000-0000-00003F160000}"/>
    <cellStyle name="Header2 3 7 3" xfId="18218" xr:uid="{00000000-0005-0000-0000-000040160000}"/>
    <cellStyle name="Header2 3 7 4" xfId="23715" xr:uid="{00000000-0005-0000-0000-000041160000}"/>
    <cellStyle name="Header2 3 8" xfId="6491" xr:uid="{00000000-0005-0000-0000-000042160000}"/>
    <cellStyle name="Header2 3 8 2" xfId="12463" xr:uid="{00000000-0005-0000-0000-000043160000}"/>
    <cellStyle name="Header2 3 8 3" xfId="18219" xr:uid="{00000000-0005-0000-0000-000044160000}"/>
    <cellStyle name="Header2 3 8 4" xfId="23716" xr:uid="{00000000-0005-0000-0000-000045160000}"/>
    <cellStyle name="Header2 3 9" xfId="6492" xr:uid="{00000000-0005-0000-0000-000046160000}"/>
    <cellStyle name="Header2 3 9 2" xfId="12464" xr:uid="{00000000-0005-0000-0000-000047160000}"/>
    <cellStyle name="Header2 3 9 3" xfId="18220" xr:uid="{00000000-0005-0000-0000-000048160000}"/>
    <cellStyle name="Header2 3 9 4" xfId="23717" xr:uid="{00000000-0005-0000-0000-000049160000}"/>
    <cellStyle name="Header2 4" xfId="5588" xr:uid="{00000000-0005-0000-0000-00004A160000}"/>
    <cellStyle name="Header2 4 10" xfId="11573" xr:uid="{00000000-0005-0000-0000-00004B160000}"/>
    <cellStyle name="Header2 4 2" xfId="5876" xr:uid="{00000000-0005-0000-0000-00004C160000}"/>
    <cellStyle name="Header2 4 2 10" xfId="6493" xr:uid="{00000000-0005-0000-0000-00004D160000}"/>
    <cellStyle name="Header2 4 2 10 2" xfId="12465" xr:uid="{00000000-0005-0000-0000-00004E160000}"/>
    <cellStyle name="Header2 4 2 10 3" xfId="18221" xr:uid="{00000000-0005-0000-0000-00004F160000}"/>
    <cellStyle name="Header2 4 2 10 4" xfId="23718" xr:uid="{00000000-0005-0000-0000-000050160000}"/>
    <cellStyle name="Header2 4 2 11" xfId="11849" xr:uid="{00000000-0005-0000-0000-000051160000}"/>
    <cellStyle name="Header2 4 2 12" xfId="23103" xr:uid="{00000000-0005-0000-0000-000052160000}"/>
    <cellStyle name="Header2 4 2 2" xfId="6494" xr:uid="{00000000-0005-0000-0000-000053160000}"/>
    <cellStyle name="Header2 4 2 2 2" xfId="12466" xr:uid="{00000000-0005-0000-0000-000054160000}"/>
    <cellStyle name="Header2 4 2 2 3" xfId="18222" xr:uid="{00000000-0005-0000-0000-000055160000}"/>
    <cellStyle name="Header2 4 2 2 4" xfId="23719" xr:uid="{00000000-0005-0000-0000-000056160000}"/>
    <cellStyle name="Header2 4 2 3" xfId="6495" xr:uid="{00000000-0005-0000-0000-000057160000}"/>
    <cellStyle name="Header2 4 2 3 2" xfId="12467" xr:uid="{00000000-0005-0000-0000-000058160000}"/>
    <cellStyle name="Header2 4 2 3 3" xfId="18223" xr:uid="{00000000-0005-0000-0000-000059160000}"/>
    <cellStyle name="Header2 4 2 3 4" xfId="23720" xr:uid="{00000000-0005-0000-0000-00005A160000}"/>
    <cellStyle name="Header2 4 2 4" xfId="6496" xr:uid="{00000000-0005-0000-0000-00005B160000}"/>
    <cellStyle name="Header2 4 2 4 2" xfId="12468" xr:uid="{00000000-0005-0000-0000-00005C160000}"/>
    <cellStyle name="Header2 4 2 4 3" xfId="18224" xr:uid="{00000000-0005-0000-0000-00005D160000}"/>
    <cellStyle name="Header2 4 2 4 4" xfId="23721" xr:uid="{00000000-0005-0000-0000-00005E160000}"/>
    <cellStyle name="Header2 4 2 5" xfId="6497" xr:uid="{00000000-0005-0000-0000-00005F160000}"/>
    <cellStyle name="Header2 4 2 5 2" xfId="12469" xr:uid="{00000000-0005-0000-0000-000060160000}"/>
    <cellStyle name="Header2 4 2 5 3" xfId="18225" xr:uid="{00000000-0005-0000-0000-000061160000}"/>
    <cellStyle name="Header2 4 2 5 4" xfId="23722" xr:uid="{00000000-0005-0000-0000-000062160000}"/>
    <cellStyle name="Header2 4 2 6" xfId="6498" xr:uid="{00000000-0005-0000-0000-000063160000}"/>
    <cellStyle name="Header2 4 2 6 2" xfId="12470" xr:uid="{00000000-0005-0000-0000-000064160000}"/>
    <cellStyle name="Header2 4 2 6 3" xfId="18226" xr:uid="{00000000-0005-0000-0000-000065160000}"/>
    <cellStyle name="Header2 4 2 6 4" xfId="23723" xr:uid="{00000000-0005-0000-0000-000066160000}"/>
    <cellStyle name="Header2 4 2 7" xfId="6499" xr:uid="{00000000-0005-0000-0000-000067160000}"/>
    <cellStyle name="Header2 4 2 7 2" xfId="12471" xr:uid="{00000000-0005-0000-0000-000068160000}"/>
    <cellStyle name="Header2 4 2 7 3" xfId="18227" xr:uid="{00000000-0005-0000-0000-000069160000}"/>
    <cellStyle name="Header2 4 2 7 4" xfId="23724" xr:uid="{00000000-0005-0000-0000-00006A160000}"/>
    <cellStyle name="Header2 4 2 8" xfId="6500" xr:uid="{00000000-0005-0000-0000-00006B160000}"/>
    <cellStyle name="Header2 4 2 8 2" xfId="12472" xr:uid="{00000000-0005-0000-0000-00006C160000}"/>
    <cellStyle name="Header2 4 2 8 3" xfId="18228" xr:uid="{00000000-0005-0000-0000-00006D160000}"/>
    <cellStyle name="Header2 4 2 8 4" xfId="23725" xr:uid="{00000000-0005-0000-0000-00006E160000}"/>
    <cellStyle name="Header2 4 2 9" xfId="6501" xr:uid="{00000000-0005-0000-0000-00006F160000}"/>
    <cellStyle name="Header2 4 2 9 2" xfId="12473" xr:uid="{00000000-0005-0000-0000-000070160000}"/>
    <cellStyle name="Header2 4 2 9 3" xfId="18229" xr:uid="{00000000-0005-0000-0000-000071160000}"/>
    <cellStyle name="Header2 4 2 9 4" xfId="23726" xr:uid="{00000000-0005-0000-0000-000072160000}"/>
    <cellStyle name="Header2 4 3" xfId="6081" xr:uid="{00000000-0005-0000-0000-000073160000}"/>
    <cellStyle name="Header2 4 3 10" xfId="6502" xr:uid="{00000000-0005-0000-0000-000074160000}"/>
    <cellStyle name="Header2 4 3 10 2" xfId="12474" xr:uid="{00000000-0005-0000-0000-000075160000}"/>
    <cellStyle name="Header2 4 3 10 3" xfId="18230" xr:uid="{00000000-0005-0000-0000-000076160000}"/>
    <cellStyle name="Header2 4 3 10 4" xfId="23727" xr:uid="{00000000-0005-0000-0000-000077160000}"/>
    <cellStyle name="Header2 4 3 11" xfId="12053" xr:uid="{00000000-0005-0000-0000-000078160000}"/>
    <cellStyle name="Header2 4 3 12" xfId="17809" xr:uid="{00000000-0005-0000-0000-000079160000}"/>
    <cellStyle name="Header2 4 3 13" xfId="23306" xr:uid="{00000000-0005-0000-0000-00007A160000}"/>
    <cellStyle name="Header2 4 3 2" xfId="6503" xr:uid="{00000000-0005-0000-0000-00007B160000}"/>
    <cellStyle name="Header2 4 3 2 2" xfId="12475" xr:uid="{00000000-0005-0000-0000-00007C160000}"/>
    <cellStyle name="Header2 4 3 2 3" xfId="18231" xr:uid="{00000000-0005-0000-0000-00007D160000}"/>
    <cellStyle name="Header2 4 3 2 4" xfId="23728" xr:uid="{00000000-0005-0000-0000-00007E160000}"/>
    <cellStyle name="Header2 4 3 3" xfId="6504" xr:uid="{00000000-0005-0000-0000-00007F160000}"/>
    <cellStyle name="Header2 4 3 3 2" xfId="12476" xr:uid="{00000000-0005-0000-0000-000080160000}"/>
    <cellStyle name="Header2 4 3 3 3" xfId="18232" xr:uid="{00000000-0005-0000-0000-000081160000}"/>
    <cellStyle name="Header2 4 3 3 4" xfId="23729" xr:uid="{00000000-0005-0000-0000-000082160000}"/>
    <cellStyle name="Header2 4 3 4" xfId="6505" xr:uid="{00000000-0005-0000-0000-000083160000}"/>
    <cellStyle name="Header2 4 3 4 2" xfId="12477" xr:uid="{00000000-0005-0000-0000-000084160000}"/>
    <cellStyle name="Header2 4 3 4 3" xfId="18233" xr:uid="{00000000-0005-0000-0000-000085160000}"/>
    <cellStyle name="Header2 4 3 4 4" xfId="23730" xr:uid="{00000000-0005-0000-0000-000086160000}"/>
    <cellStyle name="Header2 4 3 5" xfId="6506" xr:uid="{00000000-0005-0000-0000-000087160000}"/>
    <cellStyle name="Header2 4 3 5 2" xfId="12478" xr:uid="{00000000-0005-0000-0000-000088160000}"/>
    <cellStyle name="Header2 4 3 5 3" xfId="18234" xr:uid="{00000000-0005-0000-0000-000089160000}"/>
    <cellStyle name="Header2 4 3 5 4" xfId="23731" xr:uid="{00000000-0005-0000-0000-00008A160000}"/>
    <cellStyle name="Header2 4 3 6" xfId="6507" xr:uid="{00000000-0005-0000-0000-00008B160000}"/>
    <cellStyle name="Header2 4 3 6 2" xfId="12479" xr:uid="{00000000-0005-0000-0000-00008C160000}"/>
    <cellStyle name="Header2 4 3 6 3" xfId="18235" xr:uid="{00000000-0005-0000-0000-00008D160000}"/>
    <cellStyle name="Header2 4 3 6 4" xfId="23732" xr:uid="{00000000-0005-0000-0000-00008E160000}"/>
    <cellStyle name="Header2 4 3 7" xfId="6508" xr:uid="{00000000-0005-0000-0000-00008F160000}"/>
    <cellStyle name="Header2 4 3 7 2" xfId="12480" xr:uid="{00000000-0005-0000-0000-000090160000}"/>
    <cellStyle name="Header2 4 3 7 3" xfId="18236" xr:uid="{00000000-0005-0000-0000-000091160000}"/>
    <cellStyle name="Header2 4 3 7 4" xfId="23733" xr:uid="{00000000-0005-0000-0000-000092160000}"/>
    <cellStyle name="Header2 4 3 8" xfId="6509" xr:uid="{00000000-0005-0000-0000-000093160000}"/>
    <cellStyle name="Header2 4 3 8 2" xfId="12481" xr:uid="{00000000-0005-0000-0000-000094160000}"/>
    <cellStyle name="Header2 4 3 8 3" xfId="18237" xr:uid="{00000000-0005-0000-0000-000095160000}"/>
    <cellStyle name="Header2 4 3 8 4" xfId="23734" xr:uid="{00000000-0005-0000-0000-000096160000}"/>
    <cellStyle name="Header2 4 3 9" xfId="6510" xr:uid="{00000000-0005-0000-0000-000097160000}"/>
    <cellStyle name="Header2 4 3 9 2" xfId="12482" xr:uid="{00000000-0005-0000-0000-000098160000}"/>
    <cellStyle name="Header2 4 3 9 3" xfId="18238" xr:uid="{00000000-0005-0000-0000-000099160000}"/>
    <cellStyle name="Header2 4 3 9 4" xfId="23735" xr:uid="{00000000-0005-0000-0000-00009A160000}"/>
    <cellStyle name="Header2 4 4" xfId="6511" xr:uid="{00000000-0005-0000-0000-00009B160000}"/>
    <cellStyle name="Header2 4 4 2" xfId="12483" xr:uid="{00000000-0005-0000-0000-00009C160000}"/>
    <cellStyle name="Header2 4 4 3" xfId="18239" xr:uid="{00000000-0005-0000-0000-00009D160000}"/>
    <cellStyle name="Header2 4 4 4" xfId="23736" xr:uid="{00000000-0005-0000-0000-00009E160000}"/>
    <cellStyle name="Header2 4 5" xfId="6512" xr:uid="{00000000-0005-0000-0000-00009F160000}"/>
    <cellStyle name="Header2 4 5 2" xfId="12484" xr:uid="{00000000-0005-0000-0000-0000A0160000}"/>
    <cellStyle name="Header2 4 5 3" xfId="18240" xr:uid="{00000000-0005-0000-0000-0000A1160000}"/>
    <cellStyle name="Header2 4 5 4" xfId="23737" xr:uid="{00000000-0005-0000-0000-0000A2160000}"/>
    <cellStyle name="Header2 4 6" xfId="6513" xr:uid="{00000000-0005-0000-0000-0000A3160000}"/>
    <cellStyle name="Header2 4 6 2" xfId="12485" xr:uid="{00000000-0005-0000-0000-0000A4160000}"/>
    <cellStyle name="Header2 4 6 3" xfId="18241" xr:uid="{00000000-0005-0000-0000-0000A5160000}"/>
    <cellStyle name="Header2 4 6 4" xfId="23738" xr:uid="{00000000-0005-0000-0000-0000A6160000}"/>
    <cellStyle name="Header2 4 7" xfId="6514" xr:uid="{00000000-0005-0000-0000-0000A7160000}"/>
    <cellStyle name="Header2 4 7 2" xfId="12486" xr:uid="{00000000-0005-0000-0000-0000A8160000}"/>
    <cellStyle name="Header2 4 7 3" xfId="18242" xr:uid="{00000000-0005-0000-0000-0000A9160000}"/>
    <cellStyle name="Header2 4 7 4" xfId="23739" xr:uid="{00000000-0005-0000-0000-0000AA160000}"/>
    <cellStyle name="Header2 4 8" xfId="6515" xr:uid="{00000000-0005-0000-0000-0000AB160000}"/>
    <cellStyle name="Header2 4 8 2" xfId="12487" xr:uid="{00000000-0005-0000-0000-0000AC160000}"/>
    <cellStyle name="Header2 4 8 3" xfId="18243" xr:uid="{00000000-0005-0000-0000-0000AD160000}"/>
    <cellStyle name="Header2 4 8 4" xfId="23740" xr:uid="{00000000-0005-0000-0000-0000AE160000}"/>
    <cellStyle name="Header2 4 9" xfId="6516" xr:uid="{00000000-0005-0000-0000-0000AF160000}"/>
    <cellStyle name="Header2 4 9 2" xfId="12488" xr:uid="{00000000-0005-0000-0000-0000B0160000}"/>
    <cellStyle name="Header2 4 9 3" xfId="18244" xr:uid="{00000000-0005-0000-0000-0000B1160000}"/>
    <cellStyle name="Header2 4 9 4" xfId="23741" xr:uid="{00000000-0005-0000-0000-0000B2160000}"/>
    <cellStyle name="Header2 5" xfId="5598" xr:uid="{00000000-0005-0000-0000-0000B3160000}"/>
    <cellStyle name="Header2 5 10" xfId="17354" xr:uid="{00000000-0005-0000-0000-0000B4160000}"/>
    <cellStyle name="Header2 5 2" xfId="6517" xr:uid="{00000000-0005-0000-0000-0000B5160000}"/>
    <cellStyle name="Header2 5 2 2" xfId="12489" xr:uid="{00000000-0005-0000-0000-0000B6160000}"/>
    <cellStyle name="Header2 5 2 3" xfId="18245" xr:uid="{00000000-0005-0000-0000-0000B7160000}"/>
    <cellStyle name="Header2 5 2 4" xfId="23742" xr:uid="{00000000-0005-0000-0000-0000B8160000}"/>
    <cellStyle name="Header2 5 3" xfId="6518" xr:uid="{00000000-0005-0000-0000-0000B9160000}"/>
    <cellStyle name="Header2 5 3 2" xfId="12490" xr:uid="{00000000-0005-0000-0000-0000BA160000}"/>
    <cellStyle name="Header2 5 3 3" xfId="18246" xr:uid="{00000000-0005-0000-0000-0000BB160000}"/>
    <cellStyle name="Header2 5 3 4" xfId="23743" xr:uid="{00000000-0005-0000-0000-0000BC160000}"/>
    <cellStyle name="Header2 5 4" xfId="6519" xr:uid="{00000000-0005-0000-0000-0000BD160000}"/>
    <cellStyle name="Header2 5 4 2" xfId="12491" xr:uid="{00000000-0005-0000-0000-0000BE160000}"/>
    <cellStyle name="Header2 5 4 3" xfId="18247" xr:uid="{00000000-0005-0000-0000-0000BF160000}"/>
    <cellStyle name="Header2 5 4 4" xfId="23744" xr:uid="{00000000-0005-0000-0000-0000C0160000}"/>
    <cellStyle name="Header2 5 5" xfId="6520" xr:uid="{00000000-0005-0000-0000-0000C1160000}"/>
    <cellStyle name="Header2 5 5 2" xfId="12492" xr:uid="{00000000-0005-0000-0000-0000C2160000}"/>
    <cellStyle name="Header2 5 5 3" xfId="18248" xr:uid="{00000000-0005-0000-0000-0000C3160000}"/>
    <cellStyle name="Header2 5 5 4" xfId="23745" xr:uid="{00000000-0005-0000-0000-0000C4160000}"/>
    <cellStyle name="Header2 5 6" xfId="6521" xr:uid="{00000000-0005-0000-0000-0000C5160000}"/>
    <cellStyle name="Header2 5 6 2" xfId="12493" xr:uid="{00000000-0005-0000-0000-0000C6160000}"/>
    <cellStyle name="Header2 5 6 3" xfId="18249" xr:uid="{00000000-0005-0000-0000-0000C7160000}"/>
    <cellStyle name="Header2 5 6 4" xfId="23746" xr:uid="{00000000-0005-0000-0000-0000C8160000}"/>
    <cellStyle name="Header2 5 7" xfId="6522" xr:uid="{00000000-0005-0000-0000-0000C9160000}"/>
    <cellStyle name="Header2 5 7 2" xfId="12494" xr:uid="{00000000-0005-0000-0000-0000CA160000}"/>
    <cellStyle name="Header2 5 7 3" xfId="18250" xr:uid="{00000000-0005-0000-0000-0000CB160000}"/>
    <cellStyle name="Header2 5 7 4" xfId="23747" xr:uid="{00000000-0005-0000-0000-0000CC160000}"/>
    <cellStyle name="Header2 5 8" xfId="6523" xr:uid="{00000000-0005-0000-0000-0000CD160000}"/>
    <cellStyle name="Header2 5 8 2" xfId="12495" xr:uid="{00000000-0005-0000-0000-0000CE160000}"/>
    <cellStyle name="Header2 5 8 3" xfId="18251" xr:uid="{00000000-0005-0000-0000-0000CF160000}"/>
    <cellStyle name="Header2 5 8 4" xfId="23748" xr:uid="{00000000-0005-0000-0000-0000D0160000}"/>
    <cellStyle name="Header2 5 9" xfId="11582" xr:uid="{00000000-0005-0000-0000-0000D1160000}"/>
    <cellStyle name="Header2 6" xfId="6524" xr:uid="{00000000-0005-0000-0000-0000D2160000}"/>
    <cellStyle name="Header2 6 2" xfId="12496" xr:uid="{00000000-0005-0000-0000-0000D3160000}"/>
    <cellStyle name="Header2 6 3" xfId="18252" xr:uid="{00000000-0005-0000-0000-0000D4160000}"/>
    <cellStyle name="Header2 6 4" xfId="23749" xr:uid="{00000000-0005-0000-0000-0000D5160000}"/>
    <cellStyle name="Header2 7" xfId="6525" xr:uid="{00000000-0005-0000-0000-0000D6160000}"/>
    <cellStyle name="Header2 7 2" xfId="12497" xr:uid="{00000000-0005-0000-0000-0000D7160000}"/>
    <cellStyle name="Header2 7 3" xfId="18253" xr:uid="{00000000-0005-0000-0000-0000D8160000}"/>
    <cellStyle name="Header2 7 4" xfId="23750" xr:uid="{00000000-0005-0000-0000-0000D9160000}"/>
    <cellStyle name="Header2 8" xfId="6526" xr:uid="{00000000-0005-0000-0000-0000DA160000}"/>
    <cellStyle name="Header2 8 2" xfId="12498" xr:uid="{00000000-0005-0000-0000-0000DB160000}"/>
    <cellStyle name="Header2 8 3" xfId="18254" xr:uid="{00000000-0005-0000-0000-0000DC160000}"/>
    <cellStyle name="Header2 8 4" xfId="23751" xr:uid="{00000000-0005-0000-0000-0000DD160000}"/>
    <cellStyle name="Header2 9" xfId="6527" xr:uid="{00000000-0005-0000-0000-0000DE160000}"/>
    <cellStyle name="Header2 9 2" xfId="12499" xr:uid="{00000000-0005-0000-0000-0000DF160000}"/>
    <cellStyle name="Header2 9 3" xfId="18255" xr:uid="{00000000-0005-0000-0000-0000E0160000}"/>
    <cellStyle name="Header2 9 4" xfId="23752" xr:uid="{00000000-0005-0000-0000-0000E1160000}"/>
    <cellStyle name="Heading" xfId="4282" xr:uid="{00000000-0005-0000-0000-0000E2160000}"/>
    <cellStyle name="Heading 1" xfId="424" xr:uid="{00000000-0005-0000-0000-0000E3160000}"/>
    <cellStyle name="Heading 2" xfId="425" xr:uid="{00000000-0005-0000-0000-0000E4160000}"/>
    <cellStyle name="Heading 3" xfId="4283" xr:uid="{00000000-0005-0000-0000-0000E5160000}"/>
    <cellStyle name="Heading 3 2" xfId="5618" xr:uid="{00000000-0005-0000-0000-0000E6160000}"/>
    <cellStyle name="Heading 3 2 2" xfId="6528" xr:uid="{00000000-0005-0000-0000-0000E7160000}"/>
    <cellStyle name="Heading 3 2 3" xfId="6529" xr:uid="{00000000-0005-0000-0000-0000E8160000}"/>
    <cellStyle name="Heading 3 2 4" xfId="6530" xr:uid="{00000000-0005-0000-0000-0000E9160000}"/>
    <cellStyle name="Heading 3 3" xfId="6531" xr:uid="{00000000-0005-0000-0000-0000EA160000}"/>
    <cellStyle name="Heading 3 4" xfId="6532" xr:uid="{00000000-0005-0000-0000-0000EB160000}"/>
    <cellStyle name="Heading 3 5" xfId="6533" xr:uid="{00000000-0005-0000-0000-0000EC160000}"/>
    <cellStyle name="Heading 4" xfId="4284" xr:uid="{00000000-0005-0000-0000-0000ED160000}"/>
    <cellStyle name="Heading 5" xfId="5619" xr:uid="{00000000-0005-0000-0000-0000EE160000}"/>
    <cellStyle name="Heading 5 2" xfId="6534" xr:uid="{00000000-0005-0000-0000-0000EF160000}"/>
    <cellStyle name="Heading 5 2 2" xfId="12500" xr:uid="{00000000-0005-0000-0000-0000F0160000}"/>
    <cellStyle name="Heading 5 2 3" xfId="18256" xr:uid="{00000000-0005-0000-0000-0000F1160000}"/>
    <cellStyle name="Heading 5 3" xfId="6535" xr:uid="{00000000-0005-0000-0000-0000F2160000}"/>
    <cellStyle name="Heading 5 3 2" xfId="12501" xr:uid="{00000000-0005-0000-0000-0000F3160000}"/>
    <cellStyle name="Heading 5 3 3" xfId="18257" xr:uid="{00000000-0005-0000-0000-0000F4160000}"/>
    <cellStyle name="Heading 6" xfId="6536" xr:uid="{00000000-0005-0000-0000-0000F5160000}"/>
    <cellStyle name="Heading 6 2" xfId="12502" xr:uid="{00000000-0005-0000-0000-0000F6160000}"/>
    <cellStyle name="Heading 6 3" xfId="18258" xr:uid="{00000000-0005-0000-0000-0000F7160000}"/>
    <cellStyle name="Heading_라벨" xfId="4285" xr:uid="{00000000-0005-0000-0000-0000F8160000}"/>
    <cellStyle name="Heading1" xfId="426" xr:uid="{00000000-0005-0000-0000-0000F9160000}"/>
    <cellStyle name="Heading1 2" xfId="4286" xr:uid="{00000000-0005-0000-0000-0000FA160000}"/>
    <cellStyle name="Heading2" xfId="427" xr:uid="{00000000-0005-0000-0000-0000FB160000}"/>
    <cellStyle name="Heading2 2" xfId="4287" xr:uid="{00000000-0005-0000-0000-0000FC160000}"/>
    <cellStyle name="HeadingS" xfId="4288" xr:uid="{00000000-0005-0000-0000-0000FD160000}"/>
    <cellStyle name="HeadShade" xfId="428" xr:uid="{00000000-0005-0000-0000-0000FE160000}"/>
    <cellStyle name="Hyperlink" xfId="4289" xr:uid="{00000000-0005-0000-0000-0000FF160000}"/>
    <cellStyle name="I" xfId="429" xr:uid="{00000000-0005-0000-0000-000000170000}"/>
    <cellStyle name="I_NOI-2002-update1107" xfId="430" xr:uid="{00000000-0005-0000-0000-000001170000}"/>
    <cellStyle name="I_Sheet1" xfId="431" xr:uid="{00000000-0005-0000-0000-000002170000}"/>
    <cellStyle name="iles|_x0005_h" xfId="4290" xr:uid="{00000000-0005-0000-0000-000003170000}"/>
    <cellStyle name="Input" xfId="4291" xr:uid="{00000000-0005-0000-0000-000004170000}"/>
    <cellStyle name="Input [yellow]" xfId="122" xr:uid="{00000000-0005-0000-0000-000005170000}"/>
    <cellStyle name="Input [yellow] 2" xfId="4292" xr:uid="{00000000-0005-0000-0000-000006170000}"/>
    <cellStyle name="Input [yellow] 2 2" xfId="5229" xr:uid="{00000000-0005-0000-0000-000007170000}"/>
    <cellStyle name="Input [yellow] 2 2 2" xfId="5571" xr:uid="{00000000-0005-0000-0000-000008170000}"/>
    <cellStyle name="Input [yellow] 2 2 2 2" xfId="5859" xr:uid="{00000000-0005-0000-0000-000009170000}"/>
    <cellStyle name="Input [yellow] 2 2 2 2 2" xfId="6537" xr:uid="{00000000-0005-0000-0000-00000A170000}"/>
    <cellStyle name="Input [yellow] 2 2 2 2 2 2" xfId="12503" xr:uid="{00000000-0005-0000-0000-00000B170000}"/>
    <cellStyle name="Input [yellow] 2 2 2 2 2 3" xfId="18259" xr:uid="{00000000-0005-0000-0000-00000C170000}"/>
    <cellStyle name="Input [yellow] 2 2 2 2 2 4" xfId="23753" xr:uid="{00000000-0005-0000-0000-00000D170000}"/>
    <cellStyle name="Input [yellow] 2 2 2 2 3" xfId="6538" xr:uid="{00000000-0005-0000-0000-00000E170000}"/>
    <cellStyle name="Input [yellow] 2 2 2 2 3 2" xfId="12504" xr:uid="{00000000-0005-0000-0000-00000F170000}"/>
    <cellStyle name="Input [yellow] 2 2 2 2 3 3" xfId="18260" xr:uid="{00000000-0005-0000-0000-000010170000}"/>
    <cellStyle name="Input [yellow] 2 2 2 2 3 4" xfId="23754" xr:uid="{00000000-0005-0000-0000-000011170000}"/>
    <cellStyle name="Input [yellow] 2 2 2 2 4" xfId="6539" xr:uid="{00000000-0005-0000-0000-000012170000}"/>
    <cellStyle name="Input [yellow] 2 2 2 2 4 2" xfId="12505" xr:uid="{00000000-0005-0000-0000-000013170000}"/>
    <cellStyle name="Input [yellow] 2 2 2 2 4 3" xfId="18261" xr:uid="{00000000-0005-0000-0000-000014170000}"/>
    <cellStyle name="Input [yellow] 2 2 2 2 4 4" xfId="23755" xr:uid="{00000000-0005-0000-0000-000015170000}"/>
    <cellStyle name="Input [yellow] 2 2 2 2 5" xfId="6540" xr:uid="{00000000-0005-0000-0000-000016170000}"/>
    <cellStyle name="Input [yellow] 2 2 2 2 5 2" xfId="12506" xr:uid="{00000000-0005-0000-0000-000017170000}"/>
    <cellStyle name="Input [yellow] 2 2 2 2 5 3" xfId="18262" xr:uid="{00000000-0005-0000-0000-000018170000}"/>
    <cellStyle name="Input [yellow] 2 2 2 2 5 4" xfId="23756" xr:uid="{00000000-0005-0000-0000-000019170000}"/>
    <cellStyle name="Input [yellow] 2 2 2 2 6" xfId="6541" xr:uid="{00000000-0005-0000-0000-00001A170000}"/>
    <cellStyle name="Input [yellow] 2 2 2 2 6 2" xfId="12507" xr:uid="{00000000-0005-0000-0000-00001B170000}"/>
    <cellStyle name="Input [yellow] 2 2 2 2 6 3" xfId="18263" xr:uid="{00000000-0005-0000-0000-00001C170000}"/>
    <cellStyle name="Input [yellow] 2 2 2 2 6 4" xfId="23757" xr:uid="{00000000-0005-0000-0000-00001D170000}"/>
    <cellStyle name="Input [yellow] 2 2 2 2 7" xfId="11832" xr:uid="{00000000-0005-0000-0000-00001E170000}"/>
    <cellStyle name="Input [yellow] 2 2 2 2 8" xfId="17593" xr:uid="{00000000-0005-0000-0000-00001F170000}"/>
    <cellStyle name="Input [yellow] 2 2 2 3" xfId="6542" xr:uid="{00000000-0005-0000-0000-000020170000}"/>
    <cellStyle name="Input [yellow] 2 2 2 3 2" xfId="12508" xr:uid="{00000000-0005-0000-0000-000021170000}"/>
    <cellStyle name="Input [yellow] 2 2 2 3 3" xfId="18264" xr:uid="{00000000-0005-0000-0000-000022170000}"/>
    <cellStyle name="Input [yellow] 2 2 2 3 4" xfId="23758" xr:uid="{00000000-0005-0000-0000-000023170000}"/>
    <cellStyle name="Input [yellow] 2 2 2 4" xfId="6543" xr:uid="{00000000-0005-0000-0000-000024170000}"/>
    <cellStyle name="Input [yellow] 2 2 2 4 2" xfId="12509" xr:uid="{00000000-0005-0000-0000-000025170000}"/>
    <cellStyle name="Input [yellow] 2 2 2 4 3" xfId="18265" xr:uid="{00000000-0005-0000-0000-000026170000}"/>
    <cellStyle name="Input [yellow] 2 2 2 4 4" xfId="23759" xr:uid="{00000000-0005-0000-0000-000027170000}"/>
    <cellStyle name="Input [yellow] 2 2 2 5" xfId="6544" xr:uid="{00000000-0005-0000-0000-000028170000}"/>
    <cellStyle name="Input [yellow] 2 2 2 5 2" xfId="12510" xr:uid="{00000000-0005-0000-0000-000029170000}"/>
    <cellStyle name="Input [yellow] 2 2 2 5 3" xfId="18266" xr:uid="{00000000-0005-0000-0000-00002A170000}"/>
    <cellStyle name="Input [yellow] 2 2 2 5 4" xfId="23760" xr:uid="{00000000-0005-0000-0000-00002B170000}"/>
    <cellStyle name="Input [yellow] 2 2 2 6" xfId="6545" xr:uid="{00000000-0005-0000-0000-00002C170000}"/>
    <cellStyle name="Input [yellow] 2 2 2 6 2" xfId="12511" xr:uid="{00000000-0005-0000-0000-00002D170000}"/>
    <cellStyle name="Input [yellow] 2 2 2 6 3" xfId="18267" xr:uid="{00000000-0005-0000-0000-00002E170000}"/>
    <cellStyle name="Input [yellow] 2 2 2 6 4" xfId="23761" xr:uid="{00000000-0005-0000-0000-00002F170000}"/>
    <cellStyle name="Input [yellow] 2 2 2 7" xfId="6546" xr:uid="{00000000-0005-0000-0000-000030170000}"/>
    <cellStyle name="Input [yellow] 2 2 2 7 2" xfId="12512" xr:uid="{00000000-0005-0000-0000-000031170000}"/>
    <cellStyle name="Input [yellow] 2 2 2 7 3" xfId="18268" xr:uid="{00000000-0005-0000-0000-000032170000}"/>
    <cellStyle name="Input [yellow] 2 2 2 7 4" xfId="23762" xr:uid="{00000000-0005-0000-0000-000033170000}"/>
    <cellStyle name="Input [yellow] 2 2 2 8" xfId="6547" xr:uid="{00000000-0005-0000-0000-000034170000}"/>
    <cellStyle name="Input [yellow] 2 2 2 8 2" xfId="12513" xr:uid="{00000000-0005-0000-0000-000035170000}"/>
    <cellStyle name="Input [yellow] 2 2 2 8 3" xfId="18269" xr:uid="{00000000-0005-0000-0000-000036170000}"/>
    <cellStyle name="Input [yellow] 2 2 2 8 4" xfId="23763" xr:uid="{00000000-0005-0000-0000-000037170000}"/>
    <cellStyle name="Input [yellow] 2 2 2 9" xfId="6548" xr:uid="{00000000-0005-0000-0000-000038170000}"/>
    <cellStyle name="Input [yellow] 2 2 2 9 2" xfId="12514" xr:uid="{00000000-0005-0000-0000-000039170000}"/>
    <cellStyle name="Input [yellow] 2 2 2 9 3" xfId="18270" xr:uid="{00000000-0005-0000-0000-00003A170000}"/>
    <cellStyle name="Input [yellow] 2 2 2 9 4" xfId="23764" xr:uid="{00000000-0005-0000-0000-00003B170000}"/>
    <cellStyle name="Input [yellow] 2 2 3" xfId="5528" xr:uid="{00000000-0005-0000-0000-00003C170000}"/>
    <cellStyle name="Input [yellow] 2 2 3 2" xfId="5816" xr:uid="{00000000-0005-0000-0000-00003D170000}"/>
    <cellStyle name="Input [yellow] 2 2 3 2 10" xfId="6549" xr:uid="{00000000-0005-0000-0000-00003E170000}"/>
    <cellStyle name="Input [yellow] 2 2 3 2 10 2" xfId="12515" xr:uid="{00000000-0005-0000-0000-00003F170000}"/>
    <cellStyle name="Input [yellow] 2 2 3 2 10 3" xfId="18271" xr:uid="{00000000-0005-0000-0000-000040170000}"/>
    <cellStyle name="Input [yellow] 2 2 3 2 10 4" xfId="23765" xr:uid="{00000000-0005-0000-0000-000041170000}"/>
    <cellStyle name="Input [yellow] 2 2 3 2 11" xfId="11789" xr:uid="{00000000-0005-0000-0000-000042170000}"/>
    <cellStyle name="Input [yellow] 2 2 3 2 12" xfId="23069" xr:uid="{00000000-0005-0000-0000-000043170000}"/>
    <cellStyle name="Input [yellow] 2 2 3 2 2" xfId="6550" xr:uid="{00000000-0005-0000-0000-000044170000}"/>
    <cellStyle name="Input [yellow] 2 2 3 2 2 2" xfId="12516" xr:uid="{00000000-0005-0000-0000-000045170000}"/>
    <cellStyle name="Input [yellow] 2 2 3 2 2 3" xfId="18272" xr:uid="{00000000-0005-0000-0000-000046170000}"/>
    <cellStyle name="Input [yellow] 2 2 3 2 2 4" xfId="23766" xr:uid="{00000000-0005-0000-0000-000047170000}"/>
    <cellStyle name="Input [yellow] 2 2 3 2 3" xfId="6551" xr:uid="{00000000-0005-0000-0000-000048170000}"/>
    <cellStyle name="Input [yellow] 2 2 3 2 3 2" xfId="12517" xr:uid="{00000000-0005-0000-0000-000049170000}"/>
    <cellStyle name="Input [yellow] 2 2 3 2 3 3" xfId="18273" xr:uid="{00000000-0005-0000-0000-00004A170000}"/>
    <cellStyle name="Input [yellow] 2 2 3 2 3 4" xfId="23767" xr:uid="{00000000-0005-0000-0000-00004B170000}"/>
    <cellStyle name="Input [yellow] 2 2 3 2 4" xfId="6552" xr:uid="{00000000-0005-0000-0000-00004C170000}"/>
    <cellStyle name="Input [yellow] 2 2 3 2 4 2" xfId="12518" xr:uid="{00000000-0005-0000-0000-00004D170000}"/>
    <cellStyle name="Input [yellow] 2 2 3 2 4 3" xfId="18274" xr:uid="{00000000-0005-0000-0000-00004E170000}"/>
    <cellStyle name="Input [yellow] 2 2 3 2 4 4" xfId="23768" xr:uid="{00000000-0005-0000-0000-00004F170000}"/>
    <cellStyle name="Input [yellow] 2 2 3 2 5" xfId="6553" xr:uid="{00000000-0005-0000-0000-000050170000}"/>
    <cellStyle name="Input [yellow] 2 2 3 2 5 2" xfId="12519" xr:uid="{00000000-0005-0000-0000-000051170000}"/>
    <cellStyle name="Input [yellow] 2 2 3 2 5 3" xfId="18275" xr:uid="{00000000-0005-0000-0000-000052170000}"/>
    <cellStyle name="Input [yellow] 2 2 3 2 5 4" xfId="23769" xr:uid="{00000000-0005-0000-0000-000053170000}"/>
    <cellStyle name="Input [yellow] 2 2 3 2 6" xfId="6554" xr:uid="{00000000-0005-0000-0000-000054170000}"/>
    <cellStyle name="Input [yellow] 2 2 3 2 6 2" xfId="12520" xr:uid="{00000000-0005-0000-0000-000055170000}"/>
    <cellStyle name="Input [yellow] 2 2 3 2 6 3" xfId="18276" xr:uid="{00000000-0005-0000-0000-000056170000}"/>
    <cellStyle name="Input [yellow] 2 2 3 2 6 4" xfId="23770" xr:uid="{00000000-0005-0000-0000-000057170000}"/>
    <cellStyle name="Input [yellow] 2 2 3 2 7" xfId="6555" xr:uid="{00000000-0005-0000-0000-000058170000}"/>
    <cellStyle name="Input [yellow] 2 2 3 2 7 2" xfId="12521" xr:uid="{00000000-0005-0000-0000-000059170000}"/>
    <cellStyle name="Input [yellow] 2 2 3 2 7 3" xfId="18277" xr:uid="{00000000-0005-0000-0000-00005A170000}"/>
    <cellStyle name="Input [yellow] 2 2 3 2 7 4" xfId="23771" xr:uid="{00000000-0005-0000-0000-00005B170000}"/>
    <cellStyle name="Input [yellow] 2 2 3 2 8" xfId="6556" xr:uid="{00000000-0005-0000-0000-00005C170000}"/>
    <cellStyle name="Input [yellow] 2 2 3 2 8 2" xfId="12522" xr:uid="{00000000-0005-0000-0000-00005D170000}"/>
    <cellStyle name="Input [yellow] 2 2 3 2 8 3" xfId="18278" xr:uid="{00000000-0005-0000-0000-00005E170000}"/>
    <cellStyle name="Input [yellow] 2 2 3 2 8 4" xfId="23772" xr:uid="{00000000-0005-0000-0000-00005F170000}"/>
    <cellStyle name="Input [yellow] 2 2 3 2 9" xfId="6557" xr:uid="{00000000-0005-0000-0000-000060170000}"/>
    <cellStyle name="Input [yellow] 2 2 3 2 9 2" xfId="12523" xr:uid="{00000000-0005-0000-0000-000061170000}"/>
    <cellStyle name="Input [yellow] 2 2 3 2 9 3" xfId="18279" xr:uid="{00000000-0005-0000-0000-000062170000}"/>
    <cellStyle name="Input [yellow] 2 2 3 2 9 4" xfId="23773" xr:uid="{00000000-0005-0000-0000-000063170000}"/>
    <cellStyle name="Input [yellow] 2 2 3 3" xfId="6039" xr:uid="{00000000-0005-0000-0000-000064170000}"/>
    <cellStyle name="Input [yellow] 2 2 3 3 10" xfId="6558" xr:uid="{00000000-0005-0000-0000-000065170000}"/>
    <cellStyle name="Input [yellow] 2 2 3 3 10 2" xfId="12524" xr:uid="{00000000-0005-0000-0000-000066170000}"/>
    <cellStyle name="Input [yellow] 2 2 3 3 10 3" xfId="18280" xr:uid="{00000000-0005-0000-0000-000067170000}"/>
    <cellStyle name="Input [yellow] 2 2 3 3 10 4" xfId="23774" xr:uid="{00000000-0005-0000-0000-000068170000}"/>
    <cellStyle name="Input [yellow] 2 2 3 3 11" xfId="12012" xr:uid="{00000000-0005-0000-0000-000069170000}"/>
    <cellStyle name="Input [yellow] 2 2 3 3 12" xfId="17769" xr:uid="{00000000-0005-0000-0000-00006A170000}"/>
    <cellStyle name="Input [yellow] 2 2 3 3 13" xfId="23266" xr:uid="{00000000-0005-0000-0000-00006B170000}"/>
    <cellStyle name="Input [yellow] 2 2 3 3 2" xfId="6559" xr:uid="{00000000-0005-0000-0000-00006C170000}"/>
    <cellStyle name="Input [yellow] 2 2 3 3 2 2" xfId="12525" xr:uid="{00000000-0005-0000-0000-00006D170000}"/>
    <cellStyle name="Input [yellow] 2 2 3 3 2 3" xfId="18281" xr:uid="{00000000-0005-0000-0000-00006E170000}"/>
    <cellStyle name="Input [yellow] 2 2 3 3 2 4" xfId="23775" xr:uid="{00000000-0005-0000-0000-00006F170000}"/>
    <cellStyle name="Input [yellow] 2 2 3 3 3" xfId="6560" xr:uid="{00000000-0005-0000-0000-000070170000}"/>
    <cellStyle name="Input [yellow] 2 2 3 3 3 2" xfId="12526" xr:uid="{00000000-0005-0000-0000-000071170000}"/>
    <cellStyle name="Input [yellow] 2 2 3 3 3 3" xfId="18282" xr:uid="{00000000-0005-0000-0000-000072170000}"/>
    <cellStyle name="Input [yellow] 2 2 3 3 3 4" xfId="23776" xr:uid="{00000000-0005-0000-0000-000073170000}"/>
    <cellStyle name="Input [yellow] 2 2 3 3 4" xfId="6561" xr:uid="{00000000-0005-0000-0000-000074170000}"/>
    <cellStyle name="Input [yellow] 2 2 3 3 4 2" xfId="12527" xr:uid="{00000000-0005-0000-0000-000075170000}"/>
    <cellStyle name="Input [yellow] 2 2 3 3 4 3" xfId="18283" xr:uid="{00000000-0005-0000-0000-000076170000}"/>
    <cellStyle name="Input [yellow] 2 2 3 3 4 4" xfId="23777" xr:uid="{00000000-0005-0000-0000-000077170000}"/>
    <cellStyle name="Input [yellow] 2 2 3 3 5" xfId="6562" xr:uid="{00000000-0005-0000-0000-000078170000}"/>
    <cellStyle name="Input [yellow] 2 2 3 3 5 2" xfId="12528" xr:uid="{00000000-0005-0000-0000-000079170000}"/>
    <cellStyle name="Input [yellow] 2 2 3 3 5 3" xfId="18284" xr:uid="{00000000-0005-0000-0000-00007A170000}"/>
    <cellStyle name="Input [yellow] 2 2 3 3 5 4" xfId="23778" xr:uid="{00000000-0005-0000-0000-00007B170000}"/>
    <cellStyle name="Input [yellow] 2 2 3 3 6" xfId="6563" xr:uid="{00000000-0005-0000-0000-00007C170000}"/>
    <cellStyle name="Input [yellow] 2 2 3 3 6 2" xfId="12529" xr:uid="{00000000-0005-0000-0000-00007D170000}"/>
    <cellStyle name="Input [yellow] 2 2 3 3 6 3" xfId="18285" xr:uid="{00000000-0005-0000-0000-00007E170000}"/>
    <cellStyle name="Input [yellow] 2 2 3 3 6 4" xfId="23779" xr:uid="{00000000-0005-0000-0000-00007F170000}"/>
    <cellStyle name="Input [yellow] 2 2 3 3 7" xfId="6564" xr:uid="{00000000-0005-0000-0000-000080170000}"/>
    <cellStyle name="Input [yellow] 2 2 3 3 7 2" xfId="12530" xr:uid="{00000000-0005-0000-0000-000081170000}"/>
    <cellStyle name="Input [yellow] 2 2 3 3 7 3" xfId="18286" xr:uid="{00000000-0005-0000-0000-000082170000}"/>
    <cellStyle name="Input [yellow] 2 2 3 3 7 4" xfId="23780" xr:uid="{00000000-0005-0000-0000-000083170000}"/>
    <cellStyle name="Input [yellow] 2 2 3 3 8" xfId="6565" xr:uid="{00000000-0005-0000-0000-000084170000}"/>
    <cellStyle name="Input [yellow] 2 2 3 3 8 2" xfId="12531" xr:uid="{00000000-0005-0000-0000-000085170000}"/>
    <cellStyle name="Input [yellow] 2 2 3 3 8 3" xfId="18287" xr:uid="{00000000-0005-0000-0000-000086170000}"/>
    <cellStyle name="Input [yellow] 2 2 3 3 8 4" xfId="23781" xr:uid="{00000000-0005-0000-0000-000087170000}"/>
    <cellStyle name="Input [yellow] 2 2 3 3 9" xfId="6566" xr:uid="{00000000-0005-0000-0000-000088170000}"/>
    <cellStyle name="Input [yellow] 2 2 3 3 9 2" xfId="12532" xr:uid="{00000000-0005-0000-0000-000089170000}"/>
    <cellStyle name="Input [yellow] 2 2 3 3 9 3" xfId="18288" xr:uid="{00000000-0005-0000-0000-00008A170000}"/>
    <cellStyle name="Input [yellow] 2 2 3 3 9 4" xfId="23782" xr:uid="{00000000-0005-0000-0000-00008B170000}"/>
    <cellStyle name="Input [yellow] 2 2 3 4" xfId="6567" xr:uid="{00000000-0005-0000-0000-00008C170000}"/>
    <cellStyle name="Input [yellow] 2 2 3 4 2" xfId="12533" xr:uid="{00000000-0005-0000-0000-00008D170000}"/>
    <cellStyle name="Input [yellow] 2 2 3 4 3" xfId="18289" xr:uid="{00000000-0005-0000-0000-00008E170000}"/>
    <cellStyle name="Input [yellow] 2 2 3 4 4" xfId="23783" xr:uid="{00000000-0005-0000-0000-00008F170000}"/>
    <cellStyle name="Input [yellow] 2 2 3 5" xfId="6568" xr:uid="{00000000-0005-0000-0000-000090170000}"/>
    <cellStyle name="Input [yellow] 2 2 3 5 2" xfId="12534" xr:uid="{00000000-0005-0000-0000-000091170000}"/>
    <cellStyle name="Input [yellow] 2 2 3 5 3" xfId="18290" xr:uid="{00000000-0005-0000-0000-000092170000}"/>
    <cellStyle name="Input [yellow] 2 2 3 5 4" xfId="23784" xr:uid="{00000000-0005-0000-0000-000093170000}"/>
    <cellStyle name="Input [yellow] 2 2 3 6" xfId="6569" xr:uid="{00000000-0005-0000-0000-000094170000}"/>
    <cellStyle name="Input [yellow] 2 2 3 6 2" xfId="12535" xr:uid="{00000000-0005-0000-0000-000095170000}"/>
    <cellStyle name="Input [yellow] 2 2 3 6 3" xfId="18291" xr:uid="{00000000-0005-0000-0000-000096170000}"/>
    <cellStyle name="Input [yellow] 2 2 3 6 4" xfId="23785" xr:uid="{00000000-0005-0000-0000-000097170000}"/>
    <cellStyle name="Input [yellow] 2 2 3 7" xfId="11522" xr:uid="{00000000-0005-0000-0000-000098170000}"/>
    <cellStyle name="Input [yellow] 2 2 4" xfId="5636" xr:uid="{00000000-0005-0000-0000-000099170000}"/>
    <cellStyle name="Input [yellow] 2 2 4 2" xfId="6570" xr:uid="{00000000-0005-0000-0000-00009A170000}"/>
    <cellStyle name="Input [yellow] 2 2 4 2 2" xfId="12536" xr:uid="{00000000-0005-0000-0000-00009B170000}"/>
    <cellStyle name="Input [yellow] 2 2 4 2 3" xfId="18292" xr:uid="{00000000-0005-0000-0000-00009C170000}"/>
    <cellStyle name="Input [yellow] 2 2 4 2 4" xfId="23786" xr:uid="{00000000-0005-0000-0000-00009D170000}"/>
    <cellStyle name="Input [yellow] 2 2 4 3" xfId="6571" xr:uid="{00000000-0005-0000-0000-00009E170000}"/>
    <cellStyle name="Input [yellow] 2 2 4 3 2" xfId="12537" xr:uid="{00000000-0005-0000-0000-00009F170000}"/>
    <cellStyle name="Input [yellow] 2 2 4 3 3" xfId="18293" xr:uid="{00000000-0005-0000-0000-0000A0170000}"/>
    <cellStyle name="Input [yellow] 2 2 4 3 4" xfId="23787" xr:uid="{00000000-0005-0000-0000-0000A1170000}"/>
    <cellStyle name="Input [yellow] 2 2 4 4" xfId="6572" xr:uid="{00000000-0005-0000-0000-0000A2170000}"/>
    <cellStyle name="Input [yellow] 2 2 4 4 2" xfId="12538" xr:uid="{00000000-0005-0000-0000-0000A3170000}"/>
    <cellStyle name="Input [yellow] 2 2 4 4 3" xfId="18294" xr:uid="{00000000-0005-0000-0000-0000A4170000}"/>
    <cellStyle name="Input [yellow] 2 2 4 4 4" xfId="23788" xr:uid="{00000000-0005-0000-0000-0000A5170000}"/>
    <cellStyle name="Input [yellow] 2 2 4 5" xfId="6573" xr:uid="{00000000-0005-0000-0000-0000A6170000}"/>
    <cellStyle name="Input [yellow] 2 2 4 5 2" xfId="12539" xr:uid="{00000000-0005-0000-0000-0000A7170000}"/>
    <cellStyle name="Input [yellow] 2 2 4 5 3" xfId="18295" xr:uid="{00000000-0005-0000-0000-0000A8170000}"/>
    <cellStyle name="Input [yellow] 2 2 4 5 4" xfId="23789" xr:uid="{00000000-0005-0000-0000-0000A9170000}"/>
    <cellStyle name="Input [yellow] 2 2 4 6" xfId="6574" xr:uid="{00000000-0005-0000-0000-0000AA170000}"/>
    <cellStyle name="Input [yellow] 2 2 4 6 2" xfId="12540" xr:uid="{00000000-0005-0000-0000-0000AB170000}"/>
    <cellStyle name="Input [yellow] 2 2 4 6 3" xfId="18296" xr:uid="{00000000-0005-0000-0000-0000AC170000}"/>
    <cellStyle name="Input [yellow] 2 2 4 6 4" xfId="23790" xr:uid="{00000000-0005-0000-0000-0000AD170000}"/>
    <cellStyle name="Input [yellow] 2 2 4 7" xfId="11610" xr:uid="{00000000-0005-0000-0000-0000AE170000}"/>
    <cellStyle name="Input [yellow] 2 2 4 8" xfId="17381" xr:uid="{00000000-0005-0000-0000-0000AF170000}"/>
    <cellStyle name="Input [yellow] 2 2 5" xfId="5607" xr:uid="{00000000-0005-0000-0000-0000B0170000}"/>
    <cellStyle name="Input [yellow] 2 2 5 10" xfId="6575" xr:uid="{00000000-0005-0000-0000-0000B1170000}"/>
    <cellStyle name="Input [yellow] 2 2 5 10 2" xfId="12541" xr:uid="{00000000-0005-0000-0000-0000B2170000}"/>
    <cellStyle name="Input [yellow] 2 2 5 10 3" xfId="18297" xr:uid="{00000000-0005-0000-0000-0000B3170000}"/>
    <cellStyle name="Input [yellow] 2 2 5 10 4" xfId="23791" xr:uid="{00000000-0005-0000-0000-0000B4170000}"/>
    <cellStyle name="Input [yellow] 2 2 5 11" xfId="11589" xr:uid="{00000000-0005-0000-0000-0000B5170000}"/>
    <cellStyle name="Input [yellow] 2 2 5 12" xfId="17361" xr:uid="{00000000-0005-0000-0000-0000B6170000}"/>
    <cellStyle name="Input [yellow] 2 2 5 13" xfId="22913" xr:uid="{00000000-0005-0000-0000-0000B7170000}"/>
    <cellStyle name="Input [yellow] 2 2 5 2" xfId="6576" xr:uid="{00000000-0005-0000-0000-0000B8170000}"/>
    <cellStyle name="Input [yellow] 2 2 5 2 2" xfId="12542" xr:uid="{00000000-0005-0000-0000-0000B9170000}"/>
    <cellStyle name="Input [yellow] 2 2 5 2 3" xfId="18298" xr:uid="{00000000-0005-0000-0000-0000BA170000}"/>
    <cellStyle name="Input [yellow] 2 2 5 2 4" xfId="23792" xr:uid="{00000000-0005-0000-0000-0000BB170000}"/>
    <cellStyle name="Input [yellow] 2 2 5 3" xfId="6577" xr:uid="{00000000-0005-0000-0000-0000BC170000}"/>
    <cellStyle name="Input [yellow] 2 2 5 3 2" xfId="12543" xr:uid="{00000000-0005-0000-0000-0000BD170000}"/>
    <cellStyle name="Input [yellow] 2 2 5 3 3" xfId="18299" xr:uid="{00000000-0005-0000-0000-0000BE170000}"/>
    <cellStyle name="Input [yellow] 2 2 5 3 4" xfId="23793" xr:uid="{00000000-0005-0000-0000-0000BF170000}"/>
    <cellStyle name="Input [yellow] 2 2 5 4" xfId="6578" xr:uid="{00000000-0005-0000-0000-0000C0170000}"/>
    <cellStyle name="Input [yellow] 2 2 5 4 2" xfId="12544" xr:uid="{00000000-0005-0000-0000-0000C1170000}"/>
    <cellStyle name="Input [yellow] 2 2 5 4 3" xfId="18300" xr:uid="{00000000-0005-0000-0000-0000C2170000}"/>
    <cellStyle name="Input [yellow] 2 2 5 4 4" xfId="23794" xr:uid="{00000000-0005-0000-0000-0000C3170000}"/>
    <cellStyle name="Input [yellow] 2 2 5 5" xfId="6579" xr:uid="{00000000-0005-0000-0000-0000C4170000}"/>
    <cellStyle name="Input [yellow] 2 2 5 5 2" xfId="12545" xr:uid="{00000000-0005-0000-0000-0000C5170000}"/>
    <cellStyle name="Input [yellow] 2 2 5 5 3" xfId="18301" xr:uid="{00000000-0005-0000-0000-0000C6170000}"/>
    <cellStyle name="Input [yellow] 2 2 5 5 4" xfId="23795" xr:uid="{00000000-0005-0000-0000-0000C7170000}"/>
    <cellStyle name="Input [yellow] 2 2 5 6" xfId="6580" xr:uid="{00000000-0005-0000-0000-0000C8170000}"/>
    <cellStyle name="Input [yellow] 2 2 5 6 2" xfId="12546" xr:uid="{00000000-0005-0000-0000-0000C9170000}"/>
    <cellStyle name="Input [yellow] 2 2 5 6 3" xfId="18302" xr:uid="{00000000-0005-0000-0000-0000CA170000}"/>
    <cellStyle name="Input [yellow] 2 2 5 6 4" xfId="23796" xr:uid="{00000000-0005-0000-0000-0000CB170000}"/>
    <cellStyle name="Input [yellow] 2 2 5 7" xfId="6581" xr:uid="{00000000-0005-0000-0000-0000CC170000}"/>
    <cellStyle name="Input [yellow] 2 2 5 7 2" xfId="12547" xr:uid="{00000000-0005-0000-0000-0000CD170000}"/>
    <cellStyle name="Input [yellow] 2 2 5 7 3" xfId="18303" xr:uid="{00000000-0005-0000-0000-0000CE170000}"/>
    <cellStyle name="Input [yellow] 2 2 5 7 4" xfId="23797" xr:uid="{00000000-0005-0000-0000-0000CF170000}"/>
    <cellStyle name="Input [yellow] 2 2 5 8" xfId="6582" xr:uid="{00000000-0005-0000-0000-0000D0170000}"/>
    <cellStyle name="Input [yellow] 2 2 5 8 2" xfId="12548" xr:uid="{00000000-0005-0000-0000-0000D1170000}"/>
    <cellStyle name="Input [yellow] 2 2 5 8 3" xfId="18304" xr:uid="{00000000-0005-0000-0000-0000D2170000}"/>
    <cellStyle name="Input [yellow] 2 2 5 8 4" xfId="23798" xr:uid="{00000000-0005-0000-0000-0000D3170000}"/>
    <cellStyle name="Input [yellow] 2 2 5 9" xfId="6583" xr:uid="{00000000-0005-0000-0000-0000D4170000}"/>
    <cellStyle name="Input [yellow] 2 2 5 9 2" xfId="12549" xr:uid="{00000000-0005-0000-0000-0000D5170000}"/>
    <cellStyle name="Input [yellow] 2 2 5 9 3" xfId="18305" xr:uid="{00000000-0005-0000-0000-0000D6170000}"/>
    <cellStyle name="Input [yellow] 2 2 5 9 4" xfId="23799" xr:uid="{00000000-0005-0000-0000-0000D7170000}"/>
    <cellStyle name="Input [yellow] 2 2 6" xfId="6584" xr:uid="{00000000-0005-0000-0000-0000D8170000}"/>
    <cellStyle name="Input [yellow] 2 2 6 2" xfId="12550" xr:uid="{00000000-0005-0000-0000-0000D9170000}"/>
    <cellStyle name="Input [yellow] 2 2 6 3" xfId="18306" xr:uid="{00000000-0005-0000-0000-0000DA170000}"/>
    <cellStyle name="Input [yellow] 2 2 6 4" xfId="23800" xr:uid="{00000000-0005-0000-0000-0000DB170000}"/>
    <cellStyle name="Input [yellow] 2 3" xfId="5552" xr:uid="{00000000-0005-0000-0000-0000DC170000}"/>
    <cellStyle name="Input [yellow] 2 3 10" xfId="11545" xr:uid="{00000000-0005-0000-0000-0000DD170000}"/>
    <cellStyle name="Input [yellow] 2 3 2" xfId="5840" xr:uid="{00000000-0005-0000-0000-0000DE170000}"/>
    <cellStyle name="Input [yellow] 2 3 2 2" xfId="6585" xr:uid="{00000000-0005-0000-0000-0000DF170000}"/>
    <cellStyle name="Input [yellow] 2 3 2 2 2" xfId="12551" xr:uid="{00000000-0005-0000-0000-0000E0170000}"/>
    <cellStyle name="Input [yellow] 2 3 2 2 3" xfId="18307" xr:uid="{00000000-0005-0000-0000-0000E1170000}"/>
    <cellStyle name="Input [yellow] 2 3 2 2 4" xfId="23801" xr:uid="{00000000-0005-0000-0000-0000E2170000}"/>
    <cellStyle name="Input [yellow] 2 3 2 3" xfId="6586" xr:uid="{00000000-0005-0000-0000-0000E3170000}"/>
    <cellStyle name="Input [yellow] 2 3 2 3 2" xfId="12552" xr:uid="{00000000-0005-0000-0000-0000E4170000}"/>
    <cellStyle name="Input [yellow] 2 3 2 3 3" xfId="18308" xr:uid="{00000000-0005-0000-0000-0000E5170000}"/>
    <cellStyle name="Input [yellow] 2 3 2 3 4" xfId="23802" xr:uid="{00000000-0005-0000-0000-0000E6170000}"/>
    <cellStyle name="Input [yellow] 2 3 2 4" xfId="6587" xr:uid="{00000000-0005-0000-0000-0000E7170000}"/>
    <cellStyle name="Input [yellow] 2 3 2 4 2" xfId="12553" xr:uid="{00000000-0005-0000-0000-0000E8170000}"/>
    <cellStyle name="Input [yellow] 2 3 2 4 3" xfId="18309" xr:uid="{00000000-0005-0000-0000-0000E9170000}"/>
    <cellStyle name="Input [yellow] 2 3 2 4 4" xfId="23803" xr:uid="{00000000-0005-0000-0000-0000EA170000}"/>
    <cellStyle name="Input [yellow] 2 3 2 5" xfId="6588" xr:uid="{00000000-0005-0000-0000-0000EB170000}"/>
    <cellStyle name="Input [yellow] 2 3 2 5 2" xfId="12554" xr:uid="{00000000-0005-0000-0000-0000EC170000}"/>
    <cellStyle name="Input [yellow] 2 3 2 5 3" xfId="18310" xr:uid="{00000000-0005-0000-0000-0000ED170000}"/>
    <cellStyle name="Input [yellow] 2 3 2 5 4" xfId="23804" xr:uid="{00000000-0005-0000-0000-0000EE170000}"/>
    <cellStyle name="Input [yellow] 2 3 2 6" xfId="6589" xr:uid="{00000000-0005-0000-0000-0000EF170000}"/>
    <cellStyle name="Input [yellow] 2 3 2 6 2" xfId="12555" xr:uid="{00000000-0005-0000-0000-0000F0170000}"/>
    <cellStyle name="Input [yellow] 2 3 2 6 3" xfId="18311" xr:uid="{00000000-0005-0000-0000-0000F1170000}"/>
    <cellStyle name="Input [yellow] 2 3 2 6 4" xfId="23805" xr:uid="{00000000-0005-0000-0000-0000F2170000}"/>
    <cellStyle name="Input [yellow] 2 3 2 7" xfId="11813" xr:uid="{00000000-0005-0000-0000-0000F3170000}"/>
    <cellStyle name="Input [yellow] 2 3 2 8" xfId="17574" xr:uid="{00000000-0005-0000-0000-0000F4170000}"/>
    <cellStyle name="Input [yellow] 2 3 3" xfId="6061" xr:uid="{00000000-0005-0000-0000-0000F5170000}"/>
    <cellStyle name="Input [yellow] 2 3 3 10" xfId="6590" xr:uid="{00000000-0005-0000-0000-0000F6170000}"/>
    <cellStyle name="Input [yellow] 2 3 3 10 2" xfId="12556" xr:uid="{00000000-0005-0000-0000-0000F7170000}"/>
    <cellStyle name="Input [yellow] 2 3 3 10 3" xfId="18312" xr:uid="{00000000-0005-0000-0000-0000F8170000}"/>
    <cellStyle name="Input [yellow] 2 3 3 10 4" xfId="23806" xr:uid="{00000000-0005-0000-0000-0000F9170000}"/>
    <cellStyle name="Input [yellow] 2 3 3 11" xfId="12033" xr:uid="{00000000-0005-0000-0000-0000FA170000}"/>
    <cellStyle name="Input [yellow] 2 3 3 12" xfId="17789" xr:uid="{00000000-0005-0000-0000-0000FB170000}"/>
    <cellStyle name="Input [yellow] 2 3 3 13" xfId="23286" xr:uid="{00000000-0005-0000-0000-0000FC170000}"/>
    <cellStyle name="Input [yellow] 2 3 3 2" xfId="6591" xr:uid="{00000000-0005-0000-0000-0000FD170000}"/>
    <cellStyle name="Input [yellow] 2 3 3 2 2" xfId="12557" xr:uid="{00000000-0005-0000-0000-0000FE170000}"/>
    <cellStyle name="Input [yellow] 2 3 3 2 3" xfId="18313" xr:uid="{00000000-0005-0000-0000-0000FF170000}"/>
    <cellStyle name="Input [yellow] 2 3 3 2 4" xfId="23807" xr:uid="{00000000-0005-0000-0000-000000180000}"/>
    <cellStyle name="Input [yellow] 2 3 3 3" xfId="6592" xr:uid="{00000000-0005-0000-0000-000001180000}"/>
    <cellStyle name="Input [yellow] 2 3 3 3 2" xfId="12558" xr:uid="{00000000-0005-0000-0000-000002180000}"/>
    <cellStyle name="Input [yellow] 2 3 3 3 3" xfId="18314" xr:uid="{00000000-0005-0000-0000-000003180000}"/>
    <cellStyle name="Input [yellow] 2 3 3 3 4" xfId="23808" xr:uid="{00000000-0005-0000-0000-000004180000}"/>
    <cellStyle name="Input [yellow] 2 3 3 4" xfId="6593" xr:uid="{00000000-0005-0000-0000-000005180000}"/>
    <cellStyle name="Input [yellow] 2 3 3 4 2" xfId="12559" xr:uid="{00000000-0005-0000-0000-000006180000}"/>
    <cellStyle name="Input [yellow] 2 3 3 4 3" xfId="18315" xr:uid="{00000000-0005-0000-0000-000007180000}"/>
    <cellStyle name="Input [yellow] 2 3 3 4 4" xfId="23809" xr:uid="{00000000-0005-0000-0000-000008180000}"/>
    <cellStyle name="Input [yellow] 2 3 3 5" xfId="6594" xr:uid="{00000000-0005-0000-0000-000009180000}"/>
    <cellStyle name="Input [yellow] 2 3 3 5 2" xfId="12560" xr:uid="{00000000-0005-0000-0000-00000A180000}"/>
    <cellStyle name="Input [yellow] 2 3 3 5 3" xfId="18316" xr:uid="{00000000-0005-0000-0000-00000B180000}"/>
    <cellStyle name="Input [yellow] 2 3 3 5 4" xfId="23810" xr:uid="{00000000-0005-0000-0000-00000C180000}"/>
    <cellStyle name="Input [yellow] 2 3 3 6" xfId="6595" xr:uid="{00000000-0005-0000-0000-00000D180000}"/>
    <cellStyle name="Input [yellow] 2 3 3 6 2" xfId="12561" xr:uid="{00000000-0005-0000-0000-00000E180000}"/>
    <cellStyle name="Input [yellow] 2 3 3 6 3" xfId="18317" xr:uid="{00000000-0005-0000-0000-00000F180000}"/>
    <cellStyle name="Input [yellow] 2 3 3 6 4" xfId="23811" xr:uid="{00000000-0005-0000-0000-000010180000}"/>
    <cellStyle name="Input [yellow] 2 3 3 7" xfId="6596" xr:uid="{00000000-0005-0000-0000-000011180000}"/>
    <cellStyle name="Input [yellow] 2 3 3 7 2" xfId="12562" xr:uid="{00000000-0005-0000-0000-000012180000}"/>
    <cellStyle name="Input [yellow] 2 3 3 7 3" xfId="18318" xr:uid="{00000000-0005-0000-0000-000013180000}"/>
    <cellStyle name="Input [yellow] 2 3 3 7 4" xfId="23812" xr:uid="{00000000-0005-0000-0000-000014180000}"/>
    <cellStyle name="Input [yellow] 2 3 3 8" xfId="6597" xr:uid="{00000000-0005-0000-0000-000015180000}"/>
    <cellStyle name="Input [yellow] 2 3 3 8 2" xfId="12563" xr:uid="{00000000-0005-0000-0000-000016180000}"/>
    <cellStyle name="Input [yellow] 2 3 3 8 3" xfId="18319" xr:uid="{00000000-0005-0000-0000-000017180000}"/>
    <cellStyle name="Input [yellow] 2 3 3 8 4" xfId="23813" xr:uid="{00000000-0005-0000-0000-000018180000}"/>
    <cellStyle name="Input [yellow] 2 3 3 9" xfId="6598" xr:uid="{00000000-0005-0000-0000-000019180000}"/>
    <cellStyle name="Input [yellow] 2 3 3 9 2" xfId="12564" xr:uid="{00000000-0005-0000-0000-00001A180000}"/>
    <cellStyle name="Input [yellow] 2 3 3 9 3" xfId="18320" xr:uid="{00000000-0005-0000-0000-00001B180000}"/>
    <cellStyle name="Input [yellow] 2 3 3 9 4" xfId="23814" xr:uid="{00000000-0005-0000-0000-00001C180000}"/>
    <cellStyle name="Input [yellow] 2 3 4" xfId="6599" xr:uid="{00000000-0005-0000-0000-00001D180000}"/>
    <cellStyle name="Input [yellow] 2 3 4 2" xfId="12565" xr:uid="{00000000-0005-0000-0000-00001E180000}"/>
    <cellStyle name="Input [yellow] 2 3 4 3" xfId="18321" xr:uid="{00000000-0005-0000-0000-00001F180000}"/>
    <cellStyle name="Input [yellow] 2 3 4 4" xfId="23815" xr:uid="{00000000-0005-0000-0000-000020180000}"/>
    <cellStyle name="Input [yellow] 2 3 5" xfId="6600" xr:uid="{00000000-0005-0000-0000-000021180000}"/>
    <cellStyle name="Input [yellow] 2 3 5 2" xfId="12566" xr:uid="{00000000-0005-0000-0000-000022180000}"/>
    <cellStyle name="Input [yellow] 2 3 5 3" xfId="18322" xr:uid="{00000000-0005-0000-0000-000023180000}"/>
    <cellStyle name="Input [yellow] 2 3 5 4" xfId="23816" xr:uid="{00000000-0005-0000-0000-000024180000}"/>
    <cellStyle name="Input [yellow] 2 3 6" xfId="6601" xr:uid="{00000000-0005-0000-0000-000025180000}"/>
    <cellStyle name="Input [yellow] 2 3 6 2" xfId="12567" xr:uid="{00000000-0005-0000-0000-000026180000}"/>
    <cellStyle name="Input [yellow] 2 3 6 3" xfId="18323" xr:uid="{00000000-0005-0000-0000-000027180000}"/>
    <cellStyle name="Input [yellow] 2 3 6 4" xfId="23817" xr:uid="{00000000-0005-0000-0000-000028180000}"/>
    <cellStyle name="Input [yellow] 2 3 7" xfId="6602" xr:uid="{00000000-0005-0000-0000-000029180000}"/>
    <cellStyle name="Input [yellow] 2 3 7 2" xfId="12568" xr:uid="{00000000-0005-0000-0000-00002A180000}"/>
    <cellStyle name="Input [yellow] 2 3 7 3" xfId="18324" xr:uid="{00000000-0005-0000-0000-00002B180000}"/>
    <cellStyle name="Input [yellow] 2 3 7 4" xfId="23818" xr:uid="{00000000-0005-0000-0000-00002C180000}"/>
    <cellStyle name="Input [yellow] 2 3 8" xfId="6603" xr:uid="{00000000-0005-0000-0000-00002D180000}"/>
    <cellStyle name="Input [yellow] 2 3 8 2" xfId="12569" xr:uid="{00000000-0005-0000-0000-00002E180000}"/>
    <cellStyle name="Input [yellow] 2 3 8 3" xfId="18325" xr:uid="{00000000-0005-0000-0000-00002F180000}"/>
    <cellStyle name="Input [yellow] 2 3 8 4" xfId="23819" xr:uid="{00000000-0005-0000-0000-000030180000}"/>
    <cellStyle name="Input [yellow] 2 3 9" xfId="6604" xr:uid="{00000000-0005-0000-0000-000031180000}"/>
    <cellStyle name="Input [yellow] 2 3 9 2" xfId="12570" xr:uid="{00000000-0005-0000-0000-000032180000}"/>
    <cellStyle name="Input [yellow] 2 3 9 3" xfId="18326" xr:uid="{00000000-0005-0000-0000-000033180000}"/>
    <cellStyle name="Input [yellow] 2 3 9 4" xfId="23820" xr:uid="{00000000-0005-0000-0000-000034180000}"/>
    <cellStyle name="Input [yellow] 2 4" xfId="5477" xr:uid="{00000000-0005-0000-0000-000035180000}"/>
    <cellStyle name="Input [yellow] 2 4 2" xfId="5765" xr:uid="{00000000-0005-0000-0000-000036180000}"/>
    <cellStyle name="Input [yellow] 2 4 2 2" xfId="6605" xr:uid="{00000000-0005-0000-0000-000037180000}"/>
    <cellStyle name="Input [yellow] 2 4 2 2 2" xfId="12571" xr:uid="{00000000-0005-0000-0000-000038180000}"/>
    <cellStyle name="Input [yellow] 2 4 2 2 3" xfId="18327" xr:uid="{00000000-0005-0000-0000-000039180000}"/>
    <cellStyle name="Input [yellow] 2 4 2 2 4" xfId="23821" xr:uid="{00000000-0005-0000-0000-00003A180000}"/>
    <cellStyle name="Input [yellow] 2 4 2 3" xfId="6606" xr:uid="{00000000-0005-0000-0000-00003B180000}"/>
    <cellStyle name="Input [yellow] 2 4 2 3 2" xfId="12572" xr:uid="{00000000-0005-0000-0000-00003C180000}"/>
    <cellStyle name="Input [yellow] 2 4 2 3 3" xfId="18328" xr:uid="{00000000-0005-0000-0000-00003D180000}"/>
    <cellStyle name="Input [yellow] 2 4 2 3 4" xfId="23822" xr:uid="{00000000-0005-0000-0000-00003E180000}"/>
    <cellStyle name="Input [yellow] 2 4 2 4" xfId="6607" xr:uid="{00000000-0005-0000-0000-00003F180000}"/>
    <cellStyle name="Input [yellow] 2 4 2 4 2" xfId="12573" xr:uid="{00000000-0005-0000-0000-000040180000}"/>
    <cellStyle name="Input [yellow] 2 4 2 4 3" xfId="18329" xr:uid="{00000000-0005-0000-0000-000041180000}"/>
    <cellStyle name="Input [yellow] 2 4 2 4 4" xfId="23823" xr:uid="{00000000-0005-0000-0000-000042180000}"/>
    <cellStyle name="Input [yellow] 2 4 2 5" xfId="6608" xr:uid="{00000000-0005-0000-0000-000043180000}"/>
    <cellStyle name="Input [yellow] 2 4 2 5 2" xfId="12574" xr:uid="{00000000-0005-0000-0000-000044180000}"/>
    <cellStyle name="Input [yellow] 2 4 2 5 3" xfId="18330" xr:uid="{00000000-0005-0000-0000-000045180000}"/>
    <cellStyle name="Input [yellow] 2 4 2 5 4" xfId="23824" xr:uid="{00000000-0005-0000-0000-000046180000}"/>
    <cellStyle name="Input [yellow] 2 4 2 6" xfId="6609" xr:uid="{00000000-0005-0000-0000-000047180000}"/>
    <cellStyle name="Input [yellow] 2 4 2 6 2" xfId="12575" xr:uid="{00000000-0005-0000-0000-000048180000}"/>
    <cellStyle name="Input [yellow] 2 4 2 6 3" xfId="18331" xr:uid="{00000000-0005-0000-0000-000049180000}"/>
    <cellStyle name="Input [yellow] 2 4 2 6 4" xfId="23825" xr:uid="{00000000-0005-0000-0000-00004A180000}"/>
    <cellStyle name="Input [yellow] 2 4 2 7" xfId="11738" xr:uid="{00000000-0005-0000-0000-00004B180000}"/>
    <cellStyle name="Input [yellow] 2 4 2 8" xfId="17505" xr:uid="{00000000-0005-0000-0000-00004C180000}"/>
    <cellStyle name="Input [yellow] 2 4 3" xfId="6610" xr:uid="{00000000-0005-0000-0000-00004D180000}"/>
    <cellStyle name="Input [yellow] 2 4 3 2" xfId="12576" xr:uid="{00000000-0005-0000-0000-00004E180000}"/>
    <cellStyle name="Input [yellow] 2 4 3 3" xfId="18332" xr:uid="{00000000-0005-0000-0000-00004F180000}"/>
    <cellStyle name="Input [yellow] 2 4 3 4" xfId="23826" xr:uid="{00000000-0005-0000-0000-000050180000}"/>
    <cellStyle name="Input [yellow] 2 4 4" xfId="6611" xr:uid="{00000000-0005-0000-0000-000051180000}"/>
    <cellStyle name="Input [yellow] 2 4 4 2" xfId="12577" xr:uid="{00000000-0005-0000-0000-000052180000}"/>
    <cellStyle name="Input [yellow] 2 4 4 3" xfId="18333" xr:uid="{00000000-0005-0000-0000-000053180000}"/>
    <cellStyle name="Input [yellow] 2 4 4 4" xfId="23827" xr:uid="{00000000-0005-0000-0000-000054180000}"/>
    <cellStyle name="Input [yellow] 2 4 5" xfId="6612" xr:uid="{00000000-0005-0000-0000-000055180000}"/>
    <cellStyle name="Input [yellow] 2 4 5 2" xfId="12578" xr:uid="{00000000-0005-0000-0000-000056180000}"/>
    <cellStyle name="Input [yellow] 2 4 5 3" xfId="18334" xr:uid="{00000000-0005-0000-0000-000057180000}"/>
    <cellStyle name="Input [yellow] 2 4 5 4" xfId="23828" xr:uid="{00000000-0005-0000-0000-000058180000}"/>
    <cellStyle name="Input [yellow] 2 4 6" xfId="11471" xr:uid="{00000000-0005-0000-0000-000059180000}"/>
    <cellStyle name="Input [yellow] 2 4 7" xfId="17264" xr:uid="{00000000-0005-0000-0000-00005A180000}"/>
    <cellStyle name="Input [yellow] 2 5" xfId="5620" xr:uid="{00000000-0005-0000-0000-00005B180000}"/>
    <cellStyle name="Input [yellow] 2 5 2" xfId="6613" xr:uid="{00000000-0005-0000-0000-00005C180000}"/>
    <cellStyle name="Input [yellow] 2 5 2 2" xfId="12579" xr:uid="{00000000-0005-0000-0000-00005D180000}"/>
    <cellStyle name="Input [yellow] 2 5 2 3" xfId="18335" xr:uid="{00000000-0005-0000-0000-00005E180000}"/>
    <cellStyle name="Input [yellow] 2 5 2 4" xfId="23829" xr:uid="{00000000-0005-0000-0000-00005F180000}"/>
    <cellStyle name="Input [yellow] 2 5 3" xfId="6614" xr:uid="{00000000-0005-0000-0000-000060180000}"/>
    <cellStyle name="Input [yellow] 2 5 3 2" xfId="12580" xr:uid="{00000000-0005-0000-0000-000061180000}"/>
    <cellStyle name="Input [yellow] 2 5 3 3" xfId="18336" xr:uid="{00000000-0005-0000-0000-000062180000}"/>
    <cellStyle name="Input [yellow] 2 5 3 4" xfId="23830" xr:uid="{00000000-0005-0000-0000-000063180000}"/>
    <cellStyle name="Input [yellow] 2 5 4" xfId="6615" xr:uid="{00000000-0005-0000-0000-000064180000}"/>
    <cellStyle name="Input [yellow] 2 5 4 2" xfId="12581" xr:uid="{00000000-0005-0000-0000-000065180000}"/>
    <cellStyle name="Input [yellow] 2 5 4 3" xfId="18337" xr:uid="{00000000-0005-0000-0000-000066180000}"/>
    <cellStyle name="Input [yellow] 2 5 4 4" xfId="23831" xr:uid="{00000000-0005-0000-0000-000067180000}"/>
    <cellStyle name="Input [yellow] 2 5 5" xfId="6616" xr:uid="{00000000-0005-0000-0000-000068180000}"/>
    <cellStyle name="Input [yellow] 2 5 5 2" xfId="12582" xr:uid="{00000000-0005-0000-0000-000069180000}"/>
    <cellStyle name="Input [yellow] 2 5 5 3" xfId="18338" xr:uid="{00000000-0005-0000-0000-00006A180000}"/>
    <cellStyle name="Input [yellow] 2 5 5 4" xfId="23832" xr:uid="{00000000-0005-0000-0000-00006B180000}"/>
    <cellStyle name="Input [yellow] 2 5 6" xfId="6617" xr:uid="{00000000-0005-0000-0000-00006C180000}"/>
    <cellStyle name="Input [yellow] 2 5 6 2" xfId="12583" xr:uid="{00000000-0005-0000-0000-00006D180000}"/>
    <cellStyle name="Input [yellow] 2 5 6 3" xfId="18339" xr:uid="{00000000-0005-0000-0000-00006E180000}"/>
    <cellStyle name="Input [yellow] 2 5 6 4" xfId="23833" xr:uid="{00000000-0005-0000-0000-00006F180000}"/>
    <cellStyle name="Input [yellow] 2 5 7" xfId="11598" xr:uid="{00000000-0005-0000-0000-000070180000}"/>
    <cellStyle name="Input [yellow] 2 5 8" xfId="17369" xr:uid="{00000000-0005-0000-0000-000071180000}"/>
    <cellStyle name="Input [yellow] 2 6" xfId="6618" xr:uid="{00000000-0005-0000-0000-000072180000}"/>
    <cellStyle name="Input [yellow] 2 6 2" xfId="12584" xr:uid="{00000000-0005-0000-0000-000073180000}"/>
    <cellStyle name="Input [yellow] 2 6 3" xfId="18340" xr:uid="{00000000-0005-0000-0000-000074180000}"/>
    <cellStyle name="Input [yellow] 2 6 4" xfId="23834" xr:uid="{00000000-0005-0000-0000-000075180000}"/>
    <cellStyle name="Input [yellow] 3" xfId="5214" xr:uid="{00000000-0005-0000-0000-000076180000}"/>
    <cellStyle name="Input [yellow] 3 2" xfId="5564" xr:uid="{00000000-0005-0000-0000-000077180000}"/>
    <cellStyle name="Input [yellow] 3 2 2" xfId="5852" xr:uid="{00000000-0005-0000-0000-000078180000}"/>
    <cellStyle name="Input [yellow] 3 2 2 2" xfId="6619" xr:uid="{00000000-0005-0000-0000-000079180000}"/>
    <cellStyle name="Input [yellow] 3 2 2 2 2" xfId="12585" xr:uid="{00000000-0005-0000-0000-00007A180000}"/>
    <cellStyle name="Input [yellow] 3 2 2 2 3" xfId="18341" xr:uid="{00000000-0005-0000-0000-00007B180000}"/>
    <cellStyle name="Input [yellow] 3 2 2 2 4" xfId="23835" xr:uid="{00000000-0005-0000-0000-00007C180000}"/>
    <cellStyle name="Input [yellow] 3 2 2 3" xfId="6620" xr:uid="{00000000-0005-0000-0000-00007D180000}"/>
    <cellStyle name="Input [yellow] 3 2 2 3 2" xfId="12586" xr:uid="{00000000-0005-0000-0000-00007E180000}"/>
    <cellStyle name="Input [yellow] 3 2 2 3 3" xfId="18342" xr:uid="{00000000-0005-0000-0000-00007F180000}"/>
    <cellStyle name="Input [yellow] 3 2 2 3 4" xfId="23836" xr:uid="{00000000-0005-0000-0000-000080180000}"/>
    <cellStyle name="Input [yellow] 3 2 2 4" xfId="6621" xr:uid="{00000000-0005-0000-0000-000081180000}"/>
    <cellStyle name="Input [yellow] 3 2 2 4 2" xfId="12587" xr:uid="{00000000-0005-0000-0000-000082180000}"/>
    <cellStyle name="Input [yellow] 3 2 2 4 3" xfId="18343" xr:uid="{00000000-0005-0000-0000-000083180000}"/>
    <cellStyle name="Input [yellow] 3 2 2 4 4" xfId="23837" xr:uid="{00000000-0005-0000-0000-000084180000}"/>
    <cellStyle name="Input [yellow] 3 2 2 5" xfId="6622" xr:uid="{00000000-0005-0000-0000-000085180000}"/>
    <cellStyle name="Input [yellow] 3 2 2 5 2" xfId="12588" xr:uid="{00000000-0005-0000-0000-000086180000}"/>
    <cellStyle name="Input [yellow] 3 2 2 5 3" xfId="18344" xr:uid="{00000000-0005-0000-0000-000087180000}"/>
    <cellStyle name="Input [yellow] 3 2 2 5 4" xfId="23838" xr:uid="{00000000-0005-0000-0000-000088180000}"/>
    <cellStyle name="Input [yellow] 3 2 2 6" xfId="6623" xr:uid="{00000000-0005-0000-0000-000089180000}"/>
    <cellStyle name="Input [yellow] 3 2 2 6 2" xfId="12589" xr:uid="{00000000-0005-0000-0000-00008A180000}"/>
    <cellStyle name="Input [yellow] 3 2 2 6 3" xfId="18345" xr:uid="{00000000-0005-0000-0000-00008B180000}"/>
    <cellStyle name="Input [yellow] 3 2 2 6 4" xfId="23839" xr:uid="{00000000-0005-0000-0000-00008C180000}"/>
    <cellStyle name="Input [yellow] 3 2 2 7" xfId="11825" xr:uid="{00000000-0005-0000-0000-00008D180000}"/>
    <cellStyle name="Input [yellow] 3 2 2 8" xfId="17586" xr:uid="{00000000-0005-0000-0000-00008E180000}"/>
    <cellStyle name="Input [yellow] 3 2 3" xfId="6624" xr:uid="{00000000-0005-0000-0000-00008F180000}"/>
    <cellStyle name="Input [yellow] 3 2 3 2" xfId="12590" xr:uid="{00000000-0005-0000-0000-000090180000}"/>
    <cellStyle name="Input [yellow] 3 2 3 3" xfId="18346" xr:uid="{00000000-0005-0000-0000-000091180000}"/>
    <cellStyle name="Input [yellow] 3 2 3 4" xfId="23840" xr:uid="{00000000-0005-0000-0000-000092180000}"/>
    <cellStyle name="Input [yellow] 3 2 4" xfId="6625" xr:uid="{00000000-0005-0000-0000-000093180000}"/>
    <cellStyle name="Input [yellow] 3 2 4 2" xfId="12591" xr:uid="{00000000-0005-0000-0000-000094180000}"/>
    <cellStyle name="Input [yellow] 3 2 4 3" xfId="18347" xr:uid="{00000000-0005-0000-0000-000095180000}"/>
    <cellStyle name="Input [yellow] 3 2 4 4" xfId="23841" xr:uid="{00000000-0005-0000-0000-000096180000}"/>
    <cellStyle name="Input [yellow] 3 2 5" xfId="6626" xr:uid="{00000000-0005-0000-0000-000097180000}"/>
    <cellStyle name="Input [yellow] 3 2 5 2" xfId="12592" xr:uid="{00000000-0005-0000-0000-000098180000}"/>
    <cellStyle name="Input [yellow] 3 2 5 3" xfId="18348" xr:uid="{00000000-0005-0000-0000-000099180000}"/>
    <cellStyle name="Input [yellow] 3 2 5 4" xfId="23842" xr:uid="{00000000-0005-0000-0000-00009A180000}"/>
    <cellStyle name="Input [yellow] 3 2 6" xfId="6627" xr:uid="{00000000-0005-0000-0000-00009B180000}"/>
    <cellStyle name="Input [yellow] 3 2 6 2" xfId="12593" xr:uid="{00000000-0005-0000-0000-00009C180000}"/>
    <cellStyle name="Input [yellow] 3 2 6 3" xfId="18349" xr:uid="{00000000-0005-0000-0000-00009D180000}"/>
    <cellStyle name="Input [yellow] 3 2 6 4" xfId="23843" xr:uid="{00000000-0005-0000-0000-00009E180000}"/>
    <cellStyle name="Input [yellow] 3 2 7" xfId="6628" xr:uid="{00000000-0005-0000-0000-00009F180000}"/>
    <cellStyle name="Input [yellow] 3 2 7 2" xfId="12594" xr:uid="{00000000-0005-0000-0000-0000A0180000}"/>
    <cellStyle name="Input [yellow] 3 2 7 3" xfId="18350" xr:uid="{00000000-0005-0000-0000-0000A1180000}"/>
    <cellStyle name="Input [yellow] 3 2 7 4" xfId="23844" xr:uid="{00000000-0005-0000-0000-0000A2180000}"/>
    <cellStyle name="Input [yellow] 3 2 8" xfId="6629" xr:uid="{00000000-0005-0000-0000-0000A3180000}"/>
    <cellStyle name="Input [yellow] 3 2 8 2" xfId="12595" xr:uid="{00000000-0005-0000-0000-0000A4180000}"/>
    <cellStyle name="Input [yellow] 3 2 8 3" xfId="18351" xr:uid="{00000000-0005-0000-0000-0000A5180000}"/>
    <cellStyle name="Input [yellow] 3 2 8 4" xfId="23845" xr:uid="{00000000-0005-0000-0000-0000A6180000}"/>
    <cellStyle name="Input [yellow] 3 2 9" xfId="6630" xr:uid="{00000000-0005-0000-0000-0000A7180000}"/>
    <cellStyle name="Input [yellow] 3 2 9 2" xfId="12596" xr:uid="{00000000-0005-0000-0000-0000A8180000}"/>
    <cellStyle name="Input [yellow] 3 2 9 3" xfId="18352" xr:uid="{00000000-0005-0000-0000-0000A9180000}"/>
    <cellStyle name="Input [yellow] 3 2 9 4" xfId="23846" xr:uid="{00000000-0005-0000-0000-0000AA180000}"/>
    <cellStyle name="Input [yellow] 3 3" xfId="5548" xr:uid="{00000000-0005-0000-0000-0000AB180000}"/>
    <cellStyle name="Input [yellow] 3 3 2" xfId="5836" xr:uid="{00000000-0005-0000-0000-0000AC180000}"/>
    <cellStyle name="Input [yellow] 3 3 2 10" xfId="6631" xr:uid="{00000000-0005-0000-0000-0000AD180000}"/>
    <cellStyle name="Input [yellow] 3 3 2 10 2" xfId="12597" xr:uid="{00000000-0005-0000-0000-0000AE180000}"/>
    <cellStyle name="Input [yellow] 3 3 2 10 3" xfId="18353" xr:uid="{00000000-0005-0000-0000-0000AF180000}"/>
    <cellStyle name="Input [yellow] 3 3 2 10 4" xfId="23847" xr:uid="{00000000-0005-0000-0000-0000B0180000}"/>
    <cellStyle name="Input [yellow] 3 3 2 11" xfId="11809" xr:uid="{00000000-0005-0000-0000-0000B1180000}"/>
    <cellStyle name="Input [yellow] 3 3 2 12" xfId="23083" xr:uid="{00000000-0005-0000-0000-0000B2180000}"/>
    <cellStyle name="Input [yellow] 3 3 2 2" xfId="6632" xr:uid="{00000000-0005-0000-0000-0000B3180000}"/>
    <cellStyle name="Input [yellow] 3 3 2 2 2" xfId="12598" xr:uid="{00000000-0005-0000-0000-0000B4180000}"/>
    <cellStyle name="Input [yellow] 3 3 2 2 3" xfId="18354" xr:uid="{00000000-0005-0000-0000-0000B5180000}"/>
    <cellStyle name="Input [yellow] 3 3 2 2 4" xfId="23848" xr:uid="{00000000-0005-0000-0000-0000B6180000}"/>
    <cellStyle name="Input [yellow] 3 3 2 3" xfId="6633" xr:uid="{00000000-0005-0000-0000-0000B7180000}"/>
    <cellStyle name="Input [yellow] 3 3 2 3 2" xfId="12599" xr:uid="{00000000-0005-0000-0000-0000B8180000}"/>
    <cellStyle name="Input [yellow] 3 3 2 3 3" xfId="18355" xr:uid="{00000000-0005-0000-0000-0000B9180000}"/>
    <cellStyle name="Input [yellow] 3 3 2 3 4" xfId="23849" xr:uid="{00000000-0005-0000-0000-0000BA180000}"/>
    <cellStyle name="Input [yellow] 3 3 2 4" xfId="6634" xr:uid="{00000000-0005-0000-0000-0000BB180000}"/>
    <cellStyle name="Input [yellow] 3 3 2 4 2" xfId="12600" xr:uid="{00000000-0005-0000-0000-0000BC180000}"/>
    <cellStyle name="Input [yellow] 3 3 2 4 3" xfId="18356" xr:uid="{00000000-0005-0000-0000-0000BD180000}"/>
    <cellStyle name="Input [yellow] 3 3 2 4 4" xfId="23850" xr:uid="{00000000-0005-0000-0000-0000BE180000}"/>
    <cellStyle name="Input [yellow] 3 3 2 5" xfId="6635" xr:uid="{00000000-0005-0000-0000-0000BF180000}"/>
    <cellStyle name="Input [yellow] 3 3 2 5 2" xfId="12601" xr:uid="{00000000-0005-0000-0000-0000C0180000}"/>
    <cellStyle name="Input [yellow] 3 3 2 5 3" xfId="18357" xr:uid="{00000000-0005-0000-0000-0000C1180000}"/>
    <cellStyle name="Input [yellow] 3 3 2 5 4" xfId="23851" xr:uid="{00000000-0005-0000-0000-0000C2180000}"/>
    <cellStyle name="Input [yellow] 3 3 2 6" xfId="6636" xr:uid="{00000000-0005-0000-0000-0000C3180000}"/>
    <cellStyle name="Input [yellow] 3 3 2 6 2" xfId="12602" xr:uid="{00000000-0005-0000-0000-0000C4180000}"/>
    <cellStyle name="Input [yellow] 3 3 2 6 3" xfId="18358" xr:uid="{00000000-0005-0000-0000-0000C5180000}"/>
    <cellStyle name="Input [yellow] 3 3 2 6 4" xfId="23852" xr:uid="{00000000-0005-0000-0000-0000C6180000}"/>
    <cellStyle name="Input [yellow] 3 3 2 7" xfId="6637" xr:uid="{00000000-0005-0000-0000-0000C7180000}"/>
    <cellStyle name="Input [yellow] 3 3 2 7 2" xfId="12603" xr:uid="{00000000-0005-0000-0000-0000C8180000}"/>
    <cellStyle name="Input [yellow] 3 3 2 7 3" xfId="18359" xr:uid="{00000000-0005-0000-0000-0000C9180000}"/>
    <cellStyle name="Input [yellow] 3 3 2 7 4" xfId="23853" xr:uid="{00000000-0005-0000-0000-0000CA180000}"/>
    <cellStyle name="Input [yellow] 3 3 2 8" xfId="6638" xr:uid="{00000000-0005-0000-0000-0000CB180000}"/>
    <cellStyle name="Input [yellow] 3 3 2 8 2" xfId="12604" xr:uid="{00000000-0005-0000-0000-0000CC180000}"/>
    <cellStyle name="Input [yellow] 3 3 2 8 3" xfId="18360" xr:uid="{00000000-0005-0000-0000-0000CD180000}"/>
    <cellStyle name="Input [yellow] 3 3 2 8 4" xfId="23854" xr:uid="{00000000-0005-0000-0000-0000CE180000}"/>
    <cellStyle name="Input [yellow] 3 3 2 9" xfId="6639" xr:uid="{00000000-0005-0000-0000-0000CF180000}"/>
    <cellStyle name="Input [yellow] 3 3 2 9 2" xfId="12605" xr:uid="{00000000-0005-0000-0000-0000D0180000}"/>
    <cellStyle name="Input [yellow] 3 3 2 9 3" xfId="18361" xr:uid="{00000000-0005-0000-0000-0000D1180000}"/>
    <cellStyle name="Input [yellow] 3 3 2 9 4" xfId="23855" xr:uid="{00000000-0005-0000-0000-0000D2180000}"/>
    <cellStyle name="Input [yellow] 3 3 3" xfId="6058" xr:uid="{00000000-0005-0000-0000-0000D3180000}"/>
    <cellStyle name="Input [yellow] 3 3 3 10" xfId="6640" xr:uid="{00000000-0005-0000-0000-0000D4180000}"/>
    <cellStyle name="Input [yellow] 3 3 3 10 2" xfId="12606" xr:uid="{00000000-0005-0000-0000-0000D5180000}"/>
    <cellStyle name="Input [yellow] 3 3 3 10 3" xfId="18362" xr:uid="{00000000-0005-0000-0000-0000D6180000}"/>
    <cellStyle name="Input [yellow] 3 3 3 10 4" xfId="23856" xr:uid="{00000000-0005-0000-0000-0000D7180000}"/>
    <cellStyle name="Input [yellow] 3 3 3 11" xfId="12030" xr:uid="{00000000-0005-0000-0000-0000D8180000}"/>
    <cellStyle name="Input [yellow] 3 3 3 12" xfId="17786" xr:uid="{00000000-0005-0000-0000-0000D9180000}"/>
    <cellStyle name="Input [yellow] 3 3 3 13" xfId="23283" xr:uid="{00000000-0005-0000-0000-0000DA180000}"/>
    <cellStyle name="Input [yellow] 3 3 3 2" xfId="6641" xr:uid="{00000000-0005-0000-0000-0000DB180000}"/>
    <cellStyle name="Input [yellow] 3 3 3 2 2" xfId="12607" xr:uid="{00000000-0005-0000-0000-0000DC180000}"/>
    <cellStyle name="Input [yellow] 3 3 3 2 3" xfId="18363" xr:uid="{00000000-0005-0000-0000-0000DD180000}"/>
    <cellStyle name="Input [yellow] 3 3 3 2 4" xfId="23857" xr:uid="{00000000-0005-0000-0000-0000DE180000}"/>
    <cellStyle name="Input [yellow] 3 3 3 3" xfId="6642" xr:uid="{00000000-0005-0000-0000-0000DF180000}"/>
    <cellStyle name="Input [yellow] 3 3 3 3 2" xfId="12608" xr:uid="{00000000-0005-0000-0000-0000E0180000}"/>
    <cellStyle name="Input [yellow] 3 3 3 3 3" xfId="18364" xr:uid="{00000000-0005-0000-0000-0000E1180000}"/>
    <cellStyle name="Input [yellow] 3 3 3 3 4" xfId="23858" xr:uid="{00000000-0005-0000-0000-0000E2180000}"/>
    <cellStyle name="Input [yellow] 3 3 3 4" xfId="6643" xr:uid="{00000000-0005-0000-0000-0000E3180000}"/>
    <cellStyle name="Input [yellow] 3 3 3 4 2" xfId="12609" xr:uid="{00000000-0005-0000-0000-0000E4180000}"/>
    <cellStyle name="Input [yellow] 3 3 3 4 3" xfId="18365" xr:uid="{00000000-0005-0000-0000-0000E5180000}"/>
    <cellStyle name="Input [yellow] 3 3 3 4 4" xfId="23859" xr:uid="{00000000-0005-0000-0000-0000E6180000}"/>
    <cellStyle name="Input [yellow] 3 3 3 5" xfId="6644" xr:uid="{00000000-0005-0000-0000-0000E7180000}"/>
    <cellStyle name="Input [yellow] 3 3 3 5 2" xfId="12610" xr:uid="{00000000-0005-0000-0000-0000E8180000}"/>
    <cellStyle name="Input [yellow] 3 3 3 5 3" xfId="18366" xr:uid="{00000000-0005-0000-0000-0000E9180000}"/>
    <cellStyle name="Input [yellow] 3 3 3 5 4" xfId="23860" xr:uid="{00000000-0005-0000-0000-0000EA180000}"/>
    <cellStyle name="Input [yellow] 3 3 3 6" xfId="6645" xr:uid="{00000000-0005-0000-0000-0000EB180000}"/>
    <cellStyle name="Input [yellow] 3 3 3 6 2" xfId="12611" xr:uid="{00000000-0005-0000-0000-0000EC180000}"/>
    <cellStyle name="Input [yellow] 3 3 3 6 3" xfId="18367" xr:uid="{00000000-0005-0000-0000-0000ED180000}"/>
    <cellStyle name="Input [yellow] 3 3 3 6 4" xfId="23861" xr:uid="{00000000-0005-0000-0000-0000EE180000}"/>
    <cellStyle name="Input [yellow] 3 3 3 7" xfId="6646" xr:uid="{00000000-0005-0000-0000-0000EF180000}"/>
    <cellStyle name="Input [yellow] 3 3 3 7 2" xfId="12612" xr:uid="{00000000-0005-0000-0000-0000F0180000}"/>
    <cellStyle name="Input [yellow] 3 3 3 7 3" xfId="18368" xr:uid="{00000000-0005-0000-0000-0000F1180000}"/>
    <cellStyle name="Input [yellow] 3 3 3 7 4" xfId="23862" xr:uid="{00000000-0005-0000-0000-0000F2180000}"/>
    <cellStyle name="Input [yellow] 3 3 3 8" xfId="6647" xr:uid="{00000000-0005-0000-0000-0000F3180000}"/>
    <cellStyle name="Input [yellow] 3 3 3 8 2" xfId="12613" xr:uid="{00000000-0005-0000-0000-0000F4180000}"/>
    <cellStyle name="Input [yellow] 3 3 3 8 3" xfId="18369" xr:uid="{00000000-0005-0000-0000-0000F5180000}"/>
    <cellStyle name="Input [yellow] 3 3 3 8 4" xfId="23863" xr:uid="{00000000-0005-0000-0000-0000F6180000}"/>
    <cellStyle name="Input [yellow] 3 3 3 9" xfId="6648" xr:uid="{00000000-0005-0000-0000-0000F7180000}"/>
    <cellStyle name="Input [yellow] 3 3 3 9 2" xfId="12614" xr:uid="{00000000-0005-0000-0000-0000F8180000}"/>
    <cellStyle name="Input [yellow] 3 3 3 9 3" xfId="18370" xr:uid="{00000000-0005-0000-0000-0000F9180000}"/>
    <cellStyle name="Input [yellow] 3 3 3 9 4" xfId="23864" xr:uid="{00000000-0005-0000-0000-0000FA180000}"/>
    <cellStyle name="Input [yellow] 3 3 4" xfId="6649" xr:uid="{00000000-0005-0000-0000-0000FB180000}"/>
    <cellStyle name="Input [yellow] 3 3 4 2" xfId="12615" xr:uid="{00000000-0005-0000-0000-0000FC180000}"/>
    <cellStyle name="Input [yellow] 3 3 4 3" xfId="18371" xr:uid="{00000000-0005-0000-0000-0000FD180000}"/>
    <cellStyle name="Input [yellow] 3 3 4 4" xfId="23865" xr:uid="{00000000-0005-0000-0000-0000FE180000}"/>
    <cellStyle name="Input [yellow] 3 3 5" xfId="6650" xr:uid="{00000000-0005-0000-0000-0000FF180000}"/>
    <cellStyle name="Input [yellow] 3 3 5 2" xfId="12616" xr:uid="{00000000-0005-0000-0000-000000190000}"/>
    <cellStyle name="Input [yellow] 3 3 5 3" xfId="18372" xr:uid="{00000000-0005-0000-0000-000001190000}"/>
    <cellStyle name="Input [yellow] 3 3 5 4" xfId="23866" xr:uid="{00000000-0005-0000-0000-000002190000}"/>
    <cellStyle name="Input [yellow] 3 3 6" xfId="6651" xr:uid="{00000000-0005-0000-0000-000003190000}"/>
    <cellStyle name="Input [yellow] 3 3 6 2" xfId="12617" xr:uid="{00000000-0005-0000-0000-000004190000}"/>
    <cellStyle name="Input [yellow] 3 3 6 3" xfId="18373" xr:uid="{00000000-0005-0000-0000-000005190000}"/>
    <cellStyle name="Input [yellow] 3 3 6 4" xfId="23867" xr:uid="{00000000-0005-0000-0000-000006190000}"/>
    <cellStyle name="Input [yellow] 3 3 7" xfId="11541" xr:uid="{00000000-0005-0000-0000-000007190000}"/>
    <cellStyle name="Input [yellow] 3 4" xfId="5630" xr:uid="{00000000-0005-0000-0000-000008190000}"/>
    <cellStyle name="Input [yellow] 3 4 2" xfId="6652" xr:uid="{00000000-0005-0000-0000-000009190000}"/>
    <cellStyle name="Input [yellow] 3 4 2 2" xfId="12618" xr:uid="{00000000-0005-0000-0000-00000A190000}"/>
    <cellStyle name="Input [yellow] 3 4 2 3" xfId="18374" xr:uid="{00000000-0005-0000-0000-00000B190000}"/>
    <cellStyle name="Input [yellow] 3 4 2 4" xfId="23868" xr:uid="{00000000-0005-0000-0000-00000C190000}"/>
    <cellStyle name="Input [yellow] 3 4 3" xfId="6653" xr:uid="{00000000-0005-0000-0000-00000D190000}"/>
    <cellStyle name="Input [yellow] 3 4 3 2" xfId="12619" xr:uid="{00000000-0005-0000-0000-00000E190000}"/>
    <cellStyle name="Input [yellow] 3 4 3 3" xfId="18375" xr:uid="{00000000-0005-0000-0000-00000F190000}"/>
    <cellStyle name="Input [yellow] 3 4 3 4" xfId="23869" xr:uid="{00000000-0005-0000-0000-000010190000}"/>
    <cellStyle name="Input [yellow] 3 4 4" xfId="6654" xr:uid="{00000000-0005-0000-0000-000011190000}"/>
    <cellStyle name="Input [yellow] 3 4 4 2" xfId="12620" xr:uid="{00000000-0005-0000-0000-000012190000}"/>
    <cellStyle name="Input [yellow] 3 4 4 3" xfId="18376" xr:uid="{00000000-0005-0000-0000-000013190000}"/>
    <cellStyle name="Input [yellow] 3 4 4 4" xfId="23870" xr:uid="{00000000-0005-0000-0000-000014190000}"/>
    <cellStyle name="Input [yellow] 3 4 5" xfId="6655" xr:uid="{00000000-0005-0000-0000-000015190000}"/>
    <cellStyle name="Input [yellow] 3 4 5 2" xfId="12621" xr:uid="{00000000-0005-0000-0000-000016190000}"/>
    <cellStyle name="Input [yellow] 3 4 5 3" xfId="18377" xr:uid="{00000000-0005-0000-0000-000017190000}"/>
    <cellStyle name="Input [yellow] 3 4 5 4" xfId="23871" xr:uid="{00000000-0005-0000-0000-000018190000}"/>
    <cellStyle name="Input [yellow] 3 4 6" xfId="6656" xr:uid="{00000000-0005-0000-0000-000019190000}"/>
    <cellStyle name="Input [yellow] 3 4 6 2" xfId="12622" xr:uid="{00000000-0005-0000-0000-00001A190000}"/>
    <cellStyle name="Input [yellow] 3 4 6 3" xfId="18378" xr:uid="{00000000-0005-0000-0000-00001B190000}"/>
    <cellStyle name="Input [yellow] 3 4 6 4" xfId="23872" xr:uid="{00000000-0005-0000-0000-00001C190000}"/>
    <cellStyle name="Input [yellow] 3 4 7" xfId="11604" xr:uid="{00000000-0005-0000-0000-00001D190000}"/>
    <cellStyle name="Input [yellow] 3 4 8" xfId="17375" xr:uid="{00000000-0005-0000-0000-00001E190000}"/>
    <cellStyle name="Input [yellow] 3 5" xfId="5613" xr:uid="{00000000-0005-0000-0000-00001F190000}"/>
    <cellStyle name="Input [yellow] 3 5 10" xfId="6657" xr:uid="{00000000-0005-0000-0000-000020190000}"/>
    <cellStyle name="Input [yellow] 3 5 10 2" xfId="12623" xr:uid="{00000000-0005-0000-0000-000021190000}"/>
    <cellStyle name="Input [yellow] 3 5 10 3" xfId="18379" xr:uid="{00000000-0005-0000-0000-000022190000}"/>
    <cellStyle name="Input [yellow] 3 5 10 4" xfId="23873" xr:uid="{00000000-0005-0000-0000-000023190000}"/>
    <cellStyle name="Input [yellow] 3 5 11" xfId="11595" xr:uid="{00000000-0005-0000-0000-000024190000}"/>
    <cellStyle name="Input [yellow] 3 5 12" xfId="17367" xr:uid="{00000000-0005-0000-0000-000025190000}"/>
    <cellStyle name="Input [yellow] 3 5 13" xfId="22919" xr:uid="{00000000-0005-0000-0000-000026190000}"/>
    <cellStyle name="Input [yellow] 3 5 2" xfId="6658" xr:uid="{00000000-0005-0000-0000-000027190000}"/>
    <cellStyle name="Input [yellow] 3 5 2 2" xfId="12624" xr:uid="{00000000-0005-0000-0000-000028190000}"/>
    <cellStyle name="Input [yellow] 3 5 2 3" xfId="18380" xr:uid="{00000000-0005-0000-0000-000029190000}"/>
    <cellStyle name="Input [yellow] 3 5 2 4" xfId="23874" xr:uid="{00000000-0005-0000-0000-00002A190000}"/>
    <cellStyle name="Input [yellow] 3 5 3" xfId="6659" xr:uid="{00000000-0005-0000-0000-00002B190000}"/>
    <cellStyle name="Input [yellow] 3 5 3 2" xfId="12625" xr:uid="{00000000-0005-0000-0000-00002C190000}"/>
    <cellStyle name="Input [yellow] 3 5 3 3" xfId="18381" xr:uid="{00000000-0005-0000-0000-00002D190000}"/>
    <cellStyle name="Input [yellow] 3 5 3 4" xfId="23875" xr:uid="{00000000-0005-0000-0000-00002E190000}"/>
    <cellStyle name="Input [yellow] 3 5 4" xfId="6660" xr:uid="{00000000-0005-0000-0000-00002F190000}"/>
    <cellStyle name="Input [yellow] 3 5 4 2" xfId="12626" xr:uid="{00000000-0005-0000-0000-000030190000}"/>
    <cellStyle name="Input [yellow] 3 5 4 3" xfId="18382" xr:uid="{00000000-0005-0000-0000-000031190000}"/>
    <cellStyle name="Input [yellow] 3 5 4 4" xfId="23876" xr:uid="{00000000-0005-0000-0000-000032190000}"/>
    <cellStyle name="Input [yellow] 3 5 5" xfId="6661" xr:uid="{00000000-0005-0000-0000-000033190000}"/>
    <cellStyle name="Input [yellow] 3 5 5 2" xfId="12627" xr:uid="{00000000-0005-0000-0000-000034190000}"/>
    <cellStyle name="Input [yellow] 3 5 5 3" xfId="18383" xr:uid="{00000000-0005-0000-0000-000035190000}"/>
    <cellStyle name="Input [yellow] 3 5 5 4" xfId="23877" xr:uid="{00000000-0005-0000-0000-000036190000}"/>
    <cellStyle name="Input [yellow] 3 5 6" xfId="6662" xr:uid="{00000000-0005-0000-0000-000037190000}"/>
    <cellStyle name="Input [yellow] 3 5 6 2" xfId="12628" xr:uid="{00000000-0005-0000-0000-000038190000}"/>
    <cellStyle name="Input [yellow] 3 5 6 3" xfId="18384" xr:uid="{00000000-0005-0000-0000-000039190000}"/>
    <cellStyle name="Input [yellow] 3 5 6 4" xfId="23878" xr:uid="{00000000-0005-0000-0000-00003A190000}"/>
    <cellStyle name="Input [yellow] 3 5 7" xfId="6663" xr:uid="{00000000-0005-0000-0000-00003B190000}"/>
    <cellStyle name="Input [yellow] 3 5 7 2" xfId="12629" xr:uid="{00000000-0005-0000-0000-00003C190000}"/>
    <cellStyle name="Input [yellow] 3 5 7 3" xfId="18385" xr:uid="{00000000-0005-0000-0000-00003D190000}"/>
    <cellStyle name="Input [yellow] 3 5 7 4" xfId="23879" xr:uid="{00000000-0005-0000-0000-00003E190000}"/>
    <cellStyle name="Input [yellow] 3 5 8" xfId="6664" xr:uid="{00000000-0005-0000-0000-00003F190000}"/>
    <cellStyle name="Input [yellow] 3 5 8 2" xfId="12630" xr:uid="{00000000-0005-0000-0000-000040190000}"/>
    <cellStyle name="Input [yellow] 3 5 8 3" xfId="18386" xr:uid="{00000000-0005-0000-0000-000041190000}"/>
    <cellStyle name="Input [yellow] 3 5 8 4" xfId="23880" xr:uid="{00000000-0005-0000-0000-000042190000}"/>
    <cellStyle name="Input [yellow] 3 5 9" xfId="6665" xr:uid="{00000000-0005-0000-0000-000043190000}"/>
    <cellStyle name="Input [yellow] 3 5 9 2" xfId="12631" xr:uid="{00000000-0005-0000-0000-000044190000}"/>
    <cellStyle name="Input [yellow] 3 5 9 3" xfId="18387" xr:uid="{00000000-0005-0000-0000-000045190000}"/>
    <cellStyle name="Input [yellow] 3 5 9 4" xfId="23881" xr:uid="{00000000-0005-0000-0000-000046190000}"/>
    <cellStyle name="Input [yellow] 3 6" xfId="6666" xr:uid="{00000000-0005-0000-0000-000047190000}"/>
    <cellStyle name="Input [yellow] 3 6 2" xfId="12632" xr:uid="{00000000-0005-0000-0000-000048190000}"/>
    <cellStyle name="Input [yellow] 3 6 3" xfId="18388" xr:uid="{00000000-0005-0000-0000-000049190000}"/>
    <cellStyle name="Input [yellow] 3 6 4" xfId="23882" xr:uid="{00000000-0005-0000-0000-00004A190000}"/>
    <cellStyle name="Input [yellow] 4" xfId="5399" xr:uid="{00000000-0005-0000-0000-00004B190000}"/>
    <cellStyle name="Input [yellow] 4 10" xfId="11393" xr:uid="{00000000-0005-0000-0000-00004C190000}"/>
    <cellStyle name="Input [yellow] 4 2" xfId="5687" xr:uid="{00000000-0005-0000-0000-00004D190000}"/>
    <cellStyle name="Input [yellow] 4 2 2" xfId="6667" xr:uid="{00000000-0005-0000-0000-00004E190000}"/>
    <cellStyle name="Input [yellow] 4 2 2 2" xfId="12633" xr:uid="{00000000-0005-0000-0000-00004F190000}"/>
    <cellStyle name="Input [yellow] 4 2 2 3" xfId="18389" xr:uid="{00000000-0005-0000-0000-000050190000}"/>
    <cellStyle name="Input [yellow] 4 2 2 4" xfId="23883" xr:uid="{00000000-0005-0000-0000-000051190000}"/>
    <cellStyle name="Input [yellow] 4 2 3" xfId="6668" xr:uid="{00000000-0005-0000-0000-000052190000}"/>
    <cellStyle name="Input [yellow] 4 2 3 2" xfId="12634" xr:uid="{00000000-0005-0000-0000-000053190000}"/>
    <cellStyle name="Input [yellow] 4 2 3 3" xfId="18390" xr:uid="{00000000-0005-0000-0000-000054190000}"/>
    <cellStyle name="Input [yellow] 4 2 3 4" xfId="23884" xr:uid="{00000000-0005-0000-0000-000055190000}"/>
    <cellStyle name="Input [yellow] 4 2 4" xfId="6669" xr:uid="{00000000-0005-0000-0000-000056190000}"/>
    <cellStyle name="Input [yellow] 4 2 4 2" xfId="12635" xr:uid="{00000000-0005-0000-0000-000057190000}"/>
    <cellStyle name="Input [yellow] 4 2 4 3" xfId="18391" xr:uid="{00000000-0005-0000-0000-000058190000}"/>
    <cellStyle name="Input [yellow] 4 2 4 4" xfId="23885" xr:uid="{00000000-0005-0000-0000-000059190000}"/>
    <cellStyle name="Input [yellow] 4 2 5" xfId="6670" xr:uid="{00000000-0005-0000-0000-00005A190000}"/>
    <cellStyle name="Input [yellow] 4 2 5 2" xfId="12636" xr:uid="{00000000-0005-0000-0000-00005B190000}"/>
    <cellStyle name="Input [yellow] 4 2 5 3" xfId="18392" xr:uid="{00000000-0005-0000-0000-00005C190000}"/>
    <cellStyle name="Input [yellow] 4 2 5 4" xfId="23886" xr:uid="{00000000-0005-0000-0000-00005D190000}"/>
    <cellStyle name="Input [yellow] 4 2 6" xfId="6671" xr:uid="{00000000-0005-0000-0000-00005E190000}"/>
    <cellStyle name="Input [yellow] 4 2 6 2" xfId="12637" xr:uid="{00000000-0005-0000-0000-00005F190000}"/>
    <cellStyle name="Input [yellow] 4 2 6 3" xfId="18393" xr:uid="{00000000-0005-0000-0000-000060190000}"/>
    <cellStyle name="Input [yellow] 4 2 6 4" xfId="23887" xr:uid="{00000000-0005-0000-0000-000061190000}"/>
    <cellStyle name="Input [yellow] 4 2 7" xfId="11660" xr:uid="{00000000-0005-0000-0000-000062190000}"/>
    <cellStyle name="Input [yellow] 4 2 8" xfId="17430" xr:uid="{00000000-0005-0000-0000-000063190000}"/>
    <cellStyle name="Input [yellow] 4 3" xfId="5927" xr:uid="{00000000-0005-0000-0000-000064190000}"/>
    <cellStyle name="Input [yellow] 4 3 10" xfId="6672" xr:uid="{00000000-0005-0000-0000-000065190000}"/>
    <cellStyle name="Input [yellow] 4 3 10 2" xfId="12638" xr:uid="{00000000-0005-0000-0000-000066190000}"/>
    <cellStyle name="Input [yellow] 4 3 10 3" xfId="18394" xr:uid="{00000000-0005-0000-0000-000067190000}"/>
    <cellStyle name="Input [yellow] 4 3 10 4" xfId="23888" xr:uid="{00000000-0005-0000-0000-000068190000}"/>
    <cellStyle name="Input [yellow] 4 3 11" xfId="11900" xr:uid="{00000000-0005-0000-0000-000069190000}"/>
    <cellStyle name="Input [yellow] 4 3 12" xfId="17657" xr:uid="{00000000-0005-0000-0000-00006A190000}"/>
    <cellStyle name="Input [yellow] 4 3 13" xfId="23154" xr:uid="{00000000-0005-0000-0000-00006B190000}"/>
    <cellStyle name="Input [yellow] 4 3 2" xfId="6673" xr:uid="{00000000-0005-0000-0000-00006C190000}"/>
    <cellStyle name="Input [yellow] 4 3 2 2" xfId="12639" xr:uid="{00000000-0005-0000-0000-00006D190000}"/>
    <cellStyle name="Input [yellow] 4 3 2 3" xfId="18395" xr:uid="{00000000-0005-0000-0000-00006E190000}"/>
    <cellStyle name="Input [yellow] 4 3 2 4" xfId="23889" xr:uid="{00000000-0005-0000-0000-00006F190000}"/>
    <cellStyle name="Input [yellow] 4 3 3" xfId="6674" xr:uid="{00000000-0005-0000-0000-000070190000}"/>
    <cellStyle name="Input [yellow] 4 3 3 2" xfId="12640" xr:uid="{00000000-0005-0000-0000-000071190000}"/>
    <cellStyle name="Input [yellow] 4 3 3 3" xfId="18396" xr:uid="{00000000-0005-0000-0000-000072190000}"/>
    <cellStyle name="Input [yellow] 4 3 3 4" xfId="23890" xr:uid="{00000000-0005-0000-0000-000073190000}"/>
    <cellStyle name="Input [yellow] 4 3 4" xfId="6675" xr:uid="{00000000-0005-0000-0000-000074190000}"/>
    <cellStyle name="Input [yellow] 4 3 4 2" xfId="12641" xr:uid="{00000000-0005-0000-0000-000075190000}"/>
    <cellStyle name="Input [yellow] 4 3 4 3" xfId="18397" xr:uid="{00000000-0005-0000-0000-000076190000}"/>
    <cellStyle name="Input [yellow] 4 3 4 4" xfId="23891" xr:uid="{00000000-0005-0000-0000-000077190000}"/>
    <cellStyle name="Input [yellow] 4 3 5" xfId="6676" xr:uid="{00000000-0005-0000-0000-000078190000}"/>
    <cellStyle name="Input [yellow] 4 3 5 2" xfId="12642" xr:uid="{00000000-0005-0000-0000-000079190000}"/>
    <cellStyle name="Input [yellow] 4 3 5 3" xfId="18398" xr:uid="{00000000-0005-0000-0000-00007A190000}"/>
    <cellStyle name="Input [yellow] 4 3 5 4" xfId="23892" xr:uid="{00000000-0005-0000-0000-00007B190000}"/>
    <cellStyle name="Input [yellow] 4 3 6" xfId="6677" xr:uid="{00000000-0005-0000-0000-00007C190000}"/>
    <cellStyle name="Input [yellow] 4 3 6 2" xfId="12643" xr:uid="{00000000-0005-0000-0000-00007D190000}"/>
    <cellStyle name="Input [yellow] 4 3 6 3" xfId="18399" xr:uid="{00000000-0005-0000-0000-00007E190000}"/>
    <cellStyle name="Input [yellow] 4 3 6 4" xfId="23893" xr:uid="{00000000-0005-0000-0000-00007F190000}"/>
    <cellStyle name="Input [yellow] 4 3 7" xfId="6678" xr:uid="{00000000-0005-0000-0000-000080190000}"/>
    <cellStyle name="Input [yellow] 4 3 7 2" xfId="12644" xr:uid="{00000000-0005-0000-0000-000081190000}"/>
    <cellStyle name="Input [yellow] 4 3 7 3" xfId="18400" xr:uid="{00000000-0005-0000-0000-000082190000}"/>
    <cellStyle name="Input [yellow] 4 3 7 4" xfId="23894" xr:uid="{00000000-0005-0000-0000-000083190000}"/>
    <cellStyle name="Input [yellow] 4 3 8" xfId="6679" xr:uid="{00000000-0005-0000-0000-000084190000}"/>
    <cellStyle name="Input [yellow] 4 3 8 2" xfId="12645" xr:uid="{00000000-0005-0000-0000-000085190000}"/>
    <cellStyle name="Input [yellow] 4 3 8 3" xfId="18401" xr:uid="{00000000-0005-0000-0000-000086190000}"/>
    <cellStyle name="Input [yellow] 4 3 8 4" xfId="23895" xr:uid="{00000000-0005-0000-0000-000087190000}"/>
    <cellStyle name="Input [yellow] 4 3 9" xfId="6680" xr:uid="{00000000-0005-0000-0000-000088190000}"/>
    <cellStyle name="Input [yellow] 4 3 9 2" xfId="12646" xr:uid="{00000000-0005-0000-0000-000089190000}"/>
    <cellStyle name="Input [yellow] 4 3 9 3" xfId="18402" xr:uid="{00000000-0005-0000-0000-00008A190000}"/>
    <cellStyle name="Input [yellow] 4 3 9 4" xfId="23896" xr:uid="{00000000-0005-0000-0000-00008B190000}"/>
    <cellStyle name="Input [yellow] 4 4" xfId="6681" xr:uid="{00000000-0005-0000-0000-00008C190000}"/>
    <cellStyle name="Input [yellow] 4 4 2" xfId="12647" xr:uid="{00000000-0005-0000-0000-00008D190000}"/>
    <cellStyle name="Input [yellow] 4 4 3" xfId="18403" xr:uid="{00000000-0005-0000-0000-00008E190000}"/>
    <cellStyle name="Input [yellow] 4 4 4" xfId="23897" xr:uid="{00000000-0005-0000-0000-00008F190000}"/>
    <cellStyle name="Input [yellow] 4 5" xfId="6682" xr:uid="{00000000-0005-0000-0000-000090190000}"/>
    <cellStyle name="Input [yellow] 4 5 2" xfId="12648" xr:uid="{00000000-0005-0000-0000-000091190000}"/>
    <cellStyle name="Input [yellow] 4 5 3" xfId="18404" xr:uid="{00000000-0005-0000-0000-000092190000}"/>
    <cellStyle name="Input [yellow] 4 5 4" xfId="23898" xr:uid="{00000000-0005-0000-0000-000093190000}"/>
    <cellStyle name="Input [yellow] 4 6" xfId="6683" xr:uid="{00000000-0005-0000-0000-000094190000}"/>
    <cellStyle name="Input [yellow] 4 6 2" xfId="12649" xr:uid="{00000000-0005-0000-0000-000095190000}"/>
    <cellStyle name="Input [yellow] 4 6 3" xfId="18405" xr:uid="{00000000-0005-0000-0000-000096190000}"/>
    <cellStyle name="Input [yellow] 4 6 4" xfId="23899" xr:uid="{00000000-0005-0000-0000-000097190000}"/>
    <cellStyle name="Input [yellow] 4 7" xfId="6684" xr:uid="{00000000-0005-0000-0000-000098190000}"/>
    <cellStyle name="Input [yellow] 4 7 2" xfId="12650" xr:uid="{00000000-0005-0000-0000-000099190000}"/>
    <cellStyle name="Input [yellow] 4 7 3" xfId="18406" xr:uid="{00000000-0005-0000-0000-00009A190000}"/>
    <cellStyle name="Input [yellow] 4 7 4" xfId="23900" xr:uid="{00000000-0005-0000-0000-00009B190000}"/>
    <cellStyle name="Input [yellow] 4 8" xfId="6685" xr:uid="{00000000-0005-0000-0000-00009C190000}"/>
    <cellStyle name="Input [yellow] 4 8 2" xfId="12651" xr:uid="{00000000-0005-0000-0000-00009D190000}"/>
    <cellStyle name="Input [yellow] 4 8 3" xfId="18407" xr:uid="{00000000-0005-0000-0000-00009E190000}"/>
    <cellStyle name="Input [yellow] 4 8 4" xfId="23901" xr:uid="{00000000-0005-0000-0000-00009F190000}"/>
    <cellStyle name="Input [yellow] 4 9" xfId="6686" xr:uid="{00000000-0005-0000-0000-0000A0190000}"/>
    <cellStyle name="Input [yellow] 4 9 2" xfId="12652" xr:uid="{00000000-0005-0000-0000-0000A1190000}"/>
    <cellStyle name="Input [yellow] 4 9 3" xfId="18408" xr:uid="{00000000-0005-0000-0000-0000A2190000}"/>
    <cellStyle name="Input [yellow] 4 9 4" xfId="23902" xr:uid="{00000000-0005-0000-0000-0000A3190000}"/>
    <cellStyle name="Input [yellow] 5" xfId="5357" xr:uid="{00000000-0005-0000-0000-0000A4190000}"/>
    <cellStyle name="Input [yellow] 5 2" xfId="5645" xr:uid="{00000000-0005-0000-0000-0000A5190000}"/>
    <cellStyle name="Input [yellow] 5 2 2" xfId="6687" xr:uid="{00000000-0005-0000-0000-0000A6190000}"/>
    <cellStyle name="Input [yellow] 5 2 2 2" xfId="12653" xr:uid="{00000000-0005-0000-0000-0000A7190000}"/>
    <cellStyle name="Input [yellow] 5 2 2 3" xfId="18409" xr:uid="{00000000-0005-0000-0000-0000A8190000}"/>
    <cellStyle name="Input [yellow] 5 2 2 4" xfId="23903" xr:uid="{00000000-0005-0000-0000-0000A9190000}"/>
    <cellStyle name="Input [yellow] 5 2 3" xfId="6688" xr:uid="{00000000-0005-0000-0000-0000AA190000}"/>
    <cellStyle name="Input [yellow] 5 2 3 2" xfId="12654" xr:uid="{00000000-0005-0000-0000-0000AB190000}"/>
    <cellStyle name="Input [yellow] 5 2 3 3" xfId="18410" xr:uid="{00000000-0005-0000-0000-0000AC190000}"/>
    <cellStyle name="Input [yellow] 5 2 3 4" xfId="23904" xr:uid="{00000000-0005-0000-0000-0000AD190000}"/>
    <cellStyle name="Input [yellow] 5 2 4" xfId="6689" xr:uid="{00000000-0005-0000-0000-0000AE190000}"/>
    <cellStyle name="Input [yellow] 5 2 4 2" xfId="12655" xr:uid="{00000000-0005-0000-0000-0000AF190000}"/>
    <cellStyle name="Input [yellow] 5 2 4 3" xfId="18411" xr:uid="{00000000-0005-0000-0000-0000B0190000}"/>
    <cellStyle name="Input [yellow] 5 2 4 4" xfId="23905" xr:uid="{00000000-0005-0000-0000-0000B1190000}"/>
    <cellStyle name="Input [yellow] 5 2 5" xfId="6690" xr:uid="{00000000-0005-0000-0000-0000B2190000}"/>
    <cellStyle name="Input [yellow] 5 2 5 2" xfId="12656" xr:uid="{00000000-0005-0000-0000-0000B3190000}"/>
    <cellStyle name="Input [yellow] 5 2 5 3" xfId="18412" xr:uid="{00000000-0005-0000-0000-0000B4190000}"/>
    <cellStyle name="Input [yellow] 5 2 5 4" xfId="23906" xr:uid="{00000000-0005-0000-0000-0000B5190000}"/>
    <cellStyle name="Input [yellow] 5 2 6" xfId="6691" xr:uid="{00000000-0005-0000-0000-0000B6190000}"/>
    <cellStyle name="Input [yellow] 5 2 6 2" xfId="12657" xr:uid="{00000000-0005-0000-0000-0000B7190000}"/>
    <cellStyle name="Input [yellow] 5 2 6 3" xfId="18413" xr:uid="{00000000-0005-0000-0000-0000B8190000}"/>
    <cellStyle name="Input [yellow] 5 2 6 4" xfId="23907" xr:uid="{00000000-0005-0000-0000-0000B9190000}"/>
    <cellStyle name="Input [yellow] 5 2 7" xfId="11618" xr:uid="{00000000-0005-0000-0000-0000BA190000}"/>
    <cellStyle name="Input [yellow] 5 2 8" xfId="17389" xr:uid="{00000000-0005-0000-0000-0000BB190000}"/>
    <cellStyle name="Input [yellow] 5 3" xfId="6692" xr:uid="{00000000-0005-0000-0000-0000BC190000}"/>
    <cellStyle name="Input [yellow] 5 3 2" xfId="12658" xr:uid="{00000000-0005-0000-0000-0000BD190000}"/>
    <cellStyle name="Input [yellow] 5 3 3" xfId="18414" xr:uid="{00000000-0005-0000-0000-0000BE190000}"/>
    <cellStyle name="Input [yellow] 5 3 4" xfId="23908" xr:uid="{00000000-0005-0000-0000-0000BF190000}"/>
    <cellStyle name="Input [yellow] 5 4" xfId="6693" xr:uid="{00000000-0005-0000-0000-0000C0190000}"/>
    <cellStyle name="Input [yellow] 5 4 2" xfId="12659" xr:uid="{00000000-0005-0000-0000-0000C1190000}"/>
    <cellStyle name="Input [yellow] 5 4 3" xfId="18415" xr:uid="{00000000-0005-0000-0000-0000C2190000}"/>
    <cellStyle name="Input [yellow] 5 4 4" xfId="23909" xr:uid="{00000000-0005-0000-0000-0000C3190000}"/>
    <cellStyle name="Input [yellow] 5 5" xfId="6694" xr:uid="{00000000-0005-0000-0000-0000C4190000}"/>
    <cellStyle name="Input [yellow] 5 5 2" xfId="12660" xr:uid="{00000000-0005-0000-0000-0000C5190000}"/>
    <cellStyle name="Input [yellow] 5 5 3" xfId="18416" xr:uid="{00000000-0005-0000-0000-0000C6190000}"/>
    <cellStyle name="Input [yellow] 5 5 4" xfId="23910" xr:uid="{00000000-0005-0000-0000-0000C7190000}"/>
    <cellStyle name="Input [yellow] 5 6" xfId="11351" xr:uid="{00000000-0005-0000-0000-0000C8190000}"/>
    <cellStyle name="Input [yellow] 5 7" xfId="11263" xr:uid="{00000000-0005-0000-0000-0000C9190000}"/>
    <cellStyle name="Input [yellow] 6" xfId="5599" xr:uid="{00000000-0005-0000-0000-0000CA190000}"/>
    <cellStyle name="Input [yellow] 6 2" xfId="6695" xr:uid="{00000000-0005-0000-0000-0000CB190000}"/>
    <cellStyle name="Input [yellow] 6 2 2" xfId="12661" xr:uid="{00000000-0005-0000-0000-0000CC190000}"/>
    <cellStyle name="Input [yellow] 6 2 3" xfId="18417" xr:uid="{00000000-0005-0000-0000-0000CD190000}"/>
    <cellStyle name="Input [yellow] 6 2 4" xfId="23911" xr:uid="{00000000-0005-0000-0000-0000CE190000}"/>
    <cellStyle name="Input [yellow] 6 3" xfId="6696" xr:uid="{00000000-0005-0000-0000-0000CF190000}"/>
    <cellStyle name="Input [yellow] 6 3 2" xfId="12662" xr:uid="{00000000-0005-0000-0000-0000D0190000}"/>
    <cellStyle name="Input [yellow] 6 3 3" xfId="18418" xr:uid="{00000000-0005-0000-0000-0000D1190000}"/>
    <cellStyle name="Input [yellow] 6 3 4" xfId="23912" xr:uid="{00000000-0005-0000-0000-0000D2190000}"/>
    <cellStyle name="Input [yellow] 6 4" xfId="6697" xr:uid="{00000000-0005-0000-0000-0000D3190000}"/>
    <cellStyle name="Input [yellow] 6 4 2" xfId="12663" xr:uid="{00000000-0005-0000-0000-0000D4190000}"/>
    <cellStyle name="Input [yellow] 6 4 3" xfId="18419" xr:uid="{00000000-0005-0000-0000-0000D5190000}"/>
    <cellStyle name="Input [yellow] 6 4 4" xfId="23913" xr:uid="{00000000-0005-0000-0000-0000D6190000}"/>
    <cellStyle name="Input [yellow] 6 5" xfId="6698" xr:uid="{00000000-0005-0000-0000-0000D7190000}"/>
    <cellStyle name="Input [yellow] 6 5 2" xfId="12664" xr:uid="{00000000-0005-0000-0000-0000D8190000}"/>
    <cellStyle name="Input [yellow] 6 5 3" xfId="18420" xr:uid="{00000000-0005-0000-0000-0000D9190000}"/>
    <cellStyle name="Input [yellow] 6 5 4" xfId="23914" xr:uid="{00000000-0005-0000-0000-0000DA190000}"/>
    <cellStyle name="Input [yellow] 6 6" xfId="6699" xr:uid="{00000000-0005-0000-0000-0000DB190000}"/>
    <cellStyle name="Input [yellow] 6 6 2" xfId="12665" xr:uid="{00000000-0005-0000-0000-0000DC190000}"/>
    <cellStyle name="Input [yellow] 6 6 3" xfId="18421" xr:uid="{00000000-0005-0000-0000-0000DD190000}"/>
    <cellStyle name="Input [yellow] 6 6 4" xfId="23915" xr:uid="{00000000-0005-0000-0000-0000DE190000}"/>
    <cellStyle name="Input [yellow] 6 7" xfId="11583" xr:uid="{00000000-0005-0000-0000-0000DF190000}"/>
    <cellStyle name="Input [yellow] 6 8" xfId="17355" xr:uid="{00000000-0005-0000-0000-0000E0190000}"/>
    <cellStyle name="Input [yellow] 7" xfId="6700" xr:uid="{00000000-0005-0000-0000-0000E1190000}"/>
    <cellStyle name="Input [yellow] 7 2" xfId="12666" xr:uid="{00000000-0005-0000-0000-0000E2190000}"/>
    <cellStyle name="Input [yellow] 7 3" xfId="18422" xr:uid="{00000000-0005-0000-0000-0000E3190000}"/>
    <cellStyle name="Input [yellow] 7 4" xfId="23916" xr:uid="{00000000-0005-0000-0000-0000E4190000}"/>
    <cellStyle name="Input Currency" xfId="432" xr:uid="{00000000-0005-0000-0000-0000E5190000}"/>
    <cellStyle name="Input Date" xfId="433" xr:uid="{00000000-0005-0000-0000-0000E6190000}"/>
    <cellStyle name="Input Fixed [0]" xfId="434" xr:uid="{00000000-0005-0000-0000-0000E7190000}"/>
    <cellStyle name="Input Normal" xfId="435" xr:uid="{00000000-0005-0000-0000-0000E8190000}"/>
    <cellStyle name="Input Percent" xfId="436" xr:uid="{00000000-0005-0000-0000-0000E9190000}"/>
    <cellStyle name="Input Percent [2]" xfId="437" xr:uid="{00000000-0005-0000-0000-0000EA190000}"/>
    <cellStyle name="Input Titles" xfId="438" xr:uid="{00000000-0005-0000-0000-0000EB190000}"/>
    <cellStyle name="Input_라벨" xfId="4293" xr:uid="{00000000-0005-0000-0000-0000EC190000}"/>
    <cellStyle name="KTY" xfId="4294" xr:uid="{00000000-0005-0000-0000-0000ED190000}"/>
    <cellStyle name="left" xfId="439" xr:uid="{00000000-0005-0000-0000-0000EE190000}"/>
    <cellStyle name="les" xfId="4295" xr:uid="{00000000-0005-0000-0000-0000EF190000}"/>
    <cellStyle name="Link Currency (0)" xfId="4296" xr:uid="{00000000-0005-0000-0000-0000F0190000}"/>
    <cellStyle name="Link Currency (0) 2" xfId="4297" xr:uid="{00000000-0005-0000-0000-0000F1190000}"/>
    <cellStyle name="Link Currency (2)" xfId="4298" xr:uid="{00000000-0005-0000-0000-0000F2190000}"/>
    <cellStyle name="Link Currency (2) 2" xfId="4299" xr:uid="{00000000-0005-0000-0000-0000F3190000}"/>
    <cellStyle name="Link Units (0)" xfId="4300" xr:uid="{00000000-0005-0000-0000-0000F4190000}"/>
    <cellStyle name="Link Units (0) 2" xfId="4301" xr:uid="{00000000-0005-0000-0000-0000F5190000}"/>
    <cellStyle name="Link Units (1)" xfId="4302" xr:uid="{00000000-0005-0000-0000-0000F6190000}"/>
    <cellStyle name="Link Units (1) 2" xfId="4303" xr:uid="{00000000-0005-0000-0000-0000F7190000}"/>
    <cellStyle name="Link Units (2)" xfId="4304" xr:uid="{00000000-0005-0000-0000-0000F8190000}"/>
    <cellStyle name="Link Units (2) 2" xfId="4305" xr:uid="{00000000-0005-0000-0000-0000F9190000}"/>
    <cellStyle name="Linked Cell" xfId="4306" xr:uid="{00000000-0005-0000-0000-0000FA190000}"/>
    <cellStyle name="M" xfId="440" xr:uid="{00000000-0005-0000-0000-0000FB190000}"/>
    <cellStyle name="M_NOI-2002-update1107" xfId="441" xr:uid="{00000000-0005-0000-0000-0000FC190000}"/>
    <cellStyle name="Millares [0]_PERSONAL" xfId="442" xr:uid="{00000000-0005-0000-0000-0000FD190000}"/>
    <cellStyle name="Millares_PERSONAL" xfId="443" xr:uid="{00000000-0005-0000-0000-0000FE190000}"/>
    <cellStyle name="Milliers [0]_AR1194" xfId="4307" xr:uid="{00000000-0005-0000-0000-0000FF190000}"/>
    <cellStyle name="Milliers_AR1194" xfId="4308" xr:uid="{00000000-0005-0000-0000-0000001A0000}"/>
    <cellStyle name="Model" xfId="123" xr:uid="{00000000-0005-0000-0000-0000011A0000}"/>
    <cellStyle name="Model 2" xfId="5637" xr:uid="{00000000-0005-0000-0000-0000021A0000}"/>
    <cellStyle name="Model 2 2" xfId="6701" xr:uid="{00000000-0005-0000-0000-0000031A0000}"/>
    <cellStyle name="Model 2 2 2" xfId="12667" xr:uid="{00000000-0005-0000-0000-0000041A0000}"/>
    <cellStyle name="Model 2 2 3" xfId="18423" xr:uid="{00000000-0005-0000-0000-0000051A0000}"/>
    <cellStyle name="Model 2 3" xfId="6702" xr:uid="{00000000-0005-0000-0000-0000061A0000}"/>
    <cellStyle name="Model 2 3 2" xfId="12668" xr:uid="{00000000-0005-0000-0000-0000071A0000}"/>
    <cellStyle name="Model 2 3 3" xfId="18424" xr:uid="{00000000-0005-0000-0000-0000081A0000}"/>
    <cellStyle name="Model 3" xfId="6703" xr:uid="{00000000-0005-0000-0000-0000091A0000}"/>
    <cellStyle name="Model 3 2" xfId="12669" xr:uid="{00000000-0005-0000-0000-00000A1A0000}"/>
    <cellStyle name="Model 3 3" xfId="18425" xr:uid="{00000000-0005-0000-0000-00000B1A0000}"/>
    <cellStyle name="Mon?aire [0]_AR1194" xfId="4309" xr:uid="{00000000-0005-0000-0000-00000C1A0000}"/>
    <cellStyle name="Mon?aire_AR1194" xfId="4310" xr:uid="{00000000-0005-0000-0000-00000D1A0000}"/>
    <cellStyle name="Moneda [0]_CONTENCION CONDELL 25.051" xfId="444" xr:uid="{00000000-0005-0000-0000-00000E1A0000}"/>
    <cellStyle name="Moneda_CONTENCION CONDELL 25.051" xfId="445" xr:uid="{00000000-0005-0000-0000-00000F1A0000}"/>
    <cellStyle name="Monétaire [0]_laroux" xfId="446" xr:uid="{00000000-0005-0000-0000-0000101A0000}"/>
    <cellStyle name="Monétaire_laroux" xfId="447" xr:uid="{00000000-0005-0000-0000-0000111A0000}"/>
    <cellStyle name="My-수량" xfId="4311" xr:uid="{00000000-0005-0000-0000-0000121A0000}"/>
    <cellStyle name="NA is zero" xfId="448" xr:uid="{00000000-0005-0000-0000-0000131A0000}"/>
    <cellStyle name="narmal" xfId="4312" xr:uid="{00000000-0005-0000-0000-0000141A0000}"/>
    <cellStyle name="Neutral" xfId="4313" xr:uid="{00000000-0005-0000-0000-0000151A0000}"/>
    <cellStyle name="New" xfId="4314" xr:uid="{00000000-0005-0000-0000-0000161A0000}"/>
    <cellStyle name="New 2" xfId="5347" xr:uid="{00000000-0005-0000-0000-0000171A0000}"/>
    <cellStyle name="New 2 2" xfId="5580" xr:uid="{00000000-0005-0000-0000-0000181A0000}"/>
    <cellStyle name="New 2 2 2" xfId="5868" xr:uid="{00000000-0005-0000-0000-0000191A0000}"/>
    <cellStyle name="New 2 2 2 2" xfId="6704" xr:uid="{00000000-0005-0000-0000-00001A1A0000}"/>
    <cellStyle name="New 2 2 2 2 2" xfId="12670" xr:uid="{00000000-0005-0000-0000-00001B1A0000}"/>
    <cellStyle name="New 2 2 2 2 3" xfId="18426" xr:uid="{00000000-0005-0000-0000-00001C1A0000}"/>
    <cellStyle name="New 2 2 2 2 4" xfId="23917" xr:uid="{00000000-0005-0000-0000-00001D1A0000}"/>
    <cellStyle name="New 2 2 2 3" xfId="6705" xr:uid="{00000000-0005-0000-0000-00001E1A0000}"/>
    <cellStyle name="New 2 2 2 3 2" xfId="12671" xr:uid="{00000000-0005-0000-0000-00001F1A0000}"/>
    <cellStyle name="New 2 2 2 3 3" xfId="18427" xr:uid="{00000000-0005-0000-0000-0000201A0000}"/>
    <cellStyle name="New 2 2 2 3 4" xfId="23918" xr:uid="{00000000-0005-0000-0000-0000211A0000}"/>
    <cellStyle name="New 2 2 2 4" xfId="6706" xr:uid="{00000000-0005-0000-0000-0000221A0000}"/>
    <cellStyle name="New 2 2 2 4 2" xfId="12672" xr:uid="{00000000-0005-0000-0000-0000231A0000}"/>
    <cellStyle name="New 2 2 2 4 3" xfId="18428" xr:uid="{00000000-0005-0000-0000-0000241A0000}"/>
    <cellStyle name="New 2 2 2 4 4" xfId="23919" xr:uid="{00000000-0005-0000-0000-0000251A0000}"/>
    <cellStyle name="New 2 2 2 5" xfId="6707" xr:uid="{00000000-0005-0000-0000-0000261A0000}"/>
    <cellStyle name="New 2 2 2 5 2" xfId="12673" xr:uid="{00000000-0005-0000-0000-0000271A0000}"/>
    <cellStyle name="New 2 2 2 5 3" xfId="18429" xr:uid="{00000000-0005-0000-0000-0000281A0000}"/>
    <cellStyle name="New 2 2 2 5 4" xfId="23920" xr:uid="{00000000-0005-0000-0000-0000291A0000}"/>
    <cellStyle name="New 2 2 2 6" xfId="6708" xr:uid="{00000000-0005-0000-0000-00002A1A0000}"/>
    <cellStyle name="New 2 2 2 6 2" xfId="12674" xr:uid="{00000000-0005-0000-0000-00002B1A0000}"/>
    <cellStyle name="New 2 2 2 6 3" xfId="18430" xr:uid="{00000000-0005-0000-0000-00002C1A0000}"/>
    <cellStyle name="New 2 2 2 6 4" xfId="23921" xr:uid="{00000000-0005-0000-0000-00002D1A0000}"/>
    <cellStyle name="New 2 2 2 7" xfId="11841" xr:uid="{00000000-0005-0000-0000-00002E1A0000}"/>
    <cellStyle name="New 2 2 2 8" xfId="17602" xr:uid="{00000000-0005-0000-0000-00002F1A0000}"/>
    <cellStyle name="New 2 2 3" xfId="6709" xr:uid="{00000000-0005-0000-0000-0000301A0000}"/>
    <cellStyle name="New 2 2 3 2" xfId="12675" xr:uid="{00000000-0005-0000-0000-0000311A0000}"/>
    <cellStyle name="New 2 2 3 3" xfId="18431" xr:uid="{00000000-0005-0000-0000-0000321A0000}"/>
    <cellStyle name="New 2 2 3 4" xfId="23922" xr:uid="{00000000-0005-0000-0000-0000331A0000}"/>
    <cellStyle name="New 2 2 4" xfId="6710" xr:uid="{00000000-0005-0000-0000-0000341A0000}"/>
    <cellStyle name="New 2 2 4 2" xfId="12676" xr:uid="{00000000-0005-0000-0000-0000351A0000}"/>
    <cellStyle name="New 2 2 4 3" xfId="18432" xr:uid="{00000000-0005-0000-0000-0000361A0000}"/>
    <cellStyle name="New 2 2 4 4" xfId="23923" xr:uid="{00000000-0005-0000-0000-0000371A0000}"/>
    <cellStyle name="New 2 2 5" xfId="6711" xr:uid="{00000000-0005-0000-0000-0000381A0000}"/>
    <cellStyle name="New 2 2 5 2" xfId="12677" xr:uid="{00000000-0005-0000-0000-0000391A0000}"/>
    <cellStyle name="New 2 2 5 3" xfId="18433" xr:uid="{00000000-0005-0000-0000-00003A1A0000}"/>
    <cellStyle name="New 2 2 5 4" xfId="23924" xr:uid="{00000000-0005-0000-0000-00003B1A0000}"/>
    <cellStyle name="New 2 2 6" xfId="6712" xr:uid="{00000000-0005-0000-0000-00003C1A0000}"/>
    <cellStyle name="New 2 2 6 2" xfId="12678" xr:uid="{00000000-0005-0000-0000-00003D1A0000}"/>
    <cellStyle name="New 2 2 6 3" xfId="18434" xr:uid="{00000000-0005-0000-0000-00003E1A0000}"/>
    <cellStyle name="New 2 2 6 4" xfId="23925" xr:uid="{00000000-0005-0000-0000-00003F1A0000}"/>
    <cellStyle name="New 2 2 7" xfId="6713" xr:uid="{00000000-0005-0000-0000-0000401A0000}"/>
    <cellStyle name="New 2 2 7 2" xfId="12679" xr:uid="{00000000-0005-0000-0000-0000411A0000}"/>
    <cellStyle name="New 2 2 7 3" xfId="18435" xr:uid="{00000000-0005-0000-0000-0000421A0000}"/>
    <cellStyle name="New 2 2 7 4" xfId="23926" xr:uid="{00000000-0005-0000-0000-0000431A0000}"/>
    <cellStyle name="New 2 2 8" xfId="6714" xr:uid="{00000000-0005-0000-0000-0000441A0000}"/>
    <cellStyle name="New 2 2 8 2" xfId="12680" xr:uid="{00000000-0005-0000-0000-0000451A0000}"/>
    <cellStyle name="New 2 2 8 3" xfId="18436" xr:uid="{00000000-0005-0000-0000-0000461A0000}"/>
    <cellStyle name="New 2 2 8 4" xfId="23927" xr:uid="{00000000-0005-0000-0000-0000471A0000}"/>
    <cellStyle name="New 2 2 9" xfId="6715" xr:uid="{00000000-0005-0000-0000-0000481A0000}"/>
    <cellStyle name="New 2 2 9 2" xfId="12681" xr:uid="{00000000-0005-0000-0000-0000491A0000}"/>
    <cellStyle name="New 2 2 9 3" xfId="18437" xr:uid="{00000000-0005-0000-0000-00004A1A0000}"/>
    <cellStyle name="New 2 2 9 4" xfId="23928" xr:uid="{00000000-0005-0000-0000-00004B1A0000}"/>
    <cellStyle name="New 2 3" xfId="5592" xr:uid="{00000000-0005-0000-0000-00004C1A0000}"/>
    <cellStyle name="New 2 3 2" xfId="5880" xr:uid="{00000000-0005-0000-0000-00004D1A0000}"/>
    <cellStyle name="New 2 3 2 10" xfId="6716" xr:uid="{00000000-0005-0000-0000-00004E1A0000}"/>
    <cellStyle name="New 2 3 2 10 2" xfId="12682" xr:uid="{00000000-0005-0000-0000-00004F1A0000}"/>
    <cellStyle name="New 2 3 2 10 3" xfId="18438" xr:uid="{00000000-0005-0000-0000-0000501A0000}"/>
    <cellStyle name="New 2 3 2 10 4" xfId="23929" xr:uid="{00000000-0005-0000-0000-0000511A0000}"/>
    <cellStyle name="New 2 3 2 11" xfId="11853" xr:uid="{00000000-0005-0000-0000-0000521A0000}"/>
    <cellStyle name="New 2 3 2 12" xfId="23107" xr:uid="{00000000-0005-0000-0000-0000531A0000}"/>
    <cellStyle name="New 2 3 2 2" xfId="6717" xr:uid="{00000000-0005-0000-0000-0000541A0000}"/>
    <cellStyle name="New 2 3 2 2 2" xfId="12683" xr:uid="{00000000-0005-0000-0000-0000551A0000}"/>
    <cellStyle name="New 2 3 2 2 3" xfId="18439" xr:uid="{00000000-0005-0000-0000-0000561A0000}"/>
    <cellStyle name="New 2 3 2 2 4" xfId="23930" xr:uid="{00000000-0005-0000-0000-0000571A0000}"/>
    <cellStyle name="New 2 3 2 3" xfId="6718" xr:uid="{00000000-0005-0000-0000-0000581A0000}"/>
    <cellStyle name="New 2 3 2 3 2" xfId="12684" xr:uid="{00000000-0005-0000-0000-0000591A0000}"/>
    <cellStyle name="New 2 3 2 3 3" xfId="18440" xr:uid="{00000000-0005-0000-0000-00005A1A0000}"/>
    <cellStyle name="New 2 3 2 3 4" xfId="23931" xr:uid="{00000000-0005-0000-0000-00005B1A0000}"/>
    <cellStyle name="New 2 3 2 4" xfId="6719" xr:uid="{00000000-0005-0000-0000-00005C1A0000}"/>
    <cellStyle name="New 2 3 2 4 2" xfId="12685" xr:uid="{00000000-0005-0000-0000-00005D1A0000}"/>
    <cellStyle name="New 2 3 2 4 3" xfId="18441" xr:uid="{00000000-0005-0000-0000-00005E1A0000}"/>
    <cellStyle name="New 2 3 2 4 4" xfId="23932" xr:uid="{00000000-0005-0000-0000-00005F1A0000}"/>
    <cellStyle name="New 2 3 2 5" xfId="6720" xr:uid="{00000000-0005-0000-0000-0000601A0000}"/>
    <cellStyle name="New 2 3 2 5 2" xfId="12686" xr:uid="{00000000-0005-0000-0000-0000611A0000}"/>
    <cellStyle name="New 2 3 2 5 3" xfId="18442" xr:uid="{00000000-0005-0000-0000-0000621A0000}"/>
    <cellStyle name="New 2 3 2 5 4" xfId="23933" xr:uid="{00000000-0005-0000-0000-0000631A0000}"/>
    <cellStyle name="New 2 3 2 6" xfId="6721" xr:uid="{00000000-0005-0000-0000-0000641A0000}"/>
    <cellStyle name="New 2 3 2 6 2" xfId="12687" xr:uid="{00000000-0005-0000-0000-0000651A0000}"/>
    <cellStyle name="New 2 3 2 6 3" xfId="18443" xr:uid="{00000000-0005-0000-0000-0000661A0000}"/>
    <cellStyle name="New 2 3 2 6 4" xfId="23934" xr:uid="{00000000-0005-0000-0000-0000671A0000}"/>
    <cellStyle name="New 2 3 2 7" xfId="6722" xr:uid="{00000000-0005-0000-0000-0000681A0000}"/>
    <cellStyle name="New 2 3 2 7 2" xfId="12688" xr:uid="{00000000-0005-0000-0000-0000691A0000}"/>
    <cellStyle name="New 2 3 2 7 3" xfId="18444" xr:uid="{00000000-0005-0000-0000-00006A1A0000}"/>
    <cellStyle name="New 2 3 2 7 4" xfId="23935" xr:uid="{00000000-0005-0000-0000-00006B1A0000}"/>
    <cellStyle name="New 2 3 2 8" xfId="6723" xr:uid="{00000000-0005-0000-0000-00006C1A0000}"/>
    <cellStyle name="New 2 3 2 8 2" xfId="12689" xr:uid="{00000000-0005-0000-0000-00006D1A0000}"/>
    <cellStyle name="New 2 3 2 8 3" xfId="18445" xr:uid="{00000000-0005-0000-0000-00006E1A0000}"/>
    <cellStyle name="New 2 3 2 8 4" xfId="23936" xr:uid="{00000000-0005-0000-0000-00006F1A0000}"/>
    <cellStyle name="New 2 3 2 9" xfId="6724" xr:uid="{00000000-0005-0000-0000-0000701A0000}"/>
    <cellStyle name="New 2 3 2 9 2" xfId="12690" xr:uid="{00000000-0005-0000-0000-0000711A0000}"/>
    <cellStyle name="New 2 3 2 9 3" xfId="18446" xr:uid="{00000000-0005-0000-0000-0000721A0000}"/>
    <cellStyle name="New 2 3 2 9 4" xfId="23937" xr:uid="{00000000-0005-0000-0000-0000731A0000}"/>
    <cellStyle name="New 2 3 3" xfId="6085" xr:uid="{00000000-0005-0000-0000-0000741A0000}"/>
    <cellStyle name="New 2 3 3 10" xfId="6725" xr:uid="{00000000-0005-0000-0000-0000751A0000}"/>
    <cellStyle name="New 2 3 3 10 2" xfId="12691" xr:uid="{00000000-0005-0000-0000-0000761A0000}"/>
    <cellStyle name="New 2 3 3 10 3" xfId="18447" xr:uid="{00000000-0005-0000-0000-0000771A0000}"/>
    <cellStyle name="New 2 3 3 10 4" xfId="23938" xr:uid="{00000000-0005-0000-0000-0000781A0000}"/>
    <cellStyle name="New 2 3 3 11" xfId="12057" xr:uid="{00000000-0005-0000-0000-0000791A0000}"/>
    <cellStyle name="New 2 3 3 12" xfId="17813" xr:uid="{00000000-0005-0000-0000-00007A1A0000}"/>
    <cellStyle name="New 2 3 3 13" xfId="23310" xr:uid="{00000000-0005-0000-0000-00007B1A0000}"/>
    <cellStyle name="New 2 3 3 2" xfId="6726" xr:uid="{00000000-0005-0000-0000-00007C1A0000}"/>
    <cellStyle name="New 2 3 3 2 2" xfId="12692" xr:uid="{00000000-0005-0000-0000-00007D1A0000}"/>
    <cellStyle name="New 2 3 3 2 3" xfId="18448" xr:uid="{00000000-0005-0000-0000-00007E1A0000}"/>
    <cellStyle name="New 2 3 3 2 4" xfId="23939" xr:uid="{00000000-0005-0000-0000-00007F1A0000}"/>
    <cellStyle name="New 2 3 3 3" xfId="6727" xr:uid="{00000000-0005-0000-0000-0000801A0000}"/>
    <cellStyle name="New 2 3 3 3 2" xfId="12693" xr:uid="{00000000-0005-0000-0000-0000811A0000}"/>
    <cellStyle name="New 2 3 3 3 3" xfId="18449" xr:uid="{00000000-0005-0000-0000-0000821A0000}"/>
    <cellStyle name="New 2 3 3 3 4" xfId="23940" xr:uid="{00000000-0005-0000-0000-0000831A0000}"/>
    <cellStyle name="New 2 3 3 4" xfId="6728" xr:uid="{00000000-0005-0000-0000-0000841A0000}"/>
    <cellStyle name="New 2 3 3 4 2" xfId="12694" xr:uid="{00000000-0005-0000-0000-0000851A0000}"/>
    <cellStyle name="New 2 3 3 4 3" xfId="18450" xr:uid="{00000000-0005-0000-0000-0000861A0000}"/>
    <cellStyle name="New 2 3 3 4 4" xfId="23941" xr:uid="{00000000-0005-0000-0000-0000871A0000}"/>
    <cellStyle name="New 2 3 3 5" xfId="6729" xr:uid="{00000000-0005-0000-0000-0000881A0000}"/>
    <cellStyle name="New 2 3 3 5 2" xfId="12695" xr:uid="{00000000-0005-0000-0000-0000891A0000}"/>
    <cellStyle name="New 2 3 3 5 3" xfId="18451" xr:uid="{00000000-0005-0000-0000-00008A1A0000}"/>
    <cellStyle name="New 2 3 3 5 4" xfId="23942" xr:uid="{00000000-0005-0000-0000-00008B1A0000}"/>
    <cellStyle name="New 2 3 3 6" xfId="6730" xr:uid="{00000000-0005-0000-0000-00008C1A0000}"/>
    <cellStyle name="New 2 3 3 6 2" xfId="12696" xr:uid="{00000000-0005-0000-0000-00008D1A0000}"/>
    <cellStyle name="New 2 3 3 6 3" xfId="18452" xr:uid="{00000000-0005-0000-0000-00008E1A0000}"/>
    <cellStyle name="New 2 3 3 6 4" xfId="23943" xr:uid="{00000000-0005-0000-0000-00008F1A0000}"/>
    <cellStyle name="New 2 3 3 7" xfId="6731" xr:uid="{00000000-0005-0000-0000-0000901A0000}"/>
    <cellStyle name="New 2 3 3 7 2" xfId="12697" xr:uid="{00000000-0005-0000-0000-0000911A0000}"/>
    <cellStyle name="New 2 3 3 7 3" xfId="18453" xr:uid="{00000000-0005-0000-0000-0000921A0000}"/>
    <cellStyle name="New 2 3 3 7 4" xfId="23944" xr:uid="{00000000-0005-0000-0000-0000931A0000}"/>
    <cellStyle name="New 2 3 3 8" xfId="6732" xr:uid="{00000000-0005-0000-0000-0000941A0000}"/>
    <cellStyle name="New 2 3 3 8 2" xfId="12698" xr:uid="{00000000-0005-0000-0000-0000951A0000}"/>
    <cellStyle name="New 2 3 3 8 3" xfId="18454" xr:uid="{00000000-0005-0000-0000-0000961A0000}"/>
    <cellStyle name="New 2 3 3 8 4" xfId="23945" xr:uid="{00000000-0005-0000-0000-0000971A0000}"/>
    <cellStyle name="New 2 3 3 9" xfId="6733" xr:uid="{00000000-0005-0000-0000-0000981A0000}"/>
    <cellStyle name="New 2 3 3 9 2" xfId="12699" xr:uid="{00000000-0005-0000-0000-0000991A0000}"/>
    <cellStyle name="New 2 3 3 9 3" xfId="18455" xr:uid="{00000000-0005-0000-0000-00009A1A0000}"/>
    <cellStyle name="New 2 3 3 9 4" xfId="23946" xr:uid="{00000000-0005-0000-0000-00009B1A0000}"/>
    <cellStyle name="New 2 3 4" xfId="6734" xr:uid="{00000000-0005-0000-0000-00009C1A0000}"/>
    <cellStyle name="New 2 3 4 2" xfId="12700" xr:uid="{00000000-0005-0000-0000-00009D1A0000}"/>
    <cellStyle name="New 2 3 4 3" xfId="18456" xr:uid="{00000000-0005-0000-0000-00009E1A0000}"/>
    <cellStyle name="New 2 3 4 4" xfId="23947" xr:uid="{00000000-0005-0000-0000-00009F1A0000}"/>
    <cellStyle name="New 2 3 5" xfId="6735" xr:uid="{00000000-0005-0000-0000-0000A01A0000}"/>
    <cellStyle name="New 2 3 5 2" xfId="12701" xr:uid="{00000000-0005-0000-0000-0000A11A0000}"/>
    <cellStyle name="New 2 3 5 3" xfId="18457" xr:uid="{00000000-0005-0000-0000-0000A21A0000}"/>
    <cellStyle name="New 2 3 5 4" xfId="23948" xr:uid="{00000000-0005-0000-0000-0000A31A0000}"/>
    <cellStyle name="New 2 3 6" xfId="6736" xr:uid="{00000000-0005-0000-0000-0000A41A0000}"/>
    <cellStyle name="New 2 3 6 2" xfId="12702" xr:uid="{00000000-0005-0000-0000-0000A51A0000}"/>
    <cellStyle name="New 2 3 6 3" xfId="18458" xr:uid="{00000000-0005-0000-0000-0000A61A0000}"/>
    <cellStyle name="New 2 3 6 4" xfId="23949" xr:uid="{00000000-0005-0000-0000-0000A71A0000}"/>
    <cellStyle name="New 2 3 7" xfId="11577" xr:uid="{00000000-0005-0000-0000-0000A81A0000}"/>
    <cellStyle name="New 2 4" xfId="5640" xr:uid="{00000000-0005-0000-0000-0000A91A0000}"/>
    <cellStyle name="New 2 4 2" xfId="6737" xr:uid="{00000000-0005-0000-0000-0000AA1A0000}"/>
    <cellStyle name="New 2 4 2 2" xfId="12703" xr:uid="{00000000-0005-0000-0000-0000AB1A0000}"/>
    <cellStyle name="New 2 4 2 3" xfId="18459" xr:uid="{00000000-0005-0000-0000-0000AC1A0000}"/>
    <cellStyle name="New 2 4 2 4" xfId="23950" xr:uid="{00000000-0005-0000-0000-0000AD1A0000}"/>
    <cellStyle name="New 2 4 3" xfId="6738" xr:uid="{00000000-0005-0000-0000-0000AE1A0000}"/>
    <cellStyle name="New 2 4 3 2" xfId="12704" xr:uid="{00000000-0005-0000-0000-0000AF1A0000}"/>
    <cellStyle name="New 2 4 3 3" xfId="18460" xr:uid="{00000000-0005-0000-0000-0000B01A0000}"/>
    <cellStyle name="New 2 4 3 4" xfId="23951" xr:uid="{00000000-0005-0000-0000-0000B11A0000}"/>
    <cellStyle name="New 2 4 4" xfId="6739" xr:uid="{00000000-0005-0000-0000-0000B21A0000}"/>
    <cellStyle name="New 2 4 4 2" xfId="12705" xr:uid="{00000000-0005-0000-0000-0000B31A0000}"/>
    <cellStyle name="New 2 4 4 3" xfId="18461" xr:uid="{00000000-0005-0000-0000-0000B41A0000}"/>
    <cellStyle name="New 2 4 4 4" xfId="23952" xr:uid="{00000000-0005-0000-0000-0000B51A0000}"/>
    <cellStyle name="New 2 4 5" xfId="6740" xr:uid="{00000000-0005-0000-0000-0000B61A0000}"/>
    <cellStyle name="New 2 4 5 2" xfId="12706" xr:uid="{00000000-0005-0000-0000-0000B71A0000}"/>
    <cellStyle name="New 2 4 5 3" xfId="18462" xr:uid="{00000000-0005-0000-0000-0000B81A0000}"/>
    <cellStyle name="New 2 4 5 4" xfId="23953" xr:uid="{00000000-0005-0000-0000-0000B91A0000}"/>
    <cellStyle name="New 2 4 6" xfId="6741" xr:uid="{00000000-0005-0000-0000-0000BA1A0000}"/>
    <cellStyle name="New 2 4 6 2" xfId="12707" xr:uid="{00000000-0005-0000-0000-0000BB1A0000}"/>
    <cellStyle name="New 2 4 6 3" xfId="18463" xr:uid="{00000000-0005-0000-0000-0000BC1A0000}"/>
    <cellStyle name="New 2 4 6 4" xfId="23954" xr:uid="{00000000-0005-0000-0000-0000BD1A0000}"/>
    <cellStyle name="New 2 4 7" xfId="11613" xr:uid="{00000000-0005-0000-0000-0000BE1A0000}"/>
    <cellStyle name="New 2 4 8" xfId="17384" xr:uid="{00000000-0005-0000-0000-0000BF1A0000}"/>
    <cellStyle name="New 2 5" xfId="5886" xr:uid="{00000000-0005-0000-0000-0000C01A0000}"/>
    <cellStyle name="New 2 5 10" xfId="6742" xr:uid="{00000000-0005-0000-0000-0000C11A0000}"/>
    <cellStyle name="New 2 5 10 2" xfId="12708" xr:uid="{00000000-0005-0000-0000-0000C21A0000}"/>
    <cellStyle name="New 2 5 10 3" xfId="18464" xr:uid="{00000000-0005-0000-0000-0000C31A0000}"/>
    <cellStyle name="New 2 5 10 4" xfId="23955" xr:uid="{00000000-0005-0000-0000-0000C41A0000}"/>
    <cellStyle name="New 2 5 11" xfId="11859" xr:uid="{00000000-0005-0000-0000-0000C51A0000}"/>
    <cellStyle name="New 2 5 12" xfId="17616" xr:uid="{00000000-0005-0000-0000-0000C61A0000}"/>
    <cellStyle name="New 2 5 13" xfId="23113" xr:uid="{00000000-0005-0000-0000-0000C71A0000}"/>
    <cellStyle name="New 2 5 2" xfId="6743" xr:uid="{00000000-0005-0000-0000-0000C81A0000}"/>
    <cellStyle name="New 2 5 2 2" xfId="12709" xr:uid="{00000000-0005-0000-0000-0000C91A0000}"/>
    <cellStyle name="New 2 5 2 3" xfId="18465" xr:uid="{00000000-0005-0000-0000-0000CA1A0000}"/>
    <cellStyle name="New 2 5 2 4" xfId="23956" xr:uid="{00000000-0005-0000-0000-0000CB1A0000}"/>
    <cellStyle name="New 2 5 3" xfId="6744" xr:uid="{00000000-0005-0000-0000-0000CC1A0000}"/>
    <cellStyle name="New 2 5 3 2" xfId="12710" xr:uid="{00000000-0005-0000-0000-0000CD1A0000}"/>
    <cellStyle name="New 2 5 3 3" xfId="18466" xr:uid="{00000000-0005-0000-0000-0000CE1A0000}"/>
    <cellStyle name="New 2 5 3 4" xfId="23957" xr:uid="{00000000-0005-0000-0000-0000CF1A0000}"/>
    <cellStyle name="New 2 5 4" xfId="6745" xr:uid="{00000000-0005-0000-0000-0000D01A0000}"/>
    <cellStyle name="New 2 5 4 2" xfId="12711" xr:uid="{00000000-0005-0000-0000-0000D11A0000}"/>
    <cellStyle name="New 2 5 4 3" xfId="18467" xr:uid="{00000000-0005-0000-0000-0000D21A0000}"/>
    <cellStyle name="New 2 5 4 4" xfId="23958" xr:uid="{00000000-0005-0000-0000-0000D31A0000}"/>
    <cellStyle name="New 2 5 5" xfId="6746" xr:uid="{00000000-0005-0000-0000-0000D41A0000}"/>
    <cellStyle name="New 2 5 5 2" xfId="12712" xr:uid="{00000000-0005-0000-0000-0000D51A0000}"/>
    <cellStyle name="New 2 5 5 3" xfId="18468" xr:uid="{00000000-0005-0000-0000-0000D61A0000}"/>
    <cellStyle name="New 2 5 5 4" xfId="23959" xr:uid="{00000000-0005-0000-0000-0000D71A0000}"/>
    <cellStyle name="New 2 5 6" xfId="6747" xr:uid="{00000000-0005-0000-0000-0000D81A0000}"/>
    <cellStyle name="New 2 5 6 2" xfId="12713" xr:uid="{00000000-0005-0000-0000-0000D91A0000}"/>
    <cellStyle name="New 2 5 6 3" xfId="18469" xr:uid="{00000000-0005-0000-0000-0000DA1A0000}"/>
    <cellStyle name="New 2 5 6 4" xfId="23960" xr:uid="{00000000-0005-0000-0000-0000DB1A0000}"/>
    <cellStyle name="New 2 5 7" xfId="6748" xr:uid="{00000000-0005-0000-0000-0000DC1A0000}"/>
    <cellStyle name="New 2 5 7 2" xfId="12714" xr:uid="{00000000-0005-0000-0000-0000DD1A0000}"/>
    <cellStyle name="New 2 5 7 3" xfId="18470" xr:uid="{00000000-0005-0000-0000-0000DE1A0000}"/>
    <cellStyle name="New 2 5 7 4" xfId="23961" xr:uid="{00000000-0005-0000-0000-0000DF1A0000}"/>
    <cellStyle name="New 2 5 8" xfId="6749" xr:uid="{00000000-0005-0000-0000-0000E01A0000}"/>
    <cellStyle name="New 2 5 8 2" xfId="12715" xr:uid="{00000000-0005-0000-0000-0000E11A0000}"/>
    <cellStyle name="New 2 5 8 3" xfId="18471" xr:uid="{00000000-0005-0000-0000-0000E21A0000}"/>
    <cellStyle name="New 2 5 8 4" xfId="23962" xr:uid="{00000000-0005-0000-0000-0000E31A0000}"/>
    <cellStyle name="New 2 5 9" xfId="6750" xr:uid="{00000000-0005-0000-0000-0000E41A0000}"/>
    <cellStyle name="New 2 5 9 2" xfId="12716" xr:uid="{00000000-0005-0000-0000-0000E51A0000}"/>
    <cellStyle name="New 2 5 9 3" xfId="18472" xr:uid="{00000000-0005-0000-0000-0000E61A0000}"/>
    <cellStyle name="New 2 5 9 4" xfId="23963" xr:uid="{00000000-0005-0000-0000-0000E71A0000}"/>
    <cellStyle name="New 2 6" xfId="6751" xr:uid="{00000000-0005-0000-0000-0000E81A0000}"/>
    <cellStyle name="New 2 6 2" xfId="12717" xr:uid="{00000000-0005-0000-0000-0000E91A0000}"/>
    <cellStyle name="New 2 6 3" xfId="18473" xr:uid="{00000000-0005-0000-0000-0000EA1A0000}"/>
    <cellStyle name="New 2 6 4" xfId="23964" xr:uid="{00000000-0005-0000-0000-0000EB1A0000}"/>
    <cellStyle name="New 3" xfId="5454" xr:uid="{00000000-0005-0000-0000-0000EC1A0000}"/>
    <cellStyle name="New 3 10" xfId="11448" xr:uid="{00000000-0005-0000-0000-0000ED1A0000}"/>
    <cellStyle name="New 3 2" xfId="5742" xr:uid="{00000000-0005-0000-0000-0000EE1A0000}"/>
    <cellStyle name="New 3 2 2" xfId="6752" xr:uid="{00000000-0005-0000-0000-0000EF1A0000}"/>
    <cellStyle name="New 3 2 2 2" xfId="12718" xr:uid="{00000000-0005-0000-0000-0000F01A0000}"/>
    <cellStyle name="New 3 2 2 3" xfId="18474" xr:uid="{00000000-0005-0000-0000-0000F11A0000}"/>
    <cellStyle name="New 3 2 2 4" xfId="23965" xr:uid="{00000000-0005-0000-0000-0000F21A0000}"/>
    <cellStyle name="New 3 2 3" xfId="6753" xr:uid="{00000000-0005-0000-0000-0000F31A0000}"/>
    <cellStyle name="New 3 2 3 2" xfId="12719" xr:uid="{00000000-0005-0000-0000-0000F41A0000}"/>
    <cellStyle name="New 3 2 3 3" xfId="18475" xr:uid="{00000000-0005-0000-0000-0000F51A0000}"/>
    <cellStyle name="New 3 2 3 4" xfId="23966" xr:uid="{00000000-0005-0000-0000-0000F61A0000}"/>
    <cellStyle name="New 3 2 4" xfId="6754" xr:uid="{00000000-0005-0000-0000-0000F71A0000}"/>
    <cellStyle name="New 3 2 4 2" xfId="12720" xr:uid="{00000000-0005-0000-0000-0000F81A0000}"/>
    <cellStyle name="New 3 2 4 3" xfId="18476" xr:uid="{00000000-0005-0000-0000-0000F91A0000}"/>
    <cellStyle name="New 3 2 4 4" xfId="23967" xr:uid="{00000000-0005-0000-0000-0000FA1A0000}"/>
    <cellStyle name="New 3 2 5" xfId="6755" xr:uid="{00000000-0005-0000-0000-0000FB1A0000}"/>
    <cellStyle name="New 3 2 5 2" xfId="12721" xr:uid="{00000000-0005-0000-0000-0000FC1A0000}"/>
    <cellStyle name="New 3 2 5 3" xfId="18477" xr:uid="{00000000-0005-0000-0000-0000FD1A0000}"/>
    <cellStyle name="New 3 2 5 4" xfId="23968" xr:uid="{00000000-0005-0000-0000-0000FE1A0000}"/>
    <cellStyle name="New 3 2 6" xfId="6756" xr:uid="{00000000-0005-0000-0000-0000FF1A0000}"/>
    <cellStyle name="New 3 2 6 2" xfId="12722" xr:uid="{00000000-0005-0000-0000-0000001B0000}"/>
    <cellStyle name="New 3 2 6 3" xfId="18478" xr:uid="{00000000-0005-0000-0000-0000011B0000}"/>
    <cellStyle name="New 3 2 6 4" xfId="23969" xr:uid="{00000000-0005-0000-0000-0000021B0000}"/>
    <cellStyle name="New 3 2 7" xfId="11715" xr:uid="{00000000-0005-0000-0000-0000031B0000}"/>
    <cellStyle name="New 3 2 8" xfId="17482" xr:uid="{00000000-0005-0000-0000-0000041B0000}"/>
    <cellStyle name="New 3 3" xfId="5969" xr:uid="{00000000-0005-0000-0000-0000051B0000}"/>
    <cellStyle name="New 3 3 10" xfId="6757" xr:uid="{00000000-0005-0000-0000-0000061B0000}"/>
    <cellStyle name="New 3 3 10 2" xfId="12723" xr:uid="{00000000-0005-0000-0000-0000071B0000}"/>
    <cellStyle name="New 3 3 10 3" xfId="18479" xr:uid="{00000000-0005-0000-0000-0000081B0000}"/>
    <cellStyle name="New 3 3 10 4" xfId="23970" xr:uid="{00000000-0005-0000-0000-0000091B0000}"/>
    <cellStyle name="New 3 3 11" xfId="11942" xr:uid="{00000000-0005-0000-0000-00000A1B0000}"/>
    <cellStyle name="New 3 3 12" xfId="17699" xr:uid="{00000000-0005-0000-0000-00000B1B0000}"/>
    <cellStyle name="New 3 3 13" xfId="23196" xr:uid="{00000000-0005-0000-0000-00000C1B0000}"/>
    <cellStyle name="New 3 3 2" xfId="6758" xr:uid="{00000000-0005-0000-0000-00000D1B0000}"/>
    <cellStyle name="New 3 3 2 2" xfId="12724" xr:uid="{00000000-0005-0000-0000-00000E1B0000}"/>
    <cellStyle name="New 3 3 2 3" xfId="18480" xr:uid="{00000000-0005-0000-0000-00000F1B0000}"/>
    <cellStyle name="New 3 3 2 4" xfId="23971" xr:uid="{00000000-0005-0000-0000-0000101B0000}"/>
    <cellStyle name="New 3 3 3" xfId="6759" xr:uid="{00000000-0005-0000-0000-0000111B0000}"/>
    <cellStyle name="New 3 3 3 2" xfId="12725" xr:uid="{00000000-0005-0000-0000-0000121B0000}"/>
    <cellStyle name="New 3 3 3 3" xfId="18481" xr:uid="{00000000-0005-0000-0000-0000131B0000}"/>
    <cellStyle name="New 3 3 3 4" xfId="23972" xr:uid="{00000000-0005-0000-0000-0000141B0000}"/>
    <cellStyle name="New 3 3 4" xfId="6760" xr:uid="{00000000-0005-0000-0000-0000151B0000}"/>
    <cellStyle name="New 3 3 4 2" xfId="12726" xr:uid="{00000000-0005-0000-0000-0000161B0000}"/>
    <cellStyle name="New 3 3 4 3" xfId="18482" xr:uid="{00000000-0005-0000-0000-0000171B0000}"/>
    <cellStyle name="New 3 3 4 4" xfId="23973" xr:uid="{00000000-0005-0000-0000-0000181B0000}"/>
    <cellStyle name="New 3 3 5" xfId="6761" xr:uid="{00000000-0005-0000-0000-0000191B0000}"/>
    <cellStyle name="New 3 3 5 2" xfId="12727" xr:uid="{00000000-0005-0000-0000-00001A1B0000}"/>
    <cellStyle name="New 3 3 5 3" xfId="18483" xr:uid="{00000000-0005-0000-0000-00001B1B0000}"/>
    <cellStyle name="New 3 3 5 4" xfId="23974" xr:uid="{00000000-0005-0000-0000-00001C1B0000}"/>
    <cellStyle name="New 3 3 6" xfId="6762" xr:uid="{00000000-0005-0000-0000-00001D1B0000}"/>
    <cellStyle name="New 3 3 6 2" xfId="12728" xr:uid="{00000000-0005-0000-0000-00001E1B0000}"/>
    <cellStyle name="New 3 3 6 3" xfId="18484" xr:uid="{00000000-0005-0000-0000-00001F1B0000}"/>
    <cellStyle name="New 3 3 6 4" xfId="23975" xr:uid="{00000000-0005-0000-0000-0000201B0000}"/>
    <cellStyle name="New 3 3 7" xfId="6763" xr:uid="{00000000-0005-0000-0000-0000211B0000}"/>
    <cellStyle name="New 3 3 7 2" xfId="12729" xr:uid="{00000000-0005-0000-0000-0000221B0000}"/>
    <cellStyle name="New 3 3 7 3" xfId="18485" xr:uid="{00000000-0005-0000-0000-0000231B0000}"/>
    <cellStyle name="New 3 3 7 4" xfId="23976" xr:uid="{00000000-0005-0000-0000-0000241B0000}"/>
    <cellStyle name="New 3 3 8" xfId="6764" xr:uid="{00000000-0005-0000-0000-0000251B0000}"/>
    <cellStyle name="New 3 3 8 2" xfId="12730" xr:uid="{00000000-0005-0000-0000-0000261B0000}"/>
    <cellStyle name="New 3 3 8 3" xfId="18486" xr:uid="{00000000-0005-0000-0000-0000271B0000}"/>
    <cellStyle name="New 3 3 8 4" xfId="23977" xr:uid="{00000000-0005-0000-0000-0000281B0000}"/>
    <cellStyle name="New 3 3 9" xfId="6765" xr:uid="{00000000-0005-0000-0000-0000291B0000}"/>
    <cellStyle name="New 3 3 9 2" xfId="12731" xr:uid="{00000000-0005-0000-0000-00002A1B0000}"/>
    <cellStyle name="New 3 3 9 3" xfId="18487" xr:uid="{00000000-0005-0000-0000-00002B1B0000}"/>
    <cellStyle name="New 3 3 9 4" xfId="23978" xr:uid="{00000000-0005-0000-0000-00002C1B0000}"/>
    <cellStyle name="New 3 4" xfId="6766" xr:uid="{00000000-0005-0000-0000-00002D1B0000}"/>
    <cellStyle name="New 3 4 2" xfId="12732" xr:uid="{00000000-0005-0000-0000-00002E1B0000}"/>
    <cellStyle name="New 3 4 3" xfId="18488" xr:uid="{00000000-0005-0000-0000-00002F1B0000}"/>
    <cellStyle name="New 3 4 4" xfId="23979" xr:uid="{00000000-0005-0000-0000-0000301B0000}"/>
    <cellStyle name="New 3 5" xfId="6767" xr:uid="{00000000-0005-0000-0000-0000311B0000}"/>
    <cellStyle name="New 3 5 2" xfId="12733" xr:uid="{00000000-0005-0000-0000-0000321B0000}"/>
    <cellStyle name="New 3 5 3" xfId="18489" xr:uid="{00000000-0005-0000-0000-0000331B0000}"/>
    <cellStyle name="New 3 5 4" xfId="23980" xr:uid="{00000000-0005-0000-0000-0000341B0000}"/>
    <cellStyle name="New 3 6" xfId="6768" xr:uid="{00000000-0005-0000-0000-0000351B0000}"/>
    <cellStyle name="New 3 6 2" xfId="12734" xr:uid="{00000000-0005-0000-0000-0000361B0000}"/>
    <cellStyle name="New 3 6 3" xfId="18490" xr:uid="{00000000-0005-0000-0000-0000371B0000}"/>
    <cellStyle name="New 3 6 4" xfId="23981" xr:uid="{00000000-0005-0000-0000-0000381B0000}"/>
    <cellStyle name="New 3 7" xfId="6769" xr:uid="{00000000-0005-0000-0000-0000391B0000}"/>
    <cellStyle name="New 3 7 2" xfId="12735" xr:uid="{00000000-0005-0000-0000-00003A1B0000}"/>
    <cellStyle name="New 3 7 3" xfId="18491" xr:uid="{00000000-0005-0000-0000-00003B1B0000}"/>
    <cellStyle name="New 3 7 4" xfId="23982" xr:uid="{00000000-0005-0000-0000-00003C1B0000}"/>
    <cellStyle name="New 3 8" xfId="6770" xr:uid="{00000000-0005-0000-0000-00003D1B0000}"/>
    <cellStyle name="New 3 8 2" xfId="12736" xr:uid="{00000000-0005-0000-0000-00003E1B0000}"/>
    <cellStyle name="New 3 8 3" xfId="18492" xr:uid="{00000000-0005-0000-0000-00003F1B0000}"/>
    <cellStyle name="New 3 8 4" xfId="23983" xr:uid="{00000000-0005-0000-0000-0000401B0000}"/>
    <cellStyle name="New 3 9" xfId="6771" xr:uid="{00000000-0005-0000-0000-0000411B0000}"/>
    <cellStyle name="New 3 9 2" xfId="12737" xr:uid="{00000000-0005-0000-0000-0000421B0000}"/>
    <cellStyle name="New 3 9 3" xfId="18493" xr:uid="{00000000-0005-0000-0000-0000431B0000}"/>
    <cellStyle name="New 3 9 4" xfId="23984" xr:uid="{00000000-0005-0000-0000-0000441B0000}"/>
    <cellStyle name="New 4" xfId="5478" xr:uid="{00000000-0005-0000-0000-0000451B0000}"/>
    <cellStyle name="New 4 2" xfId="5766" xr:uid="{00000000-0005-0000-0000-0000461B0000}"/>
    <cellStyle name="New 4 2 2" xfId="6772" xr:uid="{00000000-0005-0000-0000-0000471B0000}"/>
    <cellStyle name="New 4 2 2 2" xfId="12738" xr:uid="{00000000-0005-0000-0000-0000481B0000}"/>
    <cellStyle name="New 4 2 2 3" xfId="18494" xr:uid="{00000000-0005-0000-0000-0000491B0000}"/>
    <cellStyle name="New 4 2 2 4" xfId="23985" xr:uid="{00000000-0005-0000-0000-00004A1B0000}"/>
    <cellStyle name="New 4 2 3" xfId="6773" xr:uid="{00000000-0005-0000-0000-00004B1B0000}"/>
    <cellStyle name="New 4 2 3 2" xfId="12739" xr:uid="{00000000-0005-0000-0000-00004C1B0000}"/>
    <cellStyle name="New 4 2 3 3" xfId="18495" xr:uid="{00000000-0005-0000-0000-00004D1B0000}"/>
    <cellStyle name="New 4 2 3 4" xfId="23986" xr:uid="{00000000-0005-0000-0000-00004E1B0000}"/>
    <cellStyle name="New 4 2 4" xfId="6774" xr:uid="{00000000-0005-0000-0000-00004F1B0000}"/>
    <cellStyle name="New 4 2 4 2" xfId="12740" xr:uid="{00000000-0005-0000-0000-0000501B0000}"/>
    <cellStyle name="New 4 2 4 3" xfId="18496" xr:uid="{00000000-0005-0000-0000-0000511B0000}"/>
    <cellStyle name="New 4 2 4 4" xfId="23987" xr:uid="{00000000-0005-0000-0000-0000521B0000}"/>
    <cellStyle name="New 4 2 5" xfId="6775" xr:uid="{00000000-0005-0000-0000-0000531B0000}"/>
    <cellStyle name="New 4 2 5 2" xfId="12741" xr:uid="{00000000-0005-0000-0000-0000541B0000}"/>
    <cellStyle name="New 4 2 5 3" xfId="18497" xr:uid="{00000000-0005-0000-0000-0000551B0000}"/>
    <cellStyle name="New 4 2 5 4" xfId="23988" xr:uid="{00000000-0005-0000-0000-0000561B0000}"/>
    <cellStyle name="New 4 2 6" xfId="6776" xr:uid="{00000000-0005-0000-0000-0000571B0000}"/>
    <cellStyle name="New 4 2 6 2" xfId="12742" xr:uid="{00000000-0005-0000-0000-0000581B0000}"/>
    <cellStyle name="New 4 2 6 3" xfId="18498" xr:uid="{00000000-0005-0000-0000-0000591B0000}"/>
    <cellStyle name="New 4 2 6 4" xfId="23989" xr:uid="{00000000-0005-0000-0000-00005A1B0000}"/>
    <cellStyle name="New 4 2 7" xfId="11739" xr:uid="{00000000-0005-0000-0000-00005B1B0000}"/>
    <cellStyle name="New 4 2 8" xfId="17506" xr:uid="{00000000-0005-0000-0000-00005C1B0000}"/>
    <cellStyle name="New 4 3" xfId="6777" xr:uid="{00000000-0005-0000-0000-00005D1B0000}"/>
    <cellStyle name="New 4 3 2" xfId="12743" xr:uid="{00000000-0005-0000-0000-00005E1B0000}"/>
    <cellStyle name="New 4 3 3" xfId="18499" xr:uid="{00000000-0005-0000-0000-00005F1B0000}"/>
    <cellStyle name="New 4 3 4" xfId="23990" xr:uid="{00000000-0005-0000-0000-0000601B0000}"/>
    <cellStyle name="New 4 4" xfId="6778" xr:uid="{00000000-0005-0000-0000-0000611B0000}"/>
    <cellStyle name="New 4 4 2" xfId="12744" xr:uid="{00000000-0005-0000-0000-0000621B0000}"/>
    <cellStyle name="New 4 4 3" xfId="18500" xr:uid="{00000000-0005-0000-0000-0000631B0000}"/>
    <cellStyle name="New 4 4 4" xfId="23991" xr:uid="{00000000-0005-0000-0000-0000641B0000}"/>
    <cellStyle name="New 4 5" xfId="6779" xr:uid="{00000000-0005-0000-0000-0000651B0000}"/>
    <cellStyle name="New 4 5 2" xfId="12745" xr:uid="{00000000-0005-0000-0000-0000661B0000}"/>
    <cellStyle name="New 4 5 3" xfId="18501" xr:uid="{00000000-0005-0000-0000-0000671B0000}"/>
    <cellStyle name="New 4 5 4" xfId="23992" xr:uid="{00000000-0005-0000-0000-0000681B0000}"/>
    <cellStyle name="New 4 6" xfId="11472" xr:uid="{00000000-0005-0000-0000-0000691B0000}"/>
    <cellStyle name="New 4 7" xfId="17265" xr:uid="{00000000-0005-0000-0000-00006A1B0000}"/>
    <cellStyle name="New 5" xfId="5621" xr:uid="{00000000-0005-0000-0000-00006B1B0000}"/>
    <cellStyle name="New 5 2" xfId="6780" xr:uid="{00000000-0005-0000-0000-00006C1B0000}"/>
    <cellStyle name="New 5 2 2" xfId="12746" xr:uid="{00000000-0005-0000-0000-00006D1B0000}"/>
    <cellStyle name="New 5 2 3" xfId="18502" xr:uid="{00000000-0005-0000-0000-00006E1B0000}"/>
    <cellStyle name="New 5 2 4" xfId="23993" xr:uid="{00000000-0005-0000-0000-00006F1B0000}"/>
    <cellStyle name="New 5 3" xfId="6781" xr:uid="{00000000-0005-0000-0000-0000701B0000}"/>
    <cellStyle name="New 5 3 2" xfId="12747" xr:uid="{00000000-0005-0000-0000-0000711B0000}"/>
    <cellStyle name="New 5 3 3" xfId="18503" xr:uid="{00000000-0005-0000-0000-0000721B0000}"/>
    <cellStyle name="New 5 3 4" xfId="23994" xr:uid="{00000000-0005-0000-0000-0000731B0000}"/>
    <cellStyle name="New 5 4" xfId="6782" xr:uid="{00000000-0005-0000-0000-0000741B0000}"/>
    <cellStyle name="New 5 4 2" xfId="12748" xr:uid="{00000000-0005-0000-0000-0000751B0000}"/>
    <cellStyle name="New 5 4 3" xfId="18504" xr:uid="{00000000-0005-0000-0000-0000761B0000}"/>
    <cellStyle name="New 5 4 4" xfId="23995" xr:uid="{00000000-0005-0000-0000-0000771B0000}"/>
    <cellStyle name="New 5 5" xfId="6783" xr:uid="{00000000-0005-0000-0000-0000781B0000}"/>
    <cellStyle name="New 5 5 2" xfId="12749" xr:uid="{00000000-0005-0000-0000-0000791B0000}"/>
    <cellStyle name="New 5 5 3" xfId="18505" xr:uid="{00000000-0005-0000-0000-00007A1B0000}"/>
    <cellStyle name="New 5 5 4" xfId="23996" xr:uid="{00000000-0005-0000-0000-00007B1B0000}"/>
    <cellStyle name="New 5 6" xfId="6784" xr:uid="{00000000-0005-0000-0000-00007C1B0000}"/>
    <cellStyle name="New 5 6 2" xfId="12750" xr:uid="{00000000-0005-0000-0000-00007D1B0000}"/>
    <cellStyle name="New 5 6 3" xfId="18506" xr:uid="{00000000-0005-0000-0000-00007E1B0000}"/>
    <cellStyle name="New 5 6 4" xfId="23997" xr:uid="{00000000-0005-0000-0000-00007F1B0000}"/>
    <cellStyle name="New 5 7" xfId="11599" xr:uid="{00000000-0005-0000-0000-0000801B0000}"/>
    <cellStyle name="New 5 8" xfId="17370" xr:uid="{00000000-0005-0000-0000-0000811B0000}"/>
    <cellStyle name="New 6" xfId="6785" xr:uid="{00000000-0005-0000-0000-0000821B0000}"/>
    <cellStyle name="New 6 2" xfId="12751" xr:uid="{00000000-0005-0000-0000-0000831B0000}"/>
    <cellStyle name="New 6 3" xfId="18507" xr:uid="{00000000-0005-0000-0000-0000841B0000}"/>
    <cellStyle name="New 6 4" xfId="23998" xr:uid="{00000000-0005-0000-0000-0000851B0000}"/>
    <cellStyle name="no dec" xfId="124" xr:uid="{00000000-0005-0000-0000-0000861B0000}"/>
    <cellStyle name="Nor" xfId="125" xr:uid="{00000000-0005-0000-0000-0000871B0000}"/>
    <cellStyle name="normal" xfId="449" xr:uid="{00000000-0005-0000-0000-0000881B0000}"/>
    <cellStyle name="Normal - Style1" xfId="127" xr:uid="{00000000-0005-0000-0000-0000891B0000}"/>
    <cellStyle name="Normal - Style1 2" xfId="450" xr:uid="{00000000-0005-0000-0000-00008A1B0000}"/>
    <cellStyle name="Normal - Style1 2 2" xfId="4315" xr:uid="{00000000-0005-0000-0000-00008B1B0000}"/>
    <cellStyle name="Normal - Style1 3" xfId="451" xr:uid="{00000000-0005-0000-0000-00008C1B0000}"/>
    <cellStyle name="Normal - Style1 3 2" xfId="4316" xr:uid="{00000000-0005-0000-0000-00008D1B0000}"/>
    <cellStyle name="Normal - Style1 4" xfId="452" xr:uid="{00000000-0005-0000-0000-00008E1B0000}"/>
    <cellStyle name="Normal - Style1 4 2" xfId="4317" xr:uid="{00000000-0005-0000-0000-00008F1B0000}"/>
    <cellStyle name="Normal - Style1 5" xfId="4318" xr:uid="{00000000-0005-0000-0000-0000901B0000}"/>
    <cellStyle name="Normal - Style1 6" xfId="4319" xr:uid="{00000000-0005-0000-0000-0000911B0000}"/>
    <cellStyle name="Normal - Style1_(한강유역환경청, 취득처분)9" xfId="453" xr:uid="{00000000-0005-0000-0000-0000921B0000}"/>
    <cellStyle name="Normal - Style2" xfId="128" xr:uid="{00000000-0005-0000-0000-0000931B0000}"/>
    <cellStyle name="Normal - Style3" xfId="129" xr:uid="{00000000-0005-0000-0000-0000941B0000}"/>
    <cellStyle name="Normal - Style4" xfId="130" xr:uid="{00000000-0005-0000-0000-0000951B0000}"/>
    <cellStyle name="Normal - Style5" xfId="131" xr:uid="{00000000-0005-0000-0000-0000961B0000}"/>
    <cellStyle name="Normal - Style6" xfId="132" xr:uid="{00000000-0005-0000-0000-0000971B0000}"/>
    <cellStyle name="Normal - Style7" xfId="133" xr:uid="{00000000-0005-0000-0000-0000981B0000}"/>
    <cellStyle name="Normal - Style8" xfId="134" xr:uid="{00000000-0005-0000-0000-0000991B0000}"/>
    <cellStyle name="Normal - 유형1" xfId="126" xr:uid="{00000000-0005-0000-0000-00009A1B0000}"/>
    <cellStyle name="Normal [0]" xfId="454" xr:uid="{00000000-0005-0000-0000-00009B1B0000}"/>
    <cellStyle name="Normal [1]" xfId="455" xr:uid="{00000000-0005-0000-0000-00009C1B0000}"/>
    <cellStyle name="Normal [2]" xfId="456" xr:uid="{00000000-0005-0000-0000-00009D1B0000}"/>
    <cellStyle name="Normal [3]" xfId="457" xr:uid="{00000000-0005-0000-0000-00009E1B0000}"/>
    <cellStyle name="Normal Bold" xfId="458" xr:uid="{00000000-0005-0000-0000-00009F1B0000}"/>
    <cellStyle name="Normal Pct" xfId="459" xr:uid="{00000000-0005-0000-0000-0000A01B0000}"/>
    <cellStyle name="Normal_ SG&amp;A Bridge " xfId="5077" xr:uid="{00000000-0005-0000-0000-0000A11B0000}"/>
    <cellStyle name="Normal1" xfId="460" xr:uid="{00000000-0005-0000-0000-0000A21B0000}"/>
    <cellStyle name="Normal2" xfId="461" xr:uid="{00000000-0005-0000-0000-0000A31B0000}"/>
    <cellStyle name="Normal3" xfId="462" xr:uid="{00000000-0005-0000-0000-0000A41B0000}"/>
    <cellStyle name="Normal4" xfId="463" xr:uid="{00000000-0005-0000-0000-0000A51B0000}"/>
    <cellStyle name="Normal4 2" xfId="4320" xr:uid="{00000000-0005-0000-0000-0000A61B0000}"/>
    <cellStyle name="Normale_FS1.XLS" xfId="464" xr:uid="{00000000-0005-0000-0000-0000A71B0000}"/>
    <cellStyle name="Note" xfId="4321" xr:uid="{00000000-0005-0000-0000-0000A81B0000}"/>
    <cellStyle name="Note 2" xfId="5350" xr:uid="{00000000-0005-0000-0000-0000A91B0000}"/>
    <cellStyle name="Note 2 2" xfId="5585" xr:uid="{00000000-0005-0000-0000-0000AA1B0000}"/>
    <cellStyle name="Note 2 2 2" xfId="5873" xr:uid="{00000000-0005-0000-0000-0000AB1B0000}"/>
    <cellStyle name="Note 2 2 2 10" xfId="11846" xr:uid="{00000000-0005-0000-0000-0000AC1B0000}"/>
    <cellStyle name="Note 2 2 2 11" xfId="17607" xr:uid="{00000000-0005-0000-0000-0000AD1B0000}"/>
    <cellStyle name="Note 2 2 2 12" xfId="23100" xr:uid="{00000000-0005-0000-0000-0000AE1B0000}"/>
    <cellStyle name="Note 2 2 2 2" xfId="6786" xr:uid="{00000000-0005-0000-0000-0000AF1B0000}"/>
    <cellStyle name="Note 2 2 2 2 2" xfId="12752" xr:uid="{00000000-0005-0000-0000-0000B01B0000}"/>
    <cellStyle name="Note 2 2 2 2 3" xfId="18508" xr:uid="{00000000-0005-0000-0000-0000B11B0000}"/>
    <cellStyle name="Note 2 2 2 2 4" xfId="23999" xr:uid="{00000000-0005-0000-0000-0000B21B0000}"/>
    <cellStyle name="Note 2 2 2 3" xfId="6787" xr:uid="{00000000-0005-0000-0000-0000B31B0000}"/>
    <cellStyle name="Note 2 2 2 3 2" xfId="12753" xr:uid="{00000000-0005-0000-0000-0000B41B0000}"/>
    <cellStyle name="Note 2 2 2 3 3" xfId="18509" xr:uid="{00000000-0005-0000-0000-0000B51B0000}"/>
    <cellStyle name="Note 2 2 2 3 4" xfId="24000" xr:uid="{00000000-0005-0000-0000-0000B61B0000}"/>
    <cellStyle name="Note 2 2 2 4" xfId="6788" xr:uid="{00000000-0005-0000-0000-0000B71B0000}"/>
    <cellStyle name="Note 2 2 2 4 2" xfId="12754" xr:uid="{00000000-0005-0000-0000-0000B81B0000}"/>
    <cellStyle name="Note 2 2 2 4 3" xfId="18510" xr:uid="{00000000-0005-0000-0000-0000B91B0000}"/>
    <cellStyle name="Note 2 2 2 4 4" xfId="24001" xr:uid="{00000000-0005-0000-0000-0000BA1B0000}"/>
    <cellStyle name="Note 2 2 2 5" xfId="6789" xr:uid="{00000000-0005-0000-0000-0000BB1B0000}"/>
    <cellStyle name="Note 2 2 2 5 2" xfId="12755" xr:uid="{00000000-0005-0000-0000-0000BC1B0000}"/>
    <cellStyle name="Note 2 2 2 5 3" xfId="18511" xr:uid="{00000000-0005-0000-0000-0000BD1B0000}"/>
    <cellStyle name="Note 2 2 2 5 4" xfId="24002" xr:uid="{00000000-0005-0000-0000-0000BE1B0000}"/>
    <cellStyle name="Note 2 2 2 6" xfId="6790" xr:uid="{00000000-0005-0000-0000-0000BF1B0000}"/>
    <cellStyle name="Note 2 2 2 6 2" xfId="12756" xr:uid="{00000000-0005-0000-0000-0000C01B0000}"/>
    <cellStyle name="Note 2 2 2 6 3" xfId="18512" xr:uid="{00000000-0005-0000-0000-0000C11B0000}"/>
    <cellStyle name="Note 2 2 2 6 4" xfId="24003" xr:uid="{00000000-0005-0000-0000-0000C21B0000}"/>
    <cellStyle name="Note 2 2 2 7" xfId="6791" xr:uid="{00000000-0005-0000-0000-0000C31B0000}"/>
    <cellStyle name="Note 2 2 2 7 2" xfId="12757" xr:uid="{00000000-0005-0000-0000-0000C41B0000}"/>
    <cellStyle name="Note 2 2 2 7 3" xfId="18513" xr:uid="{00000000-0005-0000-0000-0000C51B0000}"/>
    <cellStyle name="Note 2 2 2 7 4" xfId="24004" xr:uid="{00000000-0005-0000-0000-0000C61B0000}"/>
    <cellStyle name="Note 2 2 2 8" xfId="6792" xr:uid="{00000000-0005-0000-0000-0000C71B0000}"/>
    <cellStyle name="Note 2 2 2 8 2" xfId="12758" xr:uid="{00000000-0005-0000-0000-0000C81B0000}"/>
    <cellStyle name="Note 2 2 2 8 3" xfId="18514" xr:uid="{00000000-0005-0000-0000-0000C91B0000}"/>
    <cellStyle name="Note 2 2 2 8 4" xfId="24005" xr:uid="{00000000-0005-0000-0000-0000CA1B0000}"/>
    <cellStyle name="Note 2 2 2 9" xfId="6793" xr:uid="{00000000-0005-0000-0000-0000CB1B0000}"/>
    <cellStyle name="Note 2 2 2 9 2" xfId="12759" xr:uid="{00000000-0005-0000-0000-0000CC1B0000}"/>
    <cellStyle name="Note 2 2 2 9 3" xfId="18515" xr:uid="{00000000-0005-0000-0000-0000CD1B0000}"/>
    <cellStyle name="Note 2 2 2 9 4" xfId="24006" xr:uid="{00000000-0005-0000-0000-0000CE1B0000}"/>
    <cellStyle name="Note 2 2 3" xfId="6078" xr:uid="{00000000-0005-0000-0000-0000CF1B0000}"/>
    <cellStyle name="Note 2 2 3 10" xfId="6794" xr:uid="{00000000-0005-0000-0000-0000D01B0000}"/>
    <cellStyle name="Note 2 2 3 10 2" xfId="12760" xr:uid="{00000000-0005-0000-0000-0000D11B0000}"/>
    <cellStyle name="Note 2 2 3 10 3" xfId="18516" xr:uid="{00000000-0005-0000-0000-0000D21B0000}"/>
    <cellStyle name="Note 2 2 3 10 4" xfId="24007" xr:uid="{00000000-0005-0000-0000-0000D31B0000}"/>
    <cellStyle name="Note 2 2 3 11" xfId="12050" xr:uid="{00000000-0005-0000-0000-0000D41B0000}"/>
    <cellStyle name="Note 2 2 3 12" xfId="17806" xr:uid="{00000000-0005-0000-0000-0000D51B0000}"/>
    <cellStyle name="Note 2 2 3 13" xfId="23303" xr:uid="{00000000-0005-0000-0000-0000D61B0000}"/>
    <cellStyle name="Note 2 2 3 2" xfId="6795" xr:uid="{00000000-0005-0000-0000-0000D71B0000}"/>
    <cellStyle name="Note 2 2 3 2 2" xfId="12761" xr:uid="{00000000-0005-0000-0000-0000D81B0000}"/>
    <cellStyle name="Note 2 2 3 2 3" xfId="18517" xr:uid="{00000000-0005-0000-0000-0000D91B0000}"/>
    <cellStyle name="Note 2 2 3 2 4" xfId="24008" xr:uid="{00000000-0005-0000-0000-0000DA1B0000}"/>
    <cellStyle name="Note 2 2 3 3" xfId="6796" xr:uid="{00000000-0005-0000-0000-0000DB1B0000}"/>
    <cellStyle name="Note 2 2 3 3 2" xfId="12762" xr:uid="{00000000-0005-0000-0000-0000DC1B0000}"/>
    <cellStyle name="Note 2 2 3 3 3" xfId="18518" xr:uid="{00000000-0005-0000-0000-0000DD1B0000}"/>
    <cellStyle name="Note 2 2 3 3 4" xfId="24009" xr:uid="{00000000-0005-0000-0000-0000DE1B0000}"/>
    <cellStyle name="Note 2 2 3 4" xfId="6797" xr:uid="{00000000-0005-0000-0000-0000DF1B0000}"/>
    <cellStyle name="Note 2 2 3 4 2" xfId="12763" xr:uid="{00000000-0005-0000-0000-0000E01B0000}"/>
    <cellStyle name="Note 2 2 3 4 3" xfId="18519" xr:uid="{00000000-0005-0000-0000-0000E11B0000}"/>
    <cellStyle name="Note 2 2 3 4 4" xfId="24010" xr:uid="{00000000-0005-0000-0000-0000E21B0000}"/>
    <cellStyle name="Note 2 2 3 5" xfId="6798" xr:uid="{00000000-0005-0000-0000-0000E31B0000}"/>
    <cellStyle name="Note 2 2 3 5 2" xfId="12764" xr:uid="{00000000-0005-0000-0000-0000E41B0000}"/>
    <cellStyle name="Note 2 2 3 5 3" xfId="18520" xr:uid="{00000000-0005-0000-0000-0000E51B0000}"/>
    <cellStyle name="Note 2 2 3 5 4" xfId="24011" xr:uid="{00000000-0005-0000-0000-0000E61B0000}"/>
    <cellStyle name="Note 2 2 3 6" xfId="6799" xr:uid="{00000000-0005-0000-0000-0000E71B0000}"/>
    <cellStyle name="Note 2 2 3 6 2" xfId="12765" xr:uid="{00000000-0005-0000-0000-0000E81B0000}"/>
    <cellStyle name="Note 2 2 3 6 3" xfId="18521" xr:uid="{00000000-0005-0000-0000-0000E91B0000}"/>
    <cellStyle name="Note 2 2 3 6 4" xfId="24012" xr:uid="{00000000-0005-0000-0000-0000EA1B0000}"/>
    <cellStyle name="Note 2 2 3 7" xfId="6800" xr:uid="{00000000-0005-0000-0000-0000EB1B0000}"/>
    <cellStyle name="Note 2 2 3 7 2" xfId="12766" xr:uid="{00000000-0005-0000-0000-0000EC1B0000}"/>
    <cellStyle name="Note 2 2 3 7 3" xfId="18522" xr:uid="{00000000-0005-0000-0000-0000ED1B0000}"/>
    <cellStyle name="Note 2 2 3 7 4" xfId="24013" xr:uid="{00000000-0005-0000-0000-0000EE1B0000}"/>
    <cellStyle name="Note 2 2 3 8" xfId="6801" xr:uid="{00000000-0005-0000-0000-0000EF1B0000}"/>
    <cellStyle name="Note 2 2 3 8 2" xfId="12767" xr:uid="{00000000-0005-0000-0000-0000F01B0000}"/>
    <cellStyle name="Note 2 2 3 8 3" xfId="18523" xr:uid="{00000000-0005-0000-0000-0000F11B0000}"/>
    <cellStyle name="Note 2 2 3 8 4" xfId="24014" xr:uid="{00000000-0005-0000-0000-0000F21B0000}"/>
    <cellStyle name="Note 2 2 3 9" xfId="6802" xr:uid="{00000000-0005-0000-0000-0000F31B0000}"/>
    <cellStyle name="Note 2 2 3 9 2" xfId="12768" xr:uid="{00000000-0005-0000-0000-0000F41B0000}"/>
    <cellStyle name="Note 2 2 3 9 3" xfId="18524" xr:uid="{00000000-0005-0000-0000-0000F51B0000}"/>
    <cellStyle name="Note 2 2 3 9 4" xfId="24015" xr:uid="{00000000-0005-0000-0000-0000F61B0000}"/>
    <cellStyle name="Note 2 2 4" xfId="6803" xr:uid="{00000000-0005-0000-0000-0000F71B0000}"/>
    <cellStyle name="Note 2 2 4 2" xfId="12769" xr:uid="{00000000-0005-0000-0000-0000F81B0000}"/>
    <cellStyle name="Note 2 2 4 3" xfId="18525" xr:uid="{00000000-0005-0000-0000-0000F91B0000}"/>
    <cellStyle name="Note 2 2 4 4" xfId="24016" xr:uid="{00000000-0005-0000-0000-0000FA1B0000}"/>
    <cellStyle name="Note 2 2 5" xfId="6804" xr:uid="{00000000-0005-0000-0000-0000FB1B0000}"/>
    <cellStyle name="Note 2 2 5 2" xfId="12770" xr:uid="{00000000-0005-0000-0000-0000FC1B0000}"/>
    <cellStyle name="Note 2 2 5 3" xfId="18526" xr:uid="{00000000-0005-0000-0000-0000FD1B0000}"/>
    <cellStyle name="Note 2 2 5 4" xfId="24017" xr:uid="{00000000-0005-0000-0000-0000FE1B0000}"/>
    <cellStyle name="Note 2 2 6" xfId="6805" xr:uid="{00000000-0005-0000-0000-0000FF1B0000}"/>
    <cellStyle name="Note 2 2 6 2" xfId="12771" xr:uid="{00000000-0005-0000-0000-0000001C0000}"/>
    <cellStyle name="Note 2 2 6 3" xfId="18527" xr:uid="{00000000-0005-0000-0000-0000011C0000}"/>
    <cellStyle name="Note 2 2 6 4" xfId="24018" xr:uid="{00000000-0005-0000-0000-0000021C0000}"/>
    <cellStyle name="Note 2 2 7" xfId="11570" xr:uid="{00000000-0005-0000-0000-0000031C0000}"/>
    <cellStyle name="Note 2 2 8" xfId="17346" xr:uid="{00000000-0005-0000-0000-0000041C0000}"/>
    <cellStyle name="Note 2 3" xfId="5587" xr:uid="{00000000-0005-0000-0000-0000051C0000}"/>
    <cellStyle name="Note 2 3 2" xfId="5875" xr:uid="{00000000-0005-0000-0000-0000061C0000}"/>
    <cellStyle name="Note 2 3 2 10" xfId="11848" xr:uid="{00000000-0005-0000-0000-0000071C0000}"/>
    <cellStyle name="Note 2 3 2 11" xfId="17609" xr:uid="{00000000-0005-0000-0000-0000081C0000}"/>
    <cellStyle name="Note 2 3 2 12" xfId="23102" xr:uid="{00000000-0005-0000-0000-0000091C0000}"/>
    <cellStyle name="Note 2 3 2 2" xfId="6806" xr:uid="{00000000-0005-0000-0000-00000A1C0000}"/>
    <cellStyle name="Note 2 3 2 2 2" xfId="12772" xr:uid="{00000000-0005-0000-0000-00000B1C0000}"/>
    <cellStyle name="Note 2 3 2 2 3" xfId="18528" xr:uid="{00000000-0005-0000-0000-00000C1C0000}"/>
    <cellStyle name="Note 2 3 2 2 4" xfId="24019" xr:uid="{00000000-0005-0000-0000-00000D1C0000}"/>
    <cellStyle name="Note 2 3 2 3" xfId="6807" xr:uid="{00000000-0005-0000-0000-00000E1C0000}"/>
    <cellStyle name="Note 2 3 2 3 2" xfId="12773" xr:uid="{00000000-0005-0000-0000-00000F1C0000}"/>
    <cellStyle name="Note 2 3 2 3 3" xfId="18529" xr:uid="{00000000-0005-0000-0000-0000101C0000}"/>
    <cellStyle name="Note 2 3 2 3 4" xfId="24020" xr:uid="{00000000-0005-0000-0000-0000111C0000}"/>
    <cellStyle name="Note 2 3 2 4" xfId="6808" xr:uid="{00000000-0005-0000-0000-0000121C0000}"/>
    <cellStyle name="Note 2 3 2 4 2" xfId="12774" xr:uid="{00000000-0005-0000-0000-0000131C0000}"/>
    <cellStyle name="Note 2 3 2 4 3" xfId="18530" xr:uid="{00000000-0005-0000-0000-0000141C0000}"/>
    <cellStyle name="Note 2 3 2 4 4" xfId="24021" xr:uid="{00000000-0005-0000-0000-0000151C0000}"/>
    <cellStyle name="Note 2 3 2 5" xfId="6809" xr:uid="{00000000-0005-0000-0000-0000161C0000}"/>
    <cellStyle name="Note 2 3 2 5 2" xfId="12775" xr:uid="{00000000-0005-0000-0000-0000171C0000}"/>
    <cellStyle name="Note 2 3 2 5 3" xfId="18531" xr:uid="{00000000-0005-0000-0000-0000181C0000}"/>
    <cellStyle name="Note 2 3 2 5 4" xfId="24022" xr:uid="{00000000-0005-0000-0000-0000191C0000}"/>
    <cellStyle name="Note 2 3 2 6" xfId="6810" xr:uid="{00000000-0005-0000-0000-00001A1C0000}"/>
    <cellStyle name="Note 2 3 2 6 2" xfId="12776" xr:uid="{00000000-0005-0000-0000-00001B1C0000}"/>
    <cellStyle name="Note 2 3 2 6 3" xfId="18532" xr:uid="{00000000-0005-0000-0000-00001C1C0000}"/>
    <cellStyle name="Note 2 3 2 6 4" xfId="24023" xr:uid="{00000000-0005-0000-0000-00001D1C0000}"/>
    <cellStyle name="Note 2 3 2 7" xfId="6811" xr:uid="{00000000-0005-0000-0000-00001E1C0000}"/>
    <cellStyle name="Note 2 3 2 7 2" xfId="12777" xr:uid="{00000000-0005-0000-0000-00001F1C0000}"/>
    <cellStyle name="Note 2 3 2 7 3" xfId="18533" xr:uid="{00000000-0005-0000-0000-0000201C0000}"/>
    <cellStyle name="Note 2 3 2 7 4" xfId="24024" xr:uid="{00000000-0005-0000-0000-0000211C0000}"/>
    <cellStyle name="Note 2 3 2 8" xfId="6812" xr:uid="{00000000-0005-0000-0000-0000221C0000}"/>
    <cellStyle name="Note 2 3 2 8 2" xfId="12778" xr:uid="{00000000-0005-0000-0000-0000231C0000}"/>
    <cellStyle name="Note 2 3 2 8 3" xfId="18534" xr:uid="{00000000-0005-0000-0000-0000241C0000}"/>
    <cellStyle name="Note 2 3 2 8 4" xfId="24025" xr:uid="{00000000-0005-0000-0000-0000251C0000}"/>
    <cellStyle name="Note 2 3 2 9" xfId="6813" xr:uid="{00000000-0005-0000-0000-0000261C0000}"/>
    <cellStyle name="Note 2 3 2 9 2" xfId="12779" xr:uid="{00000000-0005-0000-0000-0000271C0000}"/>
    <cellStyle name="Note 2 3 2 9 3" xfId="18535" xr:uid="{00000000-0005-0000-0000-0000281C0000}"/>
    <cellStyle name="Note 2 3 2 9 4" xfId="24026" xr:uid="{00000000-0005-0000-0000-0000291C0000}"/>
    <cellStyle name="Note 2 3 3" xfId="6080" xr:uid="{00000000-0005-0000-0000-00002A1C0000}"/>
    <cellStyle name="Note 2 3 3 10" xfId="6814" xr:uid="{00000000-0005-0000-0000-00002B1C0000}"/>
    <cellStyle name="Note 2 3 3 10 2" xfId="12780" xr:uid="{00000000-0005-0000-0000-00002C1C0000}"/>
    <cellStyle name="Note 2 3 3 10 3" xfId="18536" xr:uid="{00000000-0005-0000-0000-00002D1C0000}"/>
    <cellStyle name="Note 2 3 3 10 4" xfId="24027" xr:uid="{00000000-0005-0000-0000-00002E1C0000}"/>
    <cellStyle name="Note 2 3 3 11" xfId="12052" xr:uid="{00000000-0005-0000-0000-00002F1C0000}"/>
    <cellStyle name="Note 2 3 3 12" xfId="17808" xr:uid="{00000000-0005-0000-0000-0000301C0000}"/>
    <cellStyle name="Note 2 3 3 13" xfId="23305" xr:uid="{00000000-0005-0000-0000-0000311C0000}"/>
    <cellStyle name="Note 2 3 3 2" xfId="6815" xr:uid="{00000000-0005-0000-0000-0000321C0000}"/>
    <cellStyle name="Note 2 3 3 2 2" xfId="12781" xr:uid="{00000000-0005-0000-0000-0000331C0000}"/>
    <cellStyle name="Note 2 3 3 2 3" xfId="18537" xr:uid="{00000000-0005-0000-0000-0000341C0000}"/>
    <cellStyle name="Note 2 3 3 2 4" xfId="24028" xr:uid="{00000000-0005-0000-0000-0000351C0000}"/>
    <cellStyle name="Note 2 3 3 3" xfId="6816" xr:uid="{00000000-0005-0000-0000-0000361C0000}"/>
    <cellStyle name="Note 2 3 3 3 2" xfId="12782" xr:uid="{00000000-0005-0000-0000-0000371C0000}"/>
    <cellStyle name="Note 2 3 3 3 3" xfId="18538" xr:uid="{00000000-0005-0000-0000-0000381C0000}"/>
    <cellStyle name="Note 2 3 3 3 4" xfId="24029" xr:uid="{00000000-0005-0000-0000-0000391C0000}"/>
    <cellStyle name="Note 2 3 3 4" xfId="6817" xr:uid="{00000000-0005-0000-0000-00003A1C0000}"/>
    <cellStyle name="Note 2 3 3 4 2" xfId="12783" xr:uid="{00000000-0005-0000-0000-00003B1C0000}"/>
    <cellStyle name="Note 2 3 3 4 3" xfId="18539" xr:uid="{00000000-0005-0000-0000-00003C1C0000}"/>
    <cellStyle name="Note 2 3 3 4 4" xfId="24030" xr:uid="{00000000-0005-0000-0000-00003D1C0000}"/>
    <cellStyle name="Note 2 3 3 5" xfId="6818" xr:uid="{00000000-0005-0000-0000-00003E1C0000}"/>
    <cellStyle name="Note 2 3 3 5 2" xfId="12784" xr:uid="{00000000-0005-0000-0000-00003F1C0000}"/>
    <cellStyle name="Note 2 3 3 5 3" xfId="18540" xr:uid="{00000000-0005-0000-0000-0000401C0000}"/>
    <cellStyle name="Note 2 3 3 5 4" xfId="24031" xr:uid="{00000000-0005-0000-0000-0000411C0000}"/>
    <cellStyle name="Note 2 3 3 6" xfId="6819" xr:uid="{00000000-0005-0000-0000-0000421C0000}"/>
    <cellStyle name="Note 2 3 3 6 2" xfId="12785" xr:uid="{00000000-0005-0000-0000-0000431C0000}"/>
    <cellStyle name="Note 2 3 3 6 3" xfId="18541" xr:uid="{00000000-0005-0000-0000-0000441C0000}"/>
    <cellStyle name="Note 2 3 3 6 4" xfId="24032" xr:uid="{00000000-0005-0000-0000-0000451C0000}"/>
    <cellStyle name="Note 2 3 3 7" xfId="6820" xr:uid="{00000000-0005-0000-0000-0000461C0000}"/>
    <cellStyle name="Note 2 3 3 7 2" xfId="12786" xr:uid="{00000000-0005-0000-0000-0000471C0000}"/>
    <cellStyle name="Note 2 3 3 7 3" xfId="18542" xr:uid="{00000000-0005-0000-0000-0000481C0000}"/>
    <cellStyle name="Note 2 3 3 7 4" xfId="24033" xr:uid="{00000000-0005-0000-0000-0000491C0000}"/>
    <cellStyle name="Note 2 3 3 8" xfId="6821" xr:uid="{00000000-0005-0000-0000-00004A1C0000}"/>
    <cellStyle name="Note 2 3 3 8 2" xfId="12787" xr:uid="{00000000-0005-0000-0000-00004B1C0000}"/>
    <cellStyle name="Note 2 3 3 8 3" xfId="18543" xr:uid="{00000000-0005-0000-0000-00004C1C0000}"/>
    <cellStyle name="Note 2 3 3 8 4" xfId="24034" xr:uid="{00000000-0005-0000-0000-00004D1C0000}"/>
    <cellStyle name="Note 2 3 3 9" xfId="6822" xr:uid="{00000000-0005-0000-0000-00004E1C0000}"/>
    <cellStyle name="Note 2 3 3 9 2" xfId="12788" xr:uid="{00000000-0005-0000-0000-00004F1C0000}"/>
    <cellStyle name="Note 2 3 3 9 3" xfId="18544" xr:uid="{00000000-0005-0000-0000-0000501C0000}"/>
    <cellStyle name="Note 2 3 3 9 4" xfId="24035" xr:uid="{00000000-0005-0000-0000-0000511C0000}"/>
    <cellStyle name="Note 2 3 4" xfId="6823" xr:uid="{00000000-0005-0000-0000-0000521C0000}"/>
    <cellStyle name="Note 2 3 4 2" xfId="12789" xr:uid="{00000000-0005-0000-0000-0000531C0000}"/>
    <cellStyle name="Note 2 3 4 3" xfId="18545" xr:uid="{00000000-0005-0000-0000-0000541C0000}"/>
    <cellStyle name="Note 2 3 4 4" xfId="24036" xr:uid="{00000000-0005-0000-0000-0000551C0000}"/>
    <cellStyle name="Note 2 3 5" xfId="6824" xr:uid="{00000000-0005-0000-0000-0000561C0000}"/>
    <cellStyle name="Note 2 3 5 2" xfId="12790" xr:uid="{00000000-0005-0000-0000-0000571C0000}"/>
    <cellStyle name="Note 2 3 5 3" xfId="18546" xr:uid="{00000000-0005-0000-0000-0000581C0000}"/>
    <cellStyle name="Note 2 3 5 4" xfId="24037" xr:uid="{00000000-0005-0000-0000-0000591C0000}"/>
    <cellStyle name="Note 2 3 6" xfId="6825" xr:uid="{00000000-0005-0000-0000-00005A1C0000}"/>
    <cellStyle name="Note 2 3 6 2" xfId="12791" xr:uid="{00000000-0005-0000-0000-00005B1C0000}"/>
    <cellStyle name="Note 2 3 6 3" xfId="18547" xr:uid="{00000000-0005-0000-0000-00005C1C0000}"/>
    <cellStyle name="Note 2 3 6 4" xfId="24038" xr:uid="{00000000-0005-0000-0000-00005D1C0000}"/>
    <cellStyle name="Note 2 3 7" xfId="11572" xr:uid="{00000000-0005-0000-0000-00005E1C0000}"/>
    <cellStyle name="Note 2 3 8" xfId="17348" xr:uid="{00000000-0005-0000-0000-00005F1C0000}"/>
    <cellStyle name="Note 2 4" xfId="5593" xr:uid="{00000000-0005-0000-0000-0000601C0000}"/>
    <cellStyle name="Note 2 4 2" xfId="5881" xr:uid="{00000000-0005-0000-0000-0000611C0000}"/>
    <cellStyle name="Note 2 4 2 10" xfId="11854" xr:uid="{00000000-0005-0000-0000-0000621C0000}"/>
    <cellStyle name="Note 2 4 2 11" xfId="17611" xr:uid="{00000000-0005-0000-0000-0000631C0000}"/>
    <cellStyle name="Note 2 4 2 12" xfId="23108" xr:uid="{00000000-0005-0000-0000-0000641C0000}"/>
    <cellStyle name="Note 2 4 2 2" xfId="6826" xr:uid="{00000000-0005-0000-0000-0000651C0000}"/>
    <cellStyle name="Note 2 4 2 2 2" xfId="12792" xr:uid="{00000000-0005-0000-0000-0000661C0000}"/>
    <cellStyle name="Note 2 4 2 2 3" xfId="18548" xr:uid="{00000000-0005-0000-0000-0000671C0000}"/>
    <cellStyle name="Note 2 4 2 2 4" xfId="24039" xr:uid="{00000000-0005-0000-0000-0000681C0000}"/>
    <cellStyle name="Note 2 4 2 3" xfId="6827" xr:uid="{00000000-0005-0000-0000-0000691C0000}"/>
    <cellStyle name="Note 2 4 2 3 2" xfId="12793" xr:uid="{00000000-0005-0000-0000-00006A1C0000}"/>
    <cellStyle name="Note 2 4 2 3 3" xfId="18549" xr:uid="{00000000-0005-0000-0000-00006B1C0000}"/>
    <cellStyle name="Note 2 4 2 3 4" xfId="24040" xr:uid="{00000000-0005-0000-0000-00006C1C0000}"/>
    <cellStyle name="Note 2 4 2 4" xfId="6828" xr:uid="{00000000-0005-0000-0000-00006D1C0000}"/>
    <cellStyle name="Note 2 4 2 4 2" xfId="12794" xr:uid="{00000000-0005-0000-0000-00006E1C0000}"/>
    <cellStyle name="Note 2 4 2 4 3" xfId="18550" xr:uid="{00000000-0005-0000-0000-00006F1C0000}"/>
    <cellStyle name="Note 2 4 2 4 4" xfId="24041" xr:uid="{00000000-0005-0000-0000-0000701C0000}"/>
    <cellStyle name="Note 2 4 2 5" xfId="6829" xr:uid="{00000000-0005-0000-0000-0000711C0000}"/>
    <cellStyle name="Note 2 4 2 5 2" xfId="12795" xr:uid="{00000000-0005-0000-0000-0000721C0000}"/>
    <cellStyle name="Note 2 4 2 5 3" xfId="18551" xr:uid="{00000000-0005-0000-0000-0000731C0000}"/>
    <cellStyle name="Note 2 4 2 5 4" xfId="24042" xr:uid="{00000000-0005-0000-0000-0000741C0000}"/>
    <cellStyle name="Note 2 4 2 6" xfId="6830" xr:uid="{00000000-0005-0000-0000-0000751C0000}"/>
    <cellStyle name="Note 2 4 2 6 2" xfId="12796" xr:uid="{00000000-0005-0000-0000-0000761C0000}"/>
    <cellStyle name="Note 2 4 2 6 3" xfId="18552" xr:uid="{00000000-0005-0000-0000-0000771C0000}"/>
    <cellStyle name="Note 2 4 2 6 4" xfId="24043" xr:uid="{00000000-0005-0000-0000-0000781C0000}"/>
    <cellStyle name="Note 2 4 2 7" xfId="6831" xr:uid="{00000000-0005-0000-0000-0000791C0000}"/>
    <cellStyle name="Note 2 4 2 7 2" xfId="12797" xr:uid="{00000000-0005-0000-0000-00007A1C0000}"/>
    <cellStyle name="Note 2 4 2 7 3" xfId="18553" xr:uid="{00000000-0005-0000-0000-00007B1C0000}"/>
    <cellStyle name="Note 2 4 2 7 4" xfId="24044" xr:uid="{00000000-0005-0000-0000-00007C1C0000}"/>
    <cellStyle name="Note 2 4 2 8" xfId="6832" xr:uid="{00000000-0005-0000-0000-00007D1C0000}"/>
    <cellStyle name="Note 2 4 2 8 2" xfId="12798" xr:uid="{00000000-0005-0000-0000-00007E1C0000}"/>
    <cellStyle name="Note 2 4 2 8 3" xfId="18554" xr:uid="{00000000-0005-0000-0000-00007F1C0000}"/>
    <cellStyle name="Note 2 4 2 8 4" xfId="24045" xr:uid="{00000000-0005-0000-0000-0000801C0000}"/>
    <cellStyle name="Note 2 4 2 9" xfId="6833" xr:uid="{00000000-0005-0000-0000-0000811C0000}"/>
    <cellStyle name="Note 2 4 2 9 2" xfId="12799" xr:uid="{00000000-0005-0000-0000-0000821C0000}"/>
    <cellStyle name="Note 2 4 2 9 3" xfId="18555" xr:uid="{00000000-0005-0000-0000-0000831C0000}"/>
    <cellStyle name="Note 2 4 2 9 4" xfId="24046" xr:uid="{00000000-0005-0000-0000-0000841C0000}"/>
    <cellStyle name="Note 2 4 3" xfId="6086" xr:uid="{00000000-0005-0000-0000-0000851C0000}"/>
    <cellStyle name="Note 2 4 3 10" xfId="6834" xr:uid="{00000000-0005-0000-0000-0000861C0000}"/>
    <cellStyle name="Note 2 4 3 10 2" xfId="12800" xr:uid="{00000000-0005-0000-0000-0000871C0000}"/>
    <cellStyle name="Note 2 4 3 10 3" xfId="18556" xr:uid="{00000000-0005-0000-0000-0000881C0000}"/>
    <cellStyle name="Note 2 4 3 10 4" xfId="24047" xr:uid="{00000000-0005-0000-0000-0000891C0000}"/>
    <cellStyle name="Note 2 4 3 11" xfId="12058" xr:uid="{00000000-0005-0000-0000-00008A1C0000}"/>
    <cellStyle name="Note 2 4 3 12" xfId="17814" xr:uid="{00000000-0005-0000-0000-00008B1C0000}"/>
    <cellStyle name="Note 2 4 3 13" xfId="23311" xr:uid="{00000000-0005-0000-0000-00008C1C0000}"/>
    <cellStyle name="Note 2 4 3 2" xfId="6835" xr:uid="{00000000-0005-0000-0000-00008D1C0000}"/>
    <cellStyle name="Note 2 4 3 2 2" xfId="12801" xr:uid="{00000000-0005-0000-0000-00008E1C0000}"/>
    <cellStyle name="Note 2 4 3 2 3" xfId="18557" xr:uid="{00000000-0005-0000-0000-00008F1C0000}"/>
    <cellStyle name="Note 2 4 3 2 4" xfId="24048" xr:uid="{00000000-0005-0000-0000-0000901C0000}"/>
    <cellStyle name="Note 2 4 3 3" xfId="6836" xr:uid="{00000000-0005-0000-0000-0000911C0000}"/>
    <cellStyle name="Note 2 4 3 3 2" xfId="12802" xr:uid="{00000000-0005-0000-0000-0000921C0000}"/>
    <cellStyle name="Note 2 4 3 3 3" xfId="18558" xr:uid="{00000000-0005-0000-0000-0000931C0000}"/>
    <cellStyle name="Note 2 4 3 3 4" xfId="24049" xr:uid="{00000000-0005-0000-0000-0000941C0000}"/>
    <cellStyle name="Note 2 4 3 4" xfId="6837" xr:uid="{00000000-0005-0000-0000-0000951C0000}"/>
    <cellStyle name="Note 2 4 3 4 2" xfId="12803" xr:uid="{00000000-0005-0000-0000-0000961C0000}"/>
    <cellStyle name="Note 2 4 3 4 3" xfId="18559" xr:uid="{00000000-0005-0000-0000-0000971C0000}"/>
    <cellStyle name="Note 2 4 3 4 4" xfId="24050" xr:uid="{00000000-0005-0000-0000-0000981C0000}"/>
    <cellStyle name="Note 2 4 3 5" xfId="6838" xr:uid="{00000000-0005-0000-0000-0000991C0000}"/>
    <cellStyle name="Note 2 4 3 5 2" xfId="12804" xr:uid="{00000000-0005-0000-0000-00009A1C0000}"/>
    <cellStyle name="Note 2 4 3 5 3" xfId="18560" xr:uid="{00000000-0005-0000-0000-00009B1C0000}"/>
    <cellStyle name="Note 2 4 3 5 4" xfId="24051" xr:uid="{00000000-0005-0000-0000-00009C1C0000}"/>
    <cellStyle name="Note 2 4 3 6" xfId="6839" xr:uid="{00000000-0005-0000-0000-00009D1C0000}"/>
    <cellStyle name="Note 2 4 3 6 2" xfId="12805" xr:uid="{00000000-0005-0000-0000-00009E1C0000}"/>
    <cellStyle name="Note 2 4 3 6 3" xfId="18561" xr:uid="{00000000-0005-0000-0000-00009F1C0000}"/>
    <cellStyle name="Note 2 4 3 6 4" xfId="24052" xr:uid="{00000000-0005-0000-0000-0000A01C0000}"/>
    <cellStyle name="Note 2 4 3 7" xfId="6840" xr:uid="{00000000-0005-0000-0000-0000A11C0000}"/>
    <cellStyle name="Note 2 4 3 7 2" xfId="12806" xr:uid="{00000000-0005-0000-0000-0000A21C0000}"/>
    <cellStyle name="Note 2 4 3 7 3" xfId="18562" xr:uid="{00000000-0005-0000-0000-0000A31C0000}"/>
    <cellStyle name="Note 2 4 3 7 4" xfId="24053" xr:uid="{00000000-0005-0000-0000-0000A41C0000}"/>
    <cellStyle name="Note 2 4 3 8" xfId="6841" xr:uid="{00000000-0005-0000-0000-0000A51C0000}"/>
    <cellStyle name="Note 2 4 3 8 2" xfId="12807" xr:uid="{00000000-0005-0000-0000-0000A61C0000}"/>
    <cellStyle name="Note 2 4 3 8 3" xfId="18563" xr:uid="{00000000-0005-0000-0000-0000A71C0000}"/>
    <cellStyle name="Note 2 4 3 8 4" xfId="24054" xr:uid="{00000000-0005-0000-0000-0000A81C0000}"/>
    <cellStyle name="Note 2 4 3 9" xfId="6842" xr:uid="{00000000-0005-0000-0000-0000A91C0000}"/>
    <cellStyle name="Note 2 4 3 9 2" xfId="12808" xr:uid="{00000000-0005-0000-0000-0000AA1C0000}"/>
    <cellStyle name="Note 2 4 3 9 3" xfId="18564" xr:uid="{00000000-0005-0000-0000-0000AB1C0000}"/>
    <cellStyle name="Note 2 4 3 9 4" xfId="24055" xr:uid="{00000000-0005-0000-0000-0000AC1C0000}"/>
    <cellStyle name="Note 2 4 4" xfId="6843" xr:uid="{00000000-0005-0000-0000-0000AD1C0000}"/>
    <cellStyle name="Note 2 4 4 2" xfId="12809" xr:uid="{00000000-0005-0000-0000-0000AE1C0000}"/>
    <cellStyle name="Note 2 4 4 3" xfId="18565" xr:uid="{00000000-0005-0000-0000-0000AF1C0000}"/>
    <cellStyle name="Note 2 4 4 4" xfId="24056" xr:uid="{00000000-0005-0000-0000-0000B01C0000}"/>
    <cellStyle name="Note 2 4 5" xfId="6844" xr:uid="{00000000-0005-0000-0000-0000B11C0000}"/>
    <cellStyle name="Note 2 4 5 2" xfId="12810" xr:uid="{00000000-0005-0000-0000-0000B21C0000}"/>
    <cellStyle name="Note 2 4 5 3" xfId="18566" xr:uid="{00000000-0005-0000-0000-0000B31C0000}"/>
    <cellStyle name="Note 2 4 5 4" xfId="24057" xr:uid="{00000000-0005-0000-0000-0000B41C0000}"/>
    <cellStyle name="Note 2 4 6" xfId="6845" xr:uid="{00000000-0005-0000-0000-0000B51C0000}"/>
    <cellStyle name="Note 2 4 6 2" xfId="12811" xr:uid="{00000000-0005-0000-0000-0000B61C0000}"/>
    <cellStyle name="Note 2 4 6 3" xfId="18567" xr:uid="{00000000-0005-0000-0000-0000B71C0000}"/>
    <cellStyle name="Note 2 4 6 4" xfId="24058" xr:uid="{00000000-0005-0000-0000-0000B81C0000}"/>
    <cellStyle name="Note 2 4 7" xfId="6846" xr:uid="{00000000-0005-0000-0000-0000B91C0000}"/>
    <cellStyle name="Note 2 4 7 2" xfId="12812" xr:uid="{00000000-0005-0000-0000-0000BA1C0000}"/>
    <cellStyle name="Note 2 4 7 3" xfId="18568" xr:uid="{00000000-0005-0000-0000-0000BB1C0000}"/>
    <cellStyle name="Note 2 4 7 4" xfId="24059" xr:uid="{00000000-0005-0000-0000-0000BC1C0000}"/>
    <cellStyle name="Note 2 4 8" xfId="11578" xr:uid="{00000000-0005-0000-0000-0000BD1C0000}"/>
    <cellStyle name="Note 2 4 9" xfId="17350" xr:uid="{00000000-0005-0000-0000-0000BE1C0000}"/>
    <cellStyle name="Note 2 5" xfId="5595" xr:uid="{00000000-0005-0000-0000-0000BF1C0000}"/>
    <cellStyle name="Note 2 5 10" xfId="17352" xr:uid="{00000000-0005-0000-0000-0000C01C0000}"/>
    <cellStyle name="Note 2 5 11" xfId="22912" xr:uid="{00000000-0005-0000-0000-0000C11C0000}"/>
    <cellStyle name="Note 2 5 2" xfId="5883" xr:uid="{00000000-0005-0000-0000-0000C21C0000}"/>
    <cellStyle name="Note 2 5 2 10" xfId="6847" xr:uid="{00000000-0005-0000-0000-0000C31C0000}"/>
    <cellStyle name="Note 2 5 2 10 2" xfId="12813" xr:uid="{00000000-0005-0000-0000-0000C41C0000}"/>
    <cellStyle name="Note 2 5 2 10 3" xfId="18569" xr:uid="{00000000-0005-0000-0000-0000C51C0000}"/>
    <cellStyle name="Note 2 5 2 10 4" xfId="24060" xr:uid="{00000000-0005-0000-0000-0000C61C0000}"/>
    <cellStyle name="Note 2 5 2 11" xfId="11856" xr:uid="{00000000-0005-0000-0000-0000C71C0000}"/>
    <cellStyle name="Note 2 5 2 12" xfId="17613" xr:uid="{00000000-0005-0000-0000-0000C81C0000}"/>
    <cellStyle name="Note 2 5 2 13" xfId="23110" xr:uid="{00000000-0005-0000-0000-0000C91C0000}"/>
    <cellStyle name="Note 2 5 2 2" xfId="6848" xr:uid="{00000000-0005-0000-0000-0000CA1C0000}"/>
    <cellStyle name="Note 2 5 2 2 2" xfId="12814" xr:uid="{00000000-0005-0000-0000-0000CB1C0000}"/>
    <cellStyle name="Note 2 5 2 2 3" xfId="18570" xr:uid="{00000000-0005-0000-0000-0000CC1C0000}"/>
    <cellStyle name="Note 2 5 2 2 4" xfId="24061" xr:uid="{00000000-0005-0000-0000-0000CD1C0000}"/>
    <cellStyle name="Note 2 5 2 3" xfId="6849" xr:uid="{00000000-0005-0000-0000-0000CE1C0000}"/>
    <cellStyle name="Note 2 5 2 3 2" xfId="12815" xr:uid="{00000000-0005-0000-0000-0000CF1C0000}"/>
    <cellStyle name="Note 2 5 2 3 3" xfId="18571" xr:uid="{00000000-0005-0000-0000-0000D01C0000}"/>
    <cellStyle name="Note 2 5 2 3 4" xfId="24062" xr:uid="{00000000-0005-0000-0000-0000D11C0000}"/>
    <cellStyle name="Note 2 5 2 4" xfId="6850" xr:uid="{00000000-0005-0000-0000-0000D21C0000}"/>
    <cellStyle name="Note 2 5 2 4 2" xfId="12816" xr:uid="{00000000-0005-0000-0000-0000D31C0000}"/>
    <cellStyle name="Note 2 5 2 4 3" xfId="18572" xr:uid="{00000000-0005-0000-0000-0000D41C0000}"/>
    <cellStyle name="Note 2 5 2 4 4" xfId="24063" xr:uid="{00000000-0005-0000-0000-0000D51C0000}"/>
    <cellStyle name="Note 2 5 2 5" xfId="6851" xr:uid="{00000000-0005-0000-0000-0000D61C0000}"/>
    <cellStyle name="Note 2 5 2 5 2" xfId="12817" xr:uid="{00000000-0005-0000-0000-0000D71C0000}"/>
    <cellStyle name="Note 2 5 2 5 3" xfId="18573" xr:uid="{00000000-0005-0000-0000-0000D81C0000}"/>
    <cellStyle name="Note 2 5 2 5 4" xfId="24064" xr:uid="{00000000-0005-0000-0000-0000D91C0000}"/>
    <cellStyle name="Note 2 5 2 6" xfId="6852" xr:uid="{00000000-0005-0000-0000-0000DA1C0000}"/>
    <cellStyle name="Note 2 5 2 6 2" xfId="12818" xr:uid="{00000000-0005-0000-0000-0000DB1C0000}"/>
    <cellStyle name="Note 2 5 2 6 3" xfId="18574" xr:uid="{00000000-0005-0000-0000-0000DC1C0000}"/>
    <cellStyle name="Note 2 5 2 6 4" xfId="24065" xr:uid="{00000000-0005-0000-0000-0000DD1C0000}"/>
    <cellStyle name="Note 2 5 2 7" xfId="6853" xr:uid="{00000000-0005-0000-0000-0000DE1C0000}"/>
    <cellStyle name="Note 2 5 2 7 2" xfId="12819" xr:uid="{00000000-0005-0000-0000-0000DF1C0000}"/>
    <cellStyle name="Note 2 5 2 7 3" xfId="18575" xr:uid="{00000000-0005-0000-0000-0000E01C0000}"/>
    <cellStyle name="Note 2 5 2 7 4" xfId="24066" xr:uid="{00000000-0005-0000-0000-0000E11C0000}"/>
    <cellStyle name="Note 2 5 2 8" xfId="6854" xr:uid="{00000000-0005-0000-0000-0000E21C0000}"/>
    <cellStyle name="Note 2 5 2 8 2" xfId="12820" xr:uid="{00000000-0005-0000-0000-0000E31C0000}"/>
    <cellStyle name="Note 2 5 2 8 3" xfId="18576" xr:uid="{00000000-0005-0000-0000-0000E41C0000}"/>
    <cellStyle name="Note 2 5 2 8 4" xfId="24067" xr:uid="{00000000-0005-0000-0000-0000E51C0000}"/>
    <cellStyle name="Note 2 5 2 9" xfId="6855" xr:uid="{00000000-0005-0000-0000-0000E61C0000}"/>
    <cellStyle name="Note 2 5 2 9 2" xfId="12821" xr:uid="{00000000-0005-0000-0000-0000E71C0000}"/>
    <cellStyle name="Note 2 5 2 9 3" xfId="18577" xr:uid="{00000000-0005-0000-0000-0000E81C0000}"/>
    <cellStyle name="Note 2 5 2 9 4" xfId="24068" xr:uid="{00000000-0005-0000-0000-0000E91C0000}"/>
    <cellStyle name="Note 2 5 3" xfId="6088" xr:uid="{00000000-0005-0000-0000-0000EA1C0000}"/>
    <cellStyle name="Note 2 5 3 10" xfId="6856" xr:uid="{00000000-0005-0000-0000-0000EB1C0000}"/>
    <cellStyle name="Note 2 5 3 10 2" xfId="12822" xr:uid="{00000000-0005-0000-0000-0000EC1C0000}"/>
    <cellStyle name="Note 2 5 3 10 3" xfId="18578" xr:uid="{00000000-0005-0000-0000-0000ED1C0000}"/>
    <cellStyle name="Note 2 5 3 10 4" xfId="24069" xr:uid="{00000000-0005-0000-0000-0000EE1C0000}"/>
    <cellStyle name="Note 2 5 3 11" xfId="12060" xr:uid="{00000000-0005-0000-0000-0000EF1C0000}"/>
    <cellStyle name="Note 2 5 3 12" xfId="17816" xr:uid="{00000000-0005-0000-0000-0000F01C0000}"/>
    <cellStyle name="Note 2 5 3 13" xfId="23313" xr:uid="{00000000-0005-0000-0000-0000F11C0000}"/>
    <cellStyle name="Note 2 5 3 2" xfId="6857" xr:uid="{00000000-0005-0000-0000-0000F21C0000}"/>
    <cellStyle name="Note 2 5 3 2 2" xfId="12823" xr:uid="{00000000-0005-0000-0000-0000F31C0000}"/>
    <cellStyle name="Note 2 5 3 2 3" xfId="18579" xr:uid="{00000000-0005-0000-0000-0000F41C0000}"/>
    <cellStyle name="Note 2 5 3 2 4" xfId="24070" xr:uid="{00000000-0005-0000-0000-0000F51C0000}"/>
    <cellStyle name="Note 2 5 3 3" xfId="6858" xr:uid="{00000000-0005-0000-0000-0000F61C0000}"/>
    <cellStyle name="Note 2 5 3 3 2" xfId="12824" xr:uid="{00000000-0005-0000-0000-0000F71C0000}"/>
    <cellStyle name="Note 2 5 3 3 3" xfId="18580" xr:uid="{00000000-0005-0000-0000-0000F81C0000}"/>
    <cellStyle name="Note 2 5 3 3 4" xfId="24071" xr:uid="{00000000-0005-0000-0000-0000F91C0000}"/>
    <cellStyle name="Note 2 5 3 4" xfId="6859" xr:uid="{00000000-0005-0000-0000-0000FA1C0000}"/>
    <cellStyle name="Note 2 5 3 4 2" xfId="12825" xr:uid="{00000000-0005-0000-0000-0000FB1C0000}"/>
    <cellStyle name="Note 2 5 3 4 3" xfId="18581" xr:uid="{00000000-0005-0000-0000-0000FC1C0000}"/>
    <cellStyle name="Note 2 5 3 4 4" xfId="24072" xr:uid="{00000000-0005-0000-0000-0000FD1C0000}"/>
    <cellStyle name="Note 2 5 3 5" xfId="6860" xr:uid="{00000000-0005-0000-0000-0000FE1C0000}"/>
    <cellStyle name="Note 2 5 3 5 2" xfId="12826" xr:uid="{00000000-0005-0000-0000-0000FF1C0000}"/>
    <cellStyle name="Note 2 5 3 5 3" xfId="18582" xr:uid="{00000000-0005-0000-0000-0000001D0000}"/>
    <cellStyle name="Note 2 5 3 5 4" xfId="24073" xr:uid="{00000000-0005-0000-0000-0000011D0000}"/>
    <cellStyle name="Note 2 5 3 6" xfId="6861" xr:uid="{00000000-0005-0000-0000-0000021D0000}"/>
    <cellStyle name="Note 2 5 3 6 2" xfId="12827" xr:uid="{00000000-0005-0000-0000-0000031D0000}"/>
    <cellStyle name="Note 2 5 3 6 3" xfId="18583" xr:uid="{00000000-0005-0000-0000-0000041D0000}"/>
    <cellStyle name="Note 2 5 3 6 4" xfId="24074" xr:uid="{00000000-0005-0000-0000-0000051D0000}"/>
    <cellStyle name="Note 2 5 3 7" xfId="6862" xr:uid="{00000000-0005-0000-0000-0000061D0000}"/>
    <cellStyle name="Note 2 5 3 7 2" xfId="12828" xr:uid="{00000000-0005-0000-0000-0000071D0000}"/>
    <cellStyle name="Note 2 5 3 7 3" xfId="18584" xr:uid="{00000000-0005-0000-0000-0000081D0000}"/>
    <cellStyle name="Note 2 5 3 7 4" xfId="24075" xr:uid="{00000000-0005-0000-0000-0000091D0000}"/>
    <cellStyle name="Note 2 5 3 8" xfId="6863" xr:uid="{00000000-0005-0000-0000-00000A1D0000}"/>
    <cellStyle name="Note 2 5 3 8 2" xfId="12829" xr:uid="{00000000-0005-0000-0000-00000B1D0000}"/>
    <cellStyle name="Note 2 5 3 8 3" xfId="18585" xr:uid="{00000000-0005-0000-0000-00000C1D0000}"/>
    <cellStyle name="Note 2 5 3 8 4" xfId="24076" xr:uid="{00000000-0005-0000-0000-00000D1D0000}"/>
    <cellStyle name="Note 2 5 3 9" xfId="6864" xr:uid="{00000000-0005-0000-0000-00000E1D0000}"/>
    <cellStyle name="Note 2 5 3 9 2" xfId="12830" xr:uid="{00000000-0005-0000-0000-00000F1D0000}"/>
    <cellStyle name="Note 2 5 3 9 3" xfId="18586" xr:uid="{00000000-0005-0000-0000-0000101D0000}"/>
    <cellStyle name="Note 2 5 3 9 4" xfId="24077" xr:uid="{00000000-0005-0000-0000-0000111D0000}"/>
    <cellStyle name="Note 2 5 4" xfId="6865" xr:uid="{00000000-0005-0000-0000-0000121D0000}"/>
    <cellStyle name="Note 2 5 4 2" xfId="12831" xr:uid="{00000000-0005-0000-0000-0000131D0000}"/>
    <cellStyle name="Note 2 5 4 3" xfId="18587" xr:uid="{00000000-0005-0000-0000-0000141D0000}"/>
    <cellStyle name="Note 2 5 4 4" xfId="24078" xr:uid="{00000000-0005-0000-0000-0000151D0000}"/>
    <cellStyle name="Note 2 5 5" xfId="6866" xr:uid="{00000000-0005-0000-0000-0000161D0000}"/>
    <cellStyle name="Note 2 5 5 2" xfId="12832" xr:uid="{00000000-0005-0000-0000-0000171D0000}"/>
    <cellStyle name="Note 2 5 5 3" xfId="18588" xr:uid="{00000000-0005-0000-0000-0000181D0000}"/>
    <cellStyle name="Note 2 5 5 4" xfId="24079" xr:uid="{00000000-0005-0000-0000-0000191D0000}"/>
    <cellStyle name="Note 2 5 6" xfId="6867" xr:uid="{00000000-0005-0000-0000-00001A1D0000}"/>
    <cellStyle name="Note 2 5 6 2" xfId="12833" xr:uid="{00000000-0005-0000-0000-00001B1D0000}"/>
    <cellStyle name="Note 2 5 6 3" xfId="18589" xr:uid="{00000000-0005-0000-0000-00001C1D0000}"/>
    <cellStyle name="Note 2 5 6 4" xfId="24080" xr:uid="{00000000-0005-0000-0000-00001D1D0000}"/>
    <cellStyle name="Note 2 5 7" xfId="6868" xr:uid="{00000000-0005-0000-0000-00001E1D0000}"/>
    <cellStyle name="Note 2 5 7 2" xfId="12834" xr:uid="{00000000-0005-0000-0000-00001F1D0000}"/>
    <cellStyle name="Note 2 5 7 3" xfId="18590" xr:uid="{00000000-0005-0000-0000-0000201D0000}"/>
    <cellStyle name="Note 2 5 7 4" xfId="24081" xr:uid="{00000000-0005-0000-0000-0000211D0000}"/>
    <cellStyle name="Note 2 5 8" xfId="6869" xr:uid="{00000000-0005-0000-0000-0000221D0000}"/>
    <cellStyle name="Note 2 5 8 2" xfId="12835" xr:uid="{00000000-0005-0000-0000-0000231D0000}"/>
    <cellStyle name="Note 2 5 8 3" xfId="18591" xr:uid="{00000000-0005-0000-0000-0000241D0000}"/>
    <cellStyle name="Note 2 5 8 4" xfId="24082" xr:uid="{00000000-0005-0000-0000-0000251D0000}"/>
    <cellStyle name="Note 2 5 9" xfId="11580" xr:uid="{00000000-0005-0000-0000-0000261D0000}"/>
    <cellStyle name="Note 2 6" xfId="6870" xr:uid="{00000000-0005-0000-0000-0000271D0000}"/>
    <cellStyle name="Note 2 6 2" xfId="12836" xr:uid="{00000000-0005-0000-0000-0000281D0000}"/>
    <cellStyle name="Note 2 6 3" xfId="18592" xr:uid="{00000000-0005-0000-0000-0000291D0000}"/>
    <cellStyle name="Note 2 6 4" xfId="24083" xr:uid="{00000000-0005-0000-0000-00002A1D0000}"/>
    <cellStyle name="Note 2 7" xfId="6871" xr:uid="{00000000-0005-0000-0000-00002B1D0000}"/>
    <cellStyle name="Note 2 7 2" xfId="12837" xr:uid="{00000000-0005-0000-0000-00002C1D0000}"/>
    <cellStyle name="Note 2 7 3" xfId="18593" xr:uid="{00000000-0005-0000-0000-00002D1D0000}"/>
    <cellStyle name="Note 2 7 4" xfId="24084" xr:uid="{00000000-0005-0000-0000-00002E1D0000}"/>
    <cellStyle name="Note 2 8" xfId="11346" xr:uid="{00000000-0005-0000-0000-00002F1D0000}"/>
    <cellStyle name="Note 2 9" xfId="11267" xr:uid="{00000000-0005-0000-0000-0000301D0000}"/>
    <cellStyle name="Note 3" xfId="5497" xr:uid="{00000000-0005-0000-0000-0000311D0000}"/>
    <cellStyle name="Note 3 10" xfId="6872" xr:uid="{00000000-0005-0000-0000-0000321D0000}"/>
    <cellStyle name="Note 3 10 2" xfId="12838" xr:uid="{00000000-0005-0000-0000-0000331D0000}"/>
    <cellStyle name="Note 3 10 3" xfId="18594" xr:uid="{00000000-0005-0000-0000-0000341D0000}"/>
    <cellStyle name="Note 3 10 4" xfId="24085" xr:uid="{00000000-0005-0000-0000-0000351D0000}"/>
    <cellStyle name="Note 3 11" xfId="11491" xr:uid="{00000000-0005-0000-0000-0000361D0000}"/>
    <cellStyle name="Note 3 12" xfId="17280" xr:uid="{00000000-0005-0000-0000-0000371D0000}"/>
    <cellStyle name="Note 3 13" xfId="22884" xr:uid="{00000000-0005-0000-0000-0000381D0000}"/>
    <cellStyle name="Note 3 2" xfId="5785" xr:uid="{00000000-0005-0000-0000-0000391D0000}"/>
    <cellStyle name="Note 3 2 10" xfId="11758" xr:uid="{00000000-0005-0000-0000-00003A1D0000}"/>
    <cellStyle name="Note 3 2 11" xfId="17522" xr:uid="{00000000-0005-0000-0000-00003B1D0000}"/>
    <cellStyle name="Note 3 2 12" xfId="23038" xr:uid="{00000000-0005-0000-0000-00003C1D0000}"/>
    <cellStyle name="Note 3 2 2" xfId="6873" xr:uid="{00000000-0005-0000-0000-00003D1D0000}"/>
    <cellStyle name="Note 3 2 2 2" xfId="12839" xr:uid="{00000000-0005-0000-0000-00003E1D0000}"/>
    <cellStyle name="Note 3 2 2 3" xfId="18595" xr:uid="{00000000-0005-0000-0000-00003F1D0000}"/>
    <cellStyle name="Note 3 2 2 4" xfId="24086" xr:uid="{00000000-0005-0000-0000-0000401D0000}"/>
    <cellStyle name="Note 3 2 3" xfId="6874" xr:uid="{00000000-0005-0000-0000-0000411D0000}"/>
    <cellStyle name="Note 3 2 3 2" xfId="12840" xr:uid="{00000000-0005-0000-0000-0000421D0000}"/>
    <cellStyle name="Note 3 2 3 3" xfId="18596" xr:uid="{00000000-0005-0000-0000-0000431D0000}"/>
    <cellStyle name="Note 3 2 3 4" xfId="24087" xr:uid="{00000000-0005-0000-0000-0000441D0000}"/>
    <cellStyle name="Note 3 2 4" xfId="6875" xr:uid="{00000000-0005-0000-0000-0000451D0000}"/>
    <cellStyle name="Note 3 2 4 2" xfId="12841" xr:uid="{00000000-0005-0000-0000-0000461D0000}"/>
    <cellStyle name="Note 3 2 4 3" xfId="18597" xr:uid="{00000000-0005-0000-0000-0000471D0000}"/>
    <cellStyle name="Note 3 2 4 4" xfId="24088" xr:uid="{00000000-0005-0000-0000-0000481D0000}"/>
    <cellStyle name="Note 3 2 5" xfId="6876" xr:uid="{00000000-0005-0000-0000-0000491D0000}"/>
    <cellStyle name="Note 3 2 5 2" xfId="12842" xr:uid="{00000000-0005-0000-0000-00004A1D0000}"/>
    <cellStyle name="Note 3 2 5 3" xfId="18598" xr:uid="{00000000-0005-0000-0000-00004B1D0000}"/>
    <cellStyle name="Note 3 2 5 4" xfId="24089" xr:uid="{00000000-0005-0000-0000-00004C1D0000}"/>
    <cellStyle name="Note 3 2 6" xfId="6877" xr:uid="{00000000-0005-0000-0000-00004D1D0000}"/>
    <cellStyle name="Note 3 2 6 2" xfId="12843" xr:uid="{00000000-0005-0000-0000-00004E1D0000}"/>
    <cellStyle name="Note 3 2 6 3" xfId="18599" xr:uid="{00000000-0005-0000-0000-00004F1D0000}"/>
    <cellStyle name="Note 3 2 6 4" xfId="24090" xr:uid="{00000000-0005-0000-0000-0000501D0000}"/>
    <cellStyle name="Note 3 2 7" xfId="6878" xr:uid="{00000000-0005-0000-0000-0000511D0000}"/>
    <cellStyle name="Note 3 2 7 2" xfId="12844" xr:uid="{00000000-0005-0000-0000-0000521D0000}"/>
    <cellStyle name="Note 3 2 7 3" xfId="18600" xr:uid="{00000000-0005-0000-0000-0000531D0000}"/>
    <cellStyle name="Note 3 2 7 4" xfId="24091" xr:uid="{00000000-0005-0000-0000-0000541D0000}"/>
    <cellStyle name="Note 3 2 8" xfId="6879" xr:uid="{00000000-0005-0000-0000-0000551D0000}"/>
    <cellStyle name="Note 3 2 8 2" xfId="12845" xr:uid="{00000000-0005-0000-0000-0000561D0000}"/>
    <cellStyle name="Note 3 2 8 3" xfId="18601" xr:uid="{00000000-0005-0000-0000-0000571D0000}"/>
    <cellStyle name="Note 3 2 8 4" xfId="24092" xr:uid="{00000000-0005-0000-0000-0000581D0000}"/>
    <cellStyle name="Note 3 2 9" xfId="6880" xr:uid="{00000000-0005-0000-0000-0000591D0000}"/>
    <cellStyle name="Note 3 2 9 2" xfId="12846" xr:uid="{00000000-0005-0000-0000-00005A1D0000}"/>
    <cellStyle name="Note 3 2 9 3" xfId="18602" xr:uid="{00000000-0005-0000-0000-00005B1D0000}"/>
    <cellStyle name="Note 3 2 9 4" xfId="24093" xr:uid="{00000000-0005-0000-0000-00005C1D0000}"/>
    <cellStyle name="Note 3 3" xfId="6010" xr:uid="{00000000-0005-0000-0000-00005D1D0000}"/>
    <cellStyle name="Note 3 3 10" xfId="6881" xr:uid="{00000000-0005-0000-0000-00005E1D0000}"/>
    <cellStyle name="Note 3 3 10 2" xfId="12847" xr:uid="{00000000-0005-0000-0000-00005F1D0000}"/>
    <cellStyle name="Note 3 3 10 3" xfId="18603" xr:uid="{00000000-0005-0000-0000-0000601D0000}"/>
    <cellStyle name="Note 3 3 10 4" xfId="24094" xr:uid="{00000000-0005-0000-0000-0000611D0000}"/>
    <cellStyle name="Note 3 3 11" xfId="11983" xr:uid="{00000000-0005-0000-0000-0000621D0000}"/>
    <cellStyle name="Note 3 3 12" xfId="17740" xr:uid="{00000000-0005-0000-0000-0000631D0000}"/>
    <cellStyle name="Note 3 3 13" xfId="23237" xr:uid="{00000000-0005-0000-0000-0000641D0000}"/>
    <cellStyle name="Note 3 3 2" xfId="6882" xr:uid="{00000000-0005-0000-0000-0000651D0000}"/>
    <cellStyle name="Note 3 3 2 2" xfId="12848" xr:uid="{00000000-0005-0000-0000-0000661D0000}"/>
    <cellStyle name="Note 3 3 2 3" xfId="18604" xr:uid="{00000000-0005-0000-0000-0000671D0000}"/>
    <cellStyle name="Note 3 3 2 4" xfId="24095" xr:uid="{00000000-0005-0000-0000-0000681D0000}"/>
    <cellStyle name="Note 3 3 3" xfId="6883" xr:uid="{00000000-0005-0000-0000-0000691D0000}"/>
    <cellStyle name="Note 3 3 3 2" xfId="12849" xr:uid="{00000000-0005-0000-0000-00006A1D0000}"/>
    <cellStyle name="Note 3 3 3 3" xfId="18605" xr:uid="{00000000-0005-0000-0000-00006B1D0000}"/>
    <cellStyle name="Note 3 3 3 4" xfId="24096" xr:uid="{00000000-0005-0000-0000-00006C1D0000}"/>
    <cellStyle name="Note 3 3 4" xfId="6884" xr:uid="{00000000-0005-0000-0000-00006D1D0000}"/>
    <cellStyle name="Note 3 3 4 2" xfId="12850" xr:uid="{00000000-0005-0000-0000-00006E1D0000}"/>
    <cellStyle name="Note 3 3 4 3" xfId="18606" xr:uid="{00000000-0005-0000-0000-00006F1D0000}"/>
    <cellStyle name="Note 3 3 4 4" xfId="24097" xr:uid="{00000000-0005-0000-0000-0000701D0000}"/>
    <cellStyle name="Note 3 3 5" xfId="6885" xr:uid="{00000000-0005-0000-0000-0000711D0000}"/>
    <cellStyle name="Note 3 3 5 2" xfId="12851" xr:uid="{00000000-0005-0000-0000-0000721D0000}"/>
    <cellStyle name="Note 3 3 5 3" xfId="18607" xr:uid="{00000000-0005-0000-0000-0000731D0000}"/>
    <cellStyle name="Note 3 3 5 4" xfId="24098" xr:uid="{00000000-0005-0000-0000-0000741D0000}"/>
    <cellStyle name="Note 3 3 6" xfId="6886" xr:uid="{00000000-0005-0000-0000-0000751D0000}"/>
    <cellStyle name="Note 3 3 6 2" xfId="12852" xr:uid="{00000000-0005-0000-0000-0000761D0000}"/>
    <cellStyle name="Note 3 3 6 3" xfId="18608" xr:uid="{00000000-0005-0000-0000-0000771D0000}"/>
    <cellStyle name="Note 3 3 6 4" xfId="24099" xr:uid="{00000000-0005-0000-0000-0000781D0000}"/>
    <cellStyle name="Note 3 3 7" xfId="6887" xr:uid="{00000000-0005-0000-0000-0000791D0000}"/>
    <cellStyle name="Note 3 3 7 2" xfId="12853" xr:uid="{00000000-0005-0000-0000-00007A1D0000}"/>
    <cellStyle name="Note 3 3 7 3" xfId="18609" xr:uid="{00000000-0005-0000-0000-00007B1D0000}"/>
    <cellStyle name="Note 3 3 7 4" xfId="24100" xr:uid="{00000000-0005-0000-0000-00007C1D0000}"/>
    <cellStyle name="Note 3 3 8" xfId="6888" xr:uid="{00000000-0005-0000-0000-00007D1D0000}"/>
    <cellStyle name="Note 3 3 8 2" xfId="12854" xr:uid="{00000000-0005-0000-0000-00007E1D0000}"/>
    <cellStyle name="Note 3 3 8 3" xfId="18610" xr:uid="{00000000-0005-0000-0000-00007F1D0000}"/>
    <cellStyle name="Note 3 3 8 4" xfId="24101" xr:uid="{00000000-0005-0000-0000-0000801D0000}"/>
    <cellStyle name="Note 3 3 9" xfId="6889" xr:uid="{00000000-0005-0000-0000-0000811D0000}"/>
    <cellStyle name="Note 3 3 9 2" xfId="12855" xr:uid="{00000000-0005-0000-0000-0000821D0000}"/>
    <cellStyle name="Note 3 3 9 3" xfId="18611" xr:uid="{00000000-0005-0000-0000-0000831D0000}"/>
    <cellStyle name="Note 3 3 9 4" xfId="24102" xr:uid="{00000000-0005-0000-0000-0000841D0000}"/>
    <cellStyle name="Note 3 4" xfId="6890" xr:uid="{00000000-0005-0000-0000-0000851D0000}"/>
    <cellStyle name="Note 3 4 2" xfId="12856" xr:uid="{00000000-0005-0000-0000-0000861D0000}"/>
    <cellStyle name="Note 3 4 3" xfId="18612" xr:uid="{00000000-0005-0000-0000-0000871D0000}"/>
    <cellStyle name="Note 3 4 4" xfId="24103" xr:uid="{00000000-0005-0000-0000-0000881D0000}"/>
    <cellStyle name="Note 3 5" xfId="6891" xr:uid="{00000000-0005-0000-0000-0000891D0000}"/>
    <cellStyle name="Note 3 5 2" xfId="12857" xr:uid="{00000000-0005-0000-0000-00008A1D0000}"/>
    <cellStyle name="Note 3 5 3" xfId="18613" xr:uid="{00000000-0005-0000-0000-00008B1D0000}"/>
    <cellStyle name="Note 3 5 4" xfId="24104" xr:uid="{00000000-0005-0000-0000-00008C1D0000}"/>
    <cellStyle name="Note 3 6" xfId="6892" xr:uid="{00000000-0005-0000-0000-00008D1D0000}"/>
    <cellStyle name="Note 3 6 2" xfId="12858" xr:uid="{00000000-0005-0000-0000-00008E1D0000}"/>
    <cellStyle name="Note 3 6 3" xfId="18614" xr:uid="{00000000-0005-0000-0000-00008F1D0000}"/>
    <cellStyle name="Note 3 6 4" xfId="24105" xr:uid="{00000000-0005-0000-0000-0000901D0000}"/>
    <cellStyle name="Note 3 7" xfId="6893" xr:uid="{00000000-0005-0000-0000-0000911D0000}"/>
    <cellStyle name="Note 3 7 2" xfId="12859" xr:uid="{00000000-0005-0000-0000-0000921D0000}"/>
    <cellStyle name="Note 3 7 3" xfId="18615" xr:uid="{00000000-0005-0000-0000-0000931D0000}"/>
    <cellStyle name="Note 3 7 4" xfId="24106" xr:uid="{00000000-0005-0000-0000-0000941D0000}"/>
    <cellStyle name="Note 3 8" xfId="6894" xr:uid="{00000000-0005-0000-0000-0000951D0000}"/>
    <cellStyle name="Note 3 8 2" xfId="12860" xr:uid="{00000000-0005-0000-0000-0000961D0000}"/>
    <cellStyle name="Note 3 8 3" xfId="18616" xr:uid="{00000000-0005-0000-0000-0000971D0000}"/>
    <cellStyle name="Note 3 8 4" xfId="24107" xr:uid="{00000000-0005-0000-0000-0000981D0000}"/>
    <cellStyle name="Note 3 9" xfId="6895" xr:uid="{00000000-0005-0000-0000-0000991D0000}"/>
    <cellStyle name="Note 3 9 2" xfId="12861" xr:uid="{00000000-0005-0000-0000-00009A1D0000}"/>
    <cellStyle name="Note 3 9 3" xfId="18617" xr:uid="{00000000-0005-0000-0000-00009B1D0000}"/>
    <cellStyle name="Note 3 9 4" xfId="24108" xr:uid="{00000000-0005-0000-0000-00009C1D0000}"/>
    <cellStyle name="Note 4" xfId="5466" xr:uid="{00000000-0005-0000-0000-00009D1D0000}"/>
    <cellStyle name="Note 4 2" xfId="5754" xr:uid="{00000000-0005-0000-0000-00009E1D0000}"/>
    <cellStyle name="Note 4 2 10" xfId="11727" xr:uid="{00000000-0005-0000-0000-00009F1D0000}"/>
    <cellStyle name="Note 4 2 11" xfId="17494" xr:uid="{00000000-0005-0000-0000-0000A01D0000}"/>
    <cellStyle name="Note 4 2 12" xfId="23011" xr:uid="{00000000-0005-0000-0000-0000A11D0000}"/>
    <cellStyle name="Note 4 2 2" xfId="6896" xr:uid="{00000000-0005-0000-0000-0000A21D0000}"/>
    <cellStyle name="Note 4 2 2 2" xfId="12862" xr:uid="{00000000-0005-0000-0000-0000A31D0000}"/>
    <cellStyle name="Note 4 2 2 3" xfId="18618" xr:uid="{00000000-0005-0000-0000-0000A41D0000}"/>
    <cellStyle name="Note 4 2 2 4" xfId="24109" xr:uid="{00000000-0005-0000-0000-0000A51D0000}"/>
    <cellStyle name="Note 4 2 3" xfId="6897" xr:uid="{00000000-0005-0000-0000-0000A61D0000}"/>
    <cellStyle name="Note 4 2 3 2" xfId="12863" xr:uid="{00000000-0005-0000-0000-0000A71D0000}"/>
    <cellStyle name="Note 4 2 3 3" xfId="18619" xr:uid="{00000000-0005-0000-0000-0000A81D0000}"/>
    <cellStyle name="Note 4 2 3 4" xfId="24110" xr:uid="{00000000-0005-0000-0000-0000A91D0000}"/>
    <cellStyle name="Note 4 2 4" xfId="6898" xr:uid="{00000000-0005-0000-0000-0000AA1D0000}"/>
    <cellStyle name="Note 4 2 4 2" xfId="12864" xr:uid="{00000000-0005-0000-0000-0000AB1D0000}"/>
    <cellStyle name="Note 4 2 4 3" xfId="18620" xr:uid="{00000000-0005-0000-0000-0000AC1D0000}"/>
    <cellStyle name="Note 4 2 4 4" xfId="24111" xr:uid="{00000000-0005-0000-0000-0000AD1D0000}"/>
    <cellStyle name="Note 4 2 5" xfId="6899" xr:uid="{00000000-0005-0000-0000-0000AE1D0000}"/>
    <cellStyle name="Note 4 2 5 2" xfId="12865" xr:uid="{00000000-0005-0000-0000-0000AF1D0000}"/>
    <cellStyle name="Note 4 2 5 3" xfId="18621" xr:uid="{00000000-0005-0000-0000-0000B01D0000}"/>
    <cellStyle name="Note 4 2 5 4" xfId="24112" xr:uid="{00000000-0005-0000-0000-0000B11D0000}"/>
    <cellStyle name="Note 4 2 6" xfId="6900" xr:uid="{00000000-0005-0000-0000-0000B21D0000}"/>
    <cellStyle name="Note 4 2 6 2" xfId="12866" xr:uid="{00000000-0005-0000-0000-0000B31D0000}"/>
    <cellStyle name="Note 4 2 6 3" xfId="18622" xr:uid="{00000000-0005-0000-0000-0000B41D0000}"/>
    <cellStyle name="Note 4 2 6 4" xfId="24113" xr:uid="{00000000-0005-0000-0000-0000B51D0000}"/>
    <cellStyle name="Note 4 2 7" xfId="6901" xr:uid="{00000000-0005-0000-0000-0000B61D0000}"/>
    <cellStyle name="Note 4 2 7 2" xfId="12867" xr:uid="{00000000-0005-0000-0000-0000B71D0000}"/>
    <cellStyle name="Note 4 2 7 3" xfId="18623" xr:uid="{00000000-0005-0000-0000-0000B81D0000}"/>
    <cellStyle name="Note 4 2 7 4" xfId="24114" xr:uid="{00000000-0005-0000-0000-0000B91D0000}"/>
    <cellStyle name="Note 4 2 8" xfId="6902" xr:uid="{00000000-0005-0000-0000-0000BA1D0000}"/>
    <cellStyle name="Note 4 2 8 2" xfId="12868" xr:uid="{00000000-0005-0000-0000-0000BB1D0000}"/>
    <cellStyle name="Note 4 2 8 3" xfId="18624" xr:uid="{00000000-0005-0000-0000-0000BC1D0000}"/>
    <cellStyle name="Note 4 2 8 4" xfId="24115" xr:uid="{00000000-0005-0000-0000-0000BD1D0000}"/>
    <cellStyle name="Note 4 2 9" xfId="6903" xr:uid="{00000000-0005-0000-0000-0000BE1D0000}"/>
    <cellStyle name="Note 4 2 9 2" xfId="12869" xr:uid="{00000000-0005-0000-0000-0000BF1D0000}"/>
    <cellStyle name="Note 4 2 9 3" xfId="18625" xr:uid="{00000000-0005-0000-0000-0000C01D0000}"/>
    <cellStyle name="Note 4 2 9 4" xfId="24116" xr:uid="{00000000-0005-0000-0000-0000C11D0000}"/>
    <cellStyle name="Note 4 3" xfId="5981" xr:uid="{00000000-0005-0000-0000-0000C21D0000}"/>
    <cellStyle name="Note 4 3 10" xfId="6904" xr:uid="{00000000-0005-0000-0000-0000C31D0000}"/>
    <cellStyle name="Note 4 3 10 2" xfId="12870" xr:uid="{00000000-0005-0000-0000-0000C41D0000}"/>
    <cellStyle name="Note 4 3 10 3" xfId="18626" xr:uid="{00000000-0005-0000-0000-0000C51D0000}"/>
    <cellStyle name="Note 4 3 10 4" xfId="24117" xr:uid="{00000000-0005-0000-0000-0000C61D0000}"/>
    <cellStyle name="Note 4 3 11" xfId="11954" xr:uid="{00000000-0005-0000-0000-0000C71D0000}"/>
    <cellStyle name="Note 4 3 12" xfId="17711" xr:uid="{00000000-0005-0000-0000-0000C81D0000}"/>
    <cellStyle name="Note 4 3 13" xfId="23208" xr:uid="{00000000-0005-0000-0000-0000C91D0000}"/>
    <cellStyle name="Note 4 3 2" xfId="6905" xr:uid="{00000000-0005-0000-0000-0000CA1D0000}"/>
    <cellStyle name="Note 4 3 2 2" xfId="12871" xr:uid="{00000000-0005-0000-0000-0000CB1D0000}"/>
    <cellStyle name="Note 4 3 2 3" xfId="18627" xr:uid="{00000000-0005-0000-0000-0000CC1D0000}"/>
    <cellStyle name="Note 4 3 2 4" xfId="24118" xr:uid="{00000000-0005-0000-0000-0000CD1D0000}"/>
    <cellStyle name="Note 4 3 3" xfId="6906" xr:uid="{00000000-0005-0000-0000-0000CE1D0000}"/>
    <cellStyle name="Note 4 3 3 2" xfId="12872" xr:uid="{00000000-0005-0000-0000-0000CF1D0000}"/>
    <cellStyle name="Note 4 3 3 3" xfId="18628" xr:uid="{00000000-0005-0000-0000-0000D01D0000}"/>
    <cellStyle name="Note 4 3 3 4" xfId="24119" xr:uid="{00000000-0005-0000-0000-0000D11D0000}"/>
    <cellStyle name="Note 4 3 4" xfId="6907" xr:uid="{00000000-0005-0000-0000-0000D21D0000}"/>
    <cellStyle name="Note 4 3 4 2" xfId="12873" xr:uid="{00000000-0005-0000-0000-0000D31D0000}"/>
    <cellStyle name="Note 4 3 4 3" xfId="18629" xr:uid="{00000000-0005-0000-0000-0000D41D0000}"/>
    <cellStyle name="Note 4 3 4 4" xfId="24120" xr:uid="{00000000-0005-0000-0000-0000D51D0000}"/>
    <cellStyle name="Note 4 3 5" xfId="6908" xr:uid="{00000000-0005-0000-0000-0000D61D0000}"/>
    <cellStyle name="Note 4 3 5 2" xfId="12874" xr:uid="{00000000-0005-0000-0000-0000D71D0000}"/>
    <cellStyle name="Note 4 3 5 3" xfId="18630" xr:uid="{00000000-0005-0000-0000-0000D81D0000}"/>
    <cellStyle name="Note 4 3 5 4" xfId="24121" xr:uid="{00000000-0005-0000-0000-0000D91D0000}"/>
    <cellStyle name="Note 4 3 6" xfId="6909" xr:uid="{00000000-0005-0000-0000-0000DA1D0000}"/>
    <cellStyle name="Note 4 3 6 2" xfId="12875" xr:uid="{00000000-0005-0000-0000-0000DB1D0000}"/>
    <cellStyle name="Note 4 3 6 3" xfId="18631" xr:uid="{00000000-0005-0000-0000-0000DC1D0000}"/>
    <cellStyle name="Note 4 3 6 4" xfId="24122" xr:uid="{00000000-0005-0000-0000-0000DD1D0000}"/>
    <cellStyle name="Note 4 3 7" xfId="6910" xr:uid="{00000000-0005-0000-0000-0000DE1D0000}"/>
    <cellStyle name="Note 4 3 7 2" xfId="12876" xr:uid="{00000000-0005-0000-0000-0000DF1D0000}"/>
    <cellStyle name="Note 4 3 7 3" xfId="18632" xr:uid="{00000000-0005-0000-0000-0000E01D0000}"/>
    <cellStyle name="Note 4 3 7 4" xfId="24123" xr:uid="{00000000-0005-0000-0000-0000E11D0000}"/>
    <cellStyle name="Note 4 3 8" xfId="6911" xr:uid="{00000000-0005-0000-0000-0000E21D0000}"/>
    <cellStyle name="Note 4 3 8 2" xfId="12877" xr:uid="{00000000-0005-0000-0000-0000E31D0000}"/>
    <cellStyle name="Note 4 3 8 3" xfId="18633" xr:uid="{00000000-0005-0000-0000-0000E41D0000}"/>
    <cellStyle name="Note 4 3 8 4" xfId="24124" xr:uid="{00000000-0005-0000-0000-0000E51D0000}"/>
    <cellStyle name="Note 4 3 9" xfId="6912" xr:uid="{00000000-0005-0000-0000-0000E61D0000}"/>
    <cellStyle name="Note 4 3 9 2" xfId="12878" xr:uid="{00000000-0005-0000-0000-0000E71D0000}"/>
    <cellStyle name="Note 4 3 9 3" xfId="18634" xr:uid="{00000000-0005-0000-0000-0000E81D0000}"/>
    <cellStyle name="Note 4 3 9 4" xfId="24125" xr:uid="{00000000-0005-0000-0000-0000E91D0000}"/>
    <cellStyle name="Note 4 4" xfId="6913" xr:uid="{00000000-0005-0000-0000-0000EA1D0000}"/>
    <cellStyle name="Note 4 4 2" xfId="12879" xr:uid="{00000000-0005-0000-0000-0000EB1D0000}"/>
    <cellStyle name="Note 4 4 3" xfId="18635" xr:uid="{00000000-0005-0000-0000-0000EC1D0000}"/>
    <cellStyle name="Note 4 4 4" xfId="24126" xr:uid="{00000000-0005-0000-0000-0000ED1D0000}"/>
    <cellStyle name="Note 4 5" xfId="6914" xr:uid="{00000000-0005-0000-0000-0000EE1D0000}"/>
    <cellStyle name="Note 4 5 2" xfId="12880" xr:uid="{00000000-0005-0000-0000-0000EF1D0000}"/>
    <cellStyle name="Note 4 5 3" xfId="18636" xr:uid="{00000000-0005-0000-0000-0000F01D0000}"/>
    <cellStyle name="Note 4 5 4" xfId="24127" xr:uid="{00000000-0005-0000-0000-0000F11D0000}"/>
    <cellStyle name="Note 4 6" xfId="6915" xr:uid="{00000000-0005-0000-0000-0000F21D0000}"/>
    <cellStyle name="Note 4 6 2" xfId="12881" xr:uid="{00000000-0005-0000-0000-0000F31D0000}"/>
    <cellStyle name="Note 4 6 3" xfId="18637" xr:uid="{00000000-0005-0000-0000-0000F41D0000}"/>
    <cellStyle name="Note 4 6 4" xfId="24128" xr:uid="{00000000-0005-0000-0000-0000F51D0000}"/>
    <cellStyle name="Note 4 7" xfId="11460" xr:uid="{00000000-0005-0000-0000-0000F61D0000}"/>
    <cellStyle name="Note 4 8" xfId="17253" xr:uid="{00000000-0005-0000-0000-0000F71D0000}"/>
    <cellStyle name="Note 5" xfId="5558" xr:uid="{00000000-0005-0000-0000-0000F81D0000}"/>
    <cellStyle name="Note 5 2" xfId="5846" xr:uid="{00000000-0005-0000-0000-0000F91D0000}"/>
    <cellStyle name="Note 5 2 10" xfId="11819" xr:uid="{00000000-0005-0000-0000-0000FA1D0000}"/>
    <cellStyle name="Note 5 2 11" xfId="17580" xr:uid="{00000000-0005-0000-0000-0000FB1D0000}"/>
    <cellStyle name="Note 5 2 12" xfId="23089" xr:uid="{00000000-0005-0000-0000-0000FC1D0000}"/>
    <cellStyle name="Note 5 2 2" xfId="6916" xr:uid="{00000000-0005-0000-0000-0000FD1D0000}"/>
    <cellStyle name="Note 5 2 2 2" xfId="12882" xr:uid="{00000000-0005-0000-0000-0000FE1D0000}"/>
    <cellStyle name="Note 5 2 2 3" xfId="18638" xr:uid="{00000000-0005-0000-0000-0000FF1D0000}"/>
    <cellStyle name="Note 5 2 2 4" xfId="24129" xr:uid="{00000000-0005-0000-0000-0000001E0000}"/>
    <cellStyle name="Note 5 2 3" xfId="6917" xr:uid="{00000000-0005-0000-0000-0000011E0000}"/>
    <cellStyle name="Note 5 2 3 2" xfId="12883" xr:uid="{00000000-0005-0000-0000-0000021E0000}"/>
    <cellStyle name="Note 5 2 3 3" xfId="18639" xr:uid="{00000000-0005-0000-0000-0000031E0000}"/>
    <cellStyle name="Note 5 2 3 4" xfId="24130" xr:uid="{00000000-0005-0000-0000-0000041E0000}"/>
    <cellStyle name="Note 5 2 4" xfId="6918" xr:uid="{00000000-0005-0000-0000-0000051E0000}"/>
    <cellStyle name="Note 5 2 4 2" xfId="12884" xr:uid="{00000000-0005-0000-0000-0000061E0000}"/>
    <cellStyle name="Note 5 2 4 3" xfId="18640" xr:uid="{00000000-0005-0000-0000-0000071E0000}"/>
    <cellStyle name="Note 5 2 4 4" xfId="24131" xr:uid="{00000000-0005-0000-0000-0000081E0000}"/>
    <cellStyle name="Note 5 2 5" xfId="6919" xr:uid="{00000000-0005-0000-0000-0000091E0000}"/>
    <cellStyle name="Note 5 2 5 2" xfId="12885" xr:uid="{00000000-0005-0000-0000-00000A1E0000}"/>
    <cellStyle name="Note 5 2 5 3" xfId="18641" xr:uid="{00000000-0005-0000-0000-00000B1E0000}"/>
    <cellStyle name="Note 5 2 5 4" xfId="24132" xr:uid="{00000000-0005-0000-0000-00000C1E0000}"/>
    <cellStyle name="Note 5 2 6" xfId="6920" xr:uid="{00000000-0005-0000-0000-00000D1E0000}"/>
    <cellStyle name="Note 5 2 6 2" xfId="12886" xr:uid="{00000000-0005-0000-0000-00000E1E0000}"/>
    <cellStyle name="Note 5 2 6 3" xfId="18642" xr:uid="{00000000-0005-0000-0000-00000F1E0000}"/>
    <cellStyle name="Note 5 2 6 4" xfId="24133" xr:uid="{00000000-0005-0000-0000-0000101E0000}"/>
    <cellStyle name="Note 5 2 7" xfId="6921" xr:uid="{00000000-0005-0000-0000-0000111E0000}"/>
    <cellStyle name="Note 5 2 7 2" xfId="12887" xr:uid="{00000000-0005-0000-0000-0000121E0000}"/>
    <cellStyle name="Note 5 2 7 3" xfId="18643" xr:uid="{00000000-0005-0000-0000-0000131E0000}"/>
    <cellStyle name="Note 5 2 7 4" xfId="24134" xr:uid="{00000000-0005-0000-0000-0000141E0000}"/>
    <cellStyle name="Note 5 2 8" xfId="6922" xr:uid="{00000000-0005-0000-0000-0000151E0000}"/>
    <cellStyle name="Note 5 2 8 2" xfId="12888" xr:uid="{00000000-0005-0000-0000-0000161E0000}"/>
    <cellStyle name="Note 5 2 8 3" xfId="18644" xr:uid="{00000000-0005-0000-0000-0000171E0000}"/>
    <cellStyle name="Note 5 2 8 4" xfId="24135" xr:uid="{00000000-0005-0000-0000-0000181E0000}"/>
    <cellStyle name="Note 5 2 9" xfId="6923" xr:uid="{00000000-0005-0000-0000-0000191E0000}"/>
    <cellStyle name="Note 5 2 9 2" xfId="12889" xr:uid="{00000000-0005-0000-0000-00001A1E0000}"/>
    <cellStyle name="Note 5 2 9 3" xfId="18645" xr:uid="{00000000-0005-0000-0000-00001B1E0000}"/>
    <cellStyle name="Note 5 2 9 4" xfId="24136" xr:uid="{00000000-0005-0000-0000-00001C1E0000}"/>
    <cellStyle name="Note 5 3" xfId="6066" xr:uid="{00000000-0005-0000-0000-00001D1E0000}"/>
    <cellStyle name="Note 5 3 10" xfId="6924" xr:uid="{00000000-0005-0000-0000-00001E1E0000}"/>
    <cellStyle name="Note 5 3 10 2" xfId="12890" xr:uid="{00000000-0005-0000-0000-00001F1E0000}"/>
    <cellStyle name="Note 5 3 10 3" xfId="18646" xr:uid="{00000000-0005-0000-0000-0000201E0000}"/>
    <cellStyle name="Note 5 3 10 4" xfId="24137" xr:uid="{00000000-0005-0000-0000-0000211E0000}"/>
    <cellStyle name="Note 5 3 11" xfId="12038" xr:uid="{00000000-0005-0000-0000-0000221E0000}"/>
    <cellStyle name="Note 5 3 12" xfId="17794" xr:uid="{00000000-0005-0000-0000-0000231E0000}"/>
    <cellStyle name="Note 5 3 13" xfId="23291" xr:uid="{00000000-0005-0000-0000-0000241E0000}"/>
    <cellStyle name="Note 5 3 2" xfId="6925" xr:uid="{00000000-0005-0000-0000-0000251E0000}"/>
    <cellStyle name="Note 5 3 2 2" xfId="12891" xr:uid="{00000000-0005-0000-0000-0000261E0000}"/>
    <cellStyle name="Note 5 3 2 3" xfId="18647" xr:uid="{00000000-0005-0000-0000-0000271E0000}"/>
    <cellStyle name="Note 5 3 2 4" xfId="24138" xr:uid="{00000000-0005-0000-0000-0000281E0000}"/>
    <cellStyle name="Note 5 3 3" xfId="6926" xr:uid="{00000000-0005-0000-0000-0000291E0000}"/>
    <cellStyle name="Note 5 3 3 2" xfId="12892" xr:uid="{00000000-0005-0000-0000-00002A1E0000}"/>
    <cellStyle name="Note 5 3 3 3" xfId="18648" xr:uid="{00000000-0005-0000-0000-00002B1E0000}"/>
    <cellStyle name="Note 5 3 3 4" xfId="24139" xr:uid="{00000000-0005-0000-0000-00002C1E0000}"/>
    <cellStyle name="Note 5 3 4" xfId="6927" xr:uid="{00000000-0005-0000-0000-00002D1E0000}"/>
    <cellStyle name="Note 5 3 4 2" xfId="12893" xr:uid="{00000000-0005-0000-0000-00002E1E0000}"/>
    <cellStyle name="Note 5 3 4 3" xfId="18649" xr:uid="{00000000-0005-0000-0000-00002F1E0000}"/>
    <cellStyle name="Note 5 3 4 4" xfId="24140" xr:uid="{00000000-0005-0000-0000-0000301E0000}"/>
    <cellStyle name="Note 5 3 5" xfId="6928" xr:uid="{00000000-0005-0000-0000-0000311E0000}"/>
    <cellStyle name="Note 5 3 5 2" xfId="12894" xr:uid="{00000000-0005-0000-0000-0000321E0000}"/>
    <cellStyle name="Note 5 3 5 3" xfId="18650" xr:uid="{00000000-0005-0000-0000-0000331E0000}"/>
    <cellStyle name="Note 5 3 5 4" xfId="24141" xr:uid="{00000000-0005-0000-0000-0000341E0000}"/>
    <cellStyle name="Note 5 3 6" xfId="6929" xr:uid="{00000000-0005-0000-0000-0000351E0000}"/>
    <cellStyle name="Note 5 3 6 2" xfId="12895" xr:uid="{00000000-0005-0000-0000-0000361E0000}"/>
    <cellStyle name="Note 5 3 6 3" xfId="18651" xr:uid="{00000000-0005-0000-0000-0000371E0000}"/>
    <cellStyle name="Note 5 3 6 4" xfId="24142" xr:uid="{00000000-0005-0000-0000-0000381E0000}"/>
    <cellStyle name="Note 5 3 7" xfId="6930" xr:uid="{00000000-0005-0000-0000-0000391E0000}"/>
    <cellStyle name="Note 5 3 7 2" xfId="12896" xr:uid="{00000000-0005-0000-0000-00003A1E0000}"/>
    <cellStyle name="Note 5 3 7 3" xfId="18652" xr:uid="{00000000-0005-0000-0000-00003B1E0000}"/>
    <cellStyle name="Note 5 3 7 4" xfId="24143" xr:uid="{00000000-0005-0000-0000-00003C1E0000}"/>
    <cellStyle name="Note 5 3 8" xfId="6931" xr:uid="{00000000-0005-0000-0000-00003D1E0000}"/>
    <cellStyle name="Note 5 3 8 2" xfId="12897" xr:uid="{00000000-0005-0000-0000-00003E1E0000}"/>
    <cellStyle name="Note 5 3 8 3" xfId="18653" xr:uid="{00000000-0005-0000-0000-00003F1E0000}"/>
    <cellStyle name="Note 5 3 8 4" xfId="24144" xr:uid="{00000000-0005-0000-0000-0000401E0000}"/>
    <cellStyle name="Note 5 3 9" xfId="6932" xr:uid="{00000000-0005-0000-0000-0000411E0000}"/>
    <cellStyle name="Note 5 3 9 2" xfId="12898" xr:uid="{00000000-0005-0000-0000-0000421E0000}"/>
    <cellStyle name="Note 5 3 9 3" xfId="18654" xr:uid="{00000000-0005-0000-0000-0000431E0000}"/>
    <cellStyle name="Note 5 3 9 4" xfId="24145" xr:uid="{00000000-0005-0000-0000-0000441E0000}"/>
    <cellStyle name="Note 5 4" xfId="6933" xr:uid="{00000000-0005-0000-0000-0000451E0000}"/>
    <cellStyle name="Note 5 4 2" xfId="12899" xr:uid="{00000000-0005-0000-0000-0000461E0000}"/>
    <cellStyle name="Note 5 4 3" xfId="18655" xr:uid="{00000000-0005-0000-0000-0000471E0000}"/>
    <cellStyle name="Note 5 4 4" xfId="24146" xr:uid="{00000000-0005-0000-0000-0000481E0000}"/>
    <cellStyle name="Note 5 5" xfId="6934" xr:uid="{00000000-0005-0000-0000-0000491E0000}"/>
    <cellStyle name="Note 5 5 2" xfId="12900" xr:uid="{00000000-0005-0000-0000-00004A1E0000}"/>
    <cellStyle name="Note 5 5 3" xfId="18656" xr:uid="{00000000-0005-0000-0000-00004B1E0000}"/>
    <cellStyle name="Note 5 5 4" xfId="24147" xr:uid="{00000000-0005-0000-0000-00004C1E0000}"/>
    <cellStyle name="Note 5 6" xfId="6935" xr:uid="{00000000-0005-0000-0000-00004D1E0000}"/>
    <cellStyle name="Note 5 6 2" xfId="12901" xr:uid="{00000000-0005-0000-0000-00004E1E0000}"/>
    <cellStyle name="Note 5 6 3" xfId="18657" xr:uid="{00000000-0005-0000-0000-00004F1E0000}"/>
    <cellStyle name="Note 5 6 4" xfId="24148" xr:uid="{00000000-0005-0000-0000-0000501E0000}"/>
    <cellStyle name="Note 5 7" xfId="6936" xr:uid="{00000000-0005-0000-0000-0000511E0000}"/>
    <cellStyle name="Note 5 7 2" xfId="12902" xr:uid="{00000000-0005-0000-0000-0000521E0000}"/>
    <cellStyle name="Note 5 7 3" xfId="18658" xr:uid="{00000000-0005-0000-0000-0000531E0000}"/>
    <cellStyle name="Note 5 7 4" xfId="24149" xr:uid="{00000000-0005-0000-0000-0000541E0000}"/>
    <cellStyle name="Note 5 8" xfId="11550" xr:uid="{00000000-0005-0000-0000-0000551E0000}"/>
    <cellStyle name="Note 5 9" xfId="17330" xr:uid="{00000000-0005-0000-0000-0000561E0000}"/>
    <cellStyle name="Note 6" xfId="5510" xr:uid="{00000000-0005-0000-0000-0000571E0000}"/>
    <cellStyle name="Note 6 10" xfId="17293" xr:uid="{00000000-0005-0000-0000-0000581E0000}"/>
    <cellStyle name="Note 6 11" xfId="22893" xr:uid="{00000000-0005-0000-0000-0000591E0000}"/>
    <cellStyle name="Note 6 2" xfId="5798" xr:uid="{00000000-0005-0000-0000-00005A1E0000}"/>
    <cellStyle name="Note 6 2 10" xfId="6937" xr:uid="{00000000-0005-0000-0000-00005B1E0000}"/>
    <cellStyle name="Note 6 2 10 2" xfId="12903" xr:uid="{00000000-0005-0000-0000-00005C1E0000}"/>
    <cellStyle name="Note 6 2 10 3" xfId="18659" xr:uid="{00000000-0005-0000-0000-00005D1E0000}"/>
    <cellStyle name="Note 6 2 10 4" xfId="24150" xr:uid="{00000000-0005-0000-0000-00005E1E0000}"/>
    <cellStyle name="Note 6 2 11" xfId="11771" xr:uid="{00000000-0005-0000-0000-00005F1E0000}"/>
    <cellStyle name="Note 6 2 12" xfId="17535" xr:uid="{00000000-0005-0000-0000-0000601E0000}"/>
    <cellStyle name="Note 6 2 13" xfId="23051" xr:uid="{00000000-0005-0000-0000-0000611E0000}"/>
    <cellStyle name="Note 6 2 2" xfId="6938" xr:uid="{00000000-0005-0000-0000-0000621E0000}"/>
    <cellStyle name="Note 6 2 2 2" xfId="12904" xr:uid="{00000000-0005-0000-0000-0000631E0000}"/>
    <cellStyle name="Note 6 2 2 3" xfId="18660" xr:uid="{00000000-0005-0000-0000-0000641E0000}"/>
    <cellStyle name="Note 6 2 2 4" xfId="24151" xr:uid="{00000000-0005-0000-0000-0000651E0000}"/>
    <cellStyle name="Note 6 2 3" xfId="6939" xr:uid="{00000000-0005-0000-0000-0000661E0000}"/>
    <cellStyle name="Note 6 2 3 2" xfId="12905" xr:uid="{00000000-0005-0000-0000-0000671E0000}"/>
    <cellStyle name="Note 6 2 3 3" xfId="18661" xr:uid="{00000000-0005-0000-0000-0000681E0000}"/>
    <cellStyle name="Note 6 2 3 4" xfId="24152" xr:uid="{00000000-0005-0000-0000-0000691E0000}"/>
    <cellStyle name="Note 6 2 4" xfId="6940" xr:uid="{00000000-0005-0000-0000-00006A1E0000}"/>
    <cellStyle name="Note 6 2 4 2" xfId="12906" xr:uid="{00000000-0005-0000-0000-00006B1E0000}"/>
    <cellStyle name="Note 6 2 4 3" xfId="18662" xr:uid="{00000000-0005-0000-0000-00006C1E0000}"/>
    <cellStyle name="Note 6 2 4 4" xfId="24153" xr:uid="{00000000-0005-0000-0000-00006D1E0000}"/>
    <cellStyle name="Note 6 2 5" xfId="6941" xr:uid="{00000000-0005-0000-0000-00006E1E0000}"/>
    <cellStyle name="Note 6 2 5 2" xfId="12907" xr:uid="{00000000-0005-0000-0000-00006F1E0000}"/>
    <cellStyle name="Note 6 2 5 3" xfId="18663" xr:uid="{00000000-0005-0000-0000-0000701E0000}"/>
    <cellStyle name="Note 6 2 5 4" xfId="24154" xr:uid="{00000000-0005-0000-0000-0000711E0000}"/>
    <cellStyle name="Note 6 2 6" xfId="6942" xr:uid="{00000000-0005-0000-0000-0000721E0000}"/>
    <cellStyle name="Note 6 2 6 2" xfId="12908" xr:uid="{00000000-0005-0000-0000-0000731E0000}"/>
    <cellStyle name="Note 6 2 6 3" xfId="18664" xr:uid="{00000000-0005-0000-0000-0000741E0000}"/>
    <cellStyle name="Note 6 2 6 4" xfId="24155" xr:uid="{00000000-0005-0000-0000-0000751E0000}"/>
    <cellStyle name="Note 6 2 7" xfId="6943" xr:uid="{00000000-0005-0000-0000-0000761E0000}"/>
    <cellStyle name="Note 6 2 7 2" xfId="12909" xr:uid="{00000000-0005-0000-0000-0000771E0000}"/>
    <cellStyle name="Note 6 2 7 3" xfId="18665" xr:uid="{00000000-0005-0000-0000-0000781E0000}"/>
    <cellStyle name="Note 6 2 7 4" xfId="24156" xr:uid="{00000000-0005-0000-0000-0000791E0000}"/>
    <cellStyle name="Note 6 2 8" xfId="6944" xr:uid="{00000000-0005-0000-0000-00007A1E0000}"/>
    <cellStyle name="Note 6 2 8 2" xfId="12910" xr:uid="{00000000-0005-0000-0000-00007B1E0000}"/>
    <cellStyle name="Note 6 2 8 3" xfId="18666" xr:uid="{00000000-0005-0000-0000-00007C1E0000}"/>
    <cellStyle name="Note 6 2 8 4" xfId="24157" xr:uid="{00000000-0005-0000-0000-00007D1E0000}"/>
    <cellStyle name="Note 6 2 9" xfId="6945" xr:uid="{00000000-0005-0000-0000-00007E1E0000}"/>
    <cellStyle name="Note 6 2 9 2" xfId="12911" xr:uid="{00000000-0005-0000-0000-00007F1E0000}"/>
    <cellStyle name="Note 6 2 9 3" xfId="18667" xr:uid="{00000000-0005-0000-0000-0000801E0000}"/>
    <cellStyle name="Note 6 2 9 4" xfId="24158" xr:uid="{00000000-0005-0000-0000-0000811E0000}"/>
    <cellStyle name="Note 6 3" xfId="6021" xr:uid="{00000000-0005-0000-0000-0000821E0000}"/>
    <cellStyle name="Note 6 3 10" xfId="6946" xr:uid="{00000000-0005-0000-0000-0000831E0000}"/>
    <cellStyle name="Note 6 3 10 2" xfId="12912" xr:uid="{00000000-0005-0000-0000-0000841E0000}"/>
    <cellStyle name="Note 6 3 10 3" xfId="18668" xr:uid="{00000000-0005-0000-0000-0000851E0000}"/>
    <cellStyle name="Note 6 3 10 4" xfId="24159" xr:uid="{00000000-0005-0000-0000-0000861E0000}"/>
    <cellStyle name="Note 6 3 11" xfId="11994" xr:uid="{00000000-0005-0000-0000-0000871E0000}"/>
    <cellStyle name="Note 6 3 12" xfId="17751" xr:uid="{00000000-0005-0000-0000-0000881E0000}"/>
    <cellStyle name="Note 6 3 13" xfId="23248" xr:uid="{00000000-0005-0000-0000-0000891E0000}"/>
    <cellStyle name="Note 6 3 2" xfId="6947" xr:uid="{00000000-0005-0000-0000-00008A1E0000}"/>
    <cellStyle name="Note 6 3 2 2" xfId="12913" xr:uid="{00000000-0005-0000-0000-00008B1E0000}"/>
    <cellStyle name="Note 6 3 2 3" xfId="18669" xr:uid="{00000000-0005-0000-0000-00008C1E0000}"/>
    <cellStyle name="Note 6 3 2 4" xfId="24160" xr:uid="{00000000-0005-0000-0000-00008D1E0000}"/>
    <cellStyle name="Note 6 3 3" xfId="6948" xr:uid="{00000000-0005-0000-0000-00008E1E0000}"/>
    <cellStyle name="Note 6 3 3 2" xfId="12914" xr:uid="{00000000-0005-0000-0000-00008F1E0000}"/>
    <cellStyle name="Note 6 3 3 3" xfId="18670" xr:uid="{00000000-0005-0000-0000-0000901E0000}"/>
    <cellStyle name="Note 6 3 3 4" xfId="24161" xr:uid="{00000000-0005-0000-0000-0000911E0000}"/>
    <cellStyle name="Note 6 3 4" xfId="6949" xr:uid="{00000000-0005-0000-0000-0000921E0000}"/>
    <cellStyle name="Note 6 3 4 2" xfId="12915" xr:uid="{00000000-0005-0000-0000-0000931E0000}"/>
    <cellStyle name="Note 6 3 4 3" xfId="18671" xr:uid="{00000000-0005-0000-0000-0000941E0000}"/>
    <cellStyle name="Note 6 3 4 4" xfId="24162" xr:uid="{00000000-0005-0000-0000-0000951E0000}"/>
    <cellStyle name="Note 6 3 5" xfId="6950" xr:uid="{00000000-0005-0000-0000-0000961E0000}"/>
    <cellStyle name="Note 6 3 5 2" xfId="12916" xr:uid="{00000000-0005-0000-0000-0000971E0000}"/>
    <cellStyle name="Note 6 3 5 3" xfId="18672" xr:uid="{00000000-0005-0000-0000-0000981E0000}"/>
    <cellStyle name="Note 6 3 5 4" xfId="24163" xr:uid="{00000000-0005-0000-0000-0000991E0000}"/>
    <cellStyle name="Note 6 3 6" xfId="6951" xr:uid="{00000000-0005-0000-0000-00009A1E0000}"/>
    <cellStyle name="Note 6 3 6 2" xfId="12917" xr:uid="{00000000-0005-0000-0000-00009B1E0000}"/>
    <cellStyle name="Note 6 3 6 3" xfId="18673" xr:uid="{00000000-0005-0000-0000-00009C1E0000}"/>
    <cellStyle name="Note 6 3 6 4" xfId="24164" xr:uid="{00000000-0005-0000-0000-00009D1E0000}"/>
    <cellStyle name="Note 6 3 7" xfId="6952" xr:uid="{00000000-0005-0000-0000-00009E1E0000}"/>
    <cellStyle name="Note 6 3 7 2" xfId="12918" xr:uid="{00000000-0005-0000-0000-00009F1E0000}"/>
    <cellStyle name="Note 6 3 7 3" xfId="18674" xr:uid="{00000000-0005-0000-0000-0000A01E0000}"/>
    <cellStyle name="Note 6 3 7 4" xfId="24165" xr:uid="{00000000-0005-0000-0000-0000A11E0000}"/>
    <cellStyle name="Note 6 3 8" xfId="6953" xr:uid="{00000000-0005-0000-0000-0000A21E0000}"/>
    <cellStyle name="Note 6 3 8 2" xfId="12919" xr:uid="{00000000-0005-0000-0000-0000A31E0000}"/>
    <cellStyle name="Note 6 3 8 3" xfId="18675" xr:uid="{00000000-0005-0000-0000-0000A41E0000}"/>
    <cellStyle name="Note 6 3 8 4" xfId="24166" xr:uid="{00000000-0005-0000-0000-0000A51E0000}"/>
    <cellStyle name="Note 6 3 9" xfId="6954" xr:uid="{00000000-0005-0000-0000-0000A61E0000}"/>
    <cellStyle name="Note 6 3 9 2" xfId="12920" xr:uid="{00000000-0005-0000-0000-0000A71E0000}"/>
    <cellStyle name="Note 6 3 9 3" xfId="18676" xr:uid="{00000000-0005-0000-0000-0000A81E0000}"/>
    <cellStyle name="Note 6 3 9 4" xfId="24167" xr:uid="{00000000-0005-0000-0000-0000A91E0000}"/>
    <cellStyle name="Note 6 4" xfId="6955" xr:uid="{00000000-0005-0000-0000-0000AA1E0000}"/>
    <cellStyle name="Note 6 4 2" xfId="12921" xr:uid="{00000000-0005-0000-0000-0000AB1E0000}"/>
    <cellStyle name="Note 6 4 3" xfId="18677" xr:uid="{00000000-0005-0000-0000-0000AC1E0000}"/>
    <cellStyle name="Note 6 4 4" xfId="24168" xr:uid="{00000000-0005-0000-0000-0000AD1E0000}"/>
    <cellStyle name="Note 6 5" xfId="6956" xr:uid="{00000000-0005-0000-0000-0000AE1E0000}"/>
    <cellStyle name="Note 6 5 2" xfId="12922" xr:uid="{00000000-0005-0000-0000-0000AF1E0000}"/>
    <cellStyle name="Note 6 5 3" xfId="18678" xr:uid="{00000000-0005-0000-0000-0000B01E0000}"/>
    <cellStyle name="Note 6 5 4" xfId="24169" xr:uid="{00000000-0005-0000-0000-0000B11E0000}"/>
    <cellStyle name="Note 6 6" xfId="6957" xr:uid="{00000000-0005-0000-0000-0000B21E0000}"/>
    <cellStyle name="Note 6 6 2" xfId="12923" xr:uid="{00000000-0005-0000-0000-0000B31E0000}"/>
    <cellStyle name="Note 6 6 3" xfId="18679" xr:uid="{00000000-0005-0000-0000-0000B41E0000}"/>
    <cellStyle name="Note 6 6 4" xfId="24170" xr:uid="{00000000-0005-0000-0000-0000B51E0000}"/>
    <cellStyle name="Note 6 7" xfId="6958" xr:uid="{00000000-0005-0000-0000-0000B61E0000}"/>
    <cellStyle name="Note 6 7 2" xfId="12924" xr:uid="{00000000-0005-0000-0000-0000B71E0000}"/>
    <cellStyle name="Note 6 7 3" xfId="18680" xr:uid="{00000000-0005-0000-0000-0000B81E0000}"/>
    <cellStyle name="Note 6 7 4" xfId="24171" xr:uid="{00000000-0005-0000-0000-0000B91E0000}"/>
    <cellStyle name="Note 6 8" xfId="6959" xr:uid="{00000000-0005-0000-0000-0000BA1E0000}"/>
    <cellStyle name="Note 6 8 2" xfId="12925" xr:uid="{00000000-0005-0000-0000-0000BB1E0000}"/>
    <cellStyle name="Note 6 8 3" xfId="18681" xr:uid="{00000000-0005-0000-0000-0000BC1E0000}"/>
    <cellStyle name="Note 6 8 4" xfId="24172" xr:uid="{00000000-0005-0000-0000-0000BD1E0000}"/>
    <cellStyle name="Note 6 9" xfId="11504" xr:uid="{00000000-0005-0000-0000-0000BE1E0000}"/>
    <cellStyle name="Note 7" xfId="6960" xr:uid="{00000000-0005-0000-0000-0000BF1E0000}"/>
    <cellStyle name="Note 7 2" xfId="12926" xr:uid="{00000000-0005-0000-0000-0000C01E0000}"/>
    <cellStyle name="Note 7 3" xfId="18682" xr:uid="{00000000-0005-0000-0000-0000C11E0000}"/>
    <cellStyle name="Note 7 4" xfId="24173" xr:uid="{00000000-0005-0000-0000-0000C21E0000}"/>
    <cellStyle name="Note 8" xfId="11289" xr:uid="{00000000-0005-0000-0000-0000C31E0000}"/>
    <cellStyle name="NPPESalesPct" xfId="465" xr:uid="{00000000-0005-0000-0000-0000C41E0000}"/>
    <cellStyle name="NWI%S" xfId="466" xr:uid="{00000000-0005-0000-0000-0000C51E0000}"/>
    <cellStyle name="OddBodyShade" xfId="467" xr:uid="{00000000-0005-0000-0000-0000C61E0000}"/>
    <cellStyle name="Œ…?æ맖?e [0.00]_laroux" xfId="468" xr:uid="{00000000-0005-0000-0000-0000C71E0000}"/>
    <cellStyle name="Œ…?æ맖?e_laroux" xfId="469" xr:uid="{00000000-0005-0000-0000-0000C81E0000}"/>
    <cellStyle name="oft Excel]_x000d__x000a_Comment=The open=/f lines load custom functions into the Paste Function list._x000d__x000a_Maximized=3_x000d__x000a_AutoFormat=" xfId="4322" xr:uid="{00000000-0005-0000-0000-0000C91E0000}"/>
    <cellStyle name="Output" xfId="4323" xr:uid="{00000000-0005-0000-0000-0000CA1E0000}"/>
    <cellStyle name="Output 10" xfId="11288" xr:uid="{00000000-0005-0000-0000-0000CB1E0000}"/>
    <cellStyle name="Output 2" xfId="5498" xr:uid="{00000000-0005-0000-0000-0000CC1E0000}"/>
    <cellStyle name="Output 2 10" xfId="11492" xr:uid="{00000000-0005-0000-0000-0000CD1E0000}"/>
    <cellStyle name="Output 2 11" xfId="17281" xr:uid="{00000000-0005-0000-0000-0000CE1E0000}"/>
    <cellStyle name="Output 2 12" xfId="22885" xr:uid="{00000000-0005-0000-0000-0000CF1E0000}"/>
    <cellStyle name="Output 2 2" xfId="5786" xr:uid="{00000000-0005-0000-0000-0000D01E0000}"/>
    <cellStyle name="Output 2 2 10" xfId="17523" xr:uid="{00000000-0005-0000-0000-0000D11E0000}"/>
    <cellStyle name="Output 2 2 11" xfId="23039" xr:uid="{00000000-0005-0000-0000-0000D21E0000}"/>
    <cellStyle name="Output 2 2 2" xfId="6961" xr:uid="{00000000-0005-0000-0000-0000D31E0000}"/>
    <cellStyle name="Output 2 2 2 2" xfId="12927" xr:uid="{00000000-0005-0000-0000-0000D41E0000}"/>
    <cellStyle name="Output 2 2 2 3" xfId="18683" xr:uid="{00000000-0005-0000-0000-0000D51E0000}"/>
    <cellStyle name="Output 2 2 2 4" xfId="24174" xr:uid="{00000000-0005-0000-0000-0000D61E0000}"/>
    <cellStyle name="Output 2 2 3" xfId="6962" xr:uid="{00000000-0005-0000-0000-0000D71E0000}"/>
    <cellStyle name="Output 2 2 3 2" xfId="12928" xr:uid="{00000000-0005-0000-0000-0000D81E0000}"/>
    <cellStyle name="Output 2 2 3 3" xfId="18684" xr:uid="{00000000-0005-0000-0000-0000D91E0000}"/>
    <cellStyle name="Output 2 2 3 4" xfId="24175" xr:uid="{00000000-0005-0000-0000-0000DA1E0000}"/>
    <cellStyle name="Output 2 2 4" xfId="6963" xr:uid="{00000000-0005-0000-0000-0000DB1E0000}"/>
    <cellStyle name="Output 2 2 4 2" xfId="12929" xr:uid="{00000000-0005-0000-0000-0000DC1E0000}"/>
    <cellStyle name="Output 2 2 4 3" xfId="18685" xr:uid="{00000000-0005-0000-0000-0000DD1E0000}"/>
    <cellStyle name="Output 2 2 4 4" xfId="24176" xr:uid="{00000000-0005-0000-0000-0000DE1E0000}"/>
    <cellStyle name="Output 2 2 5" xfId="6964" xr:uid="{00000000-0005-0000-0000-0000DF1E0000}"/>
    <cellStyle name="Output 2 2 5 2" xfId="12930" xr:uid="{00000000-0005-0000-0000-0000E01E0000}"/>
    <cellStyle name="Output 2 2 5 3" xfId="18686" xr:uid="{00000000-0005-0000-0000-0000E11E0000}"/>
    <cellStyle name="Output 2 2 5 4" xfId="24177" xr:uid="{00000000-0005-0000-0000-0000E21E0000}"/>
    <cellStyle name="Output 2 2 6" xfId="6965" xr:uid="{00000000-0005-0000-0000-0000E31E0000}"/>
    <cellStyle name="Output 2 2 6 2" xfId="12931" xr:uid="{00000000-0005-0000-0000-0000E41E0000}"/>
    <cellStyle name="Output 2 2 6 3" xfId="18687" xr:uid="{00000000-0005-0000-0000-0000E51E0000}"/>
    <cellStyle name="Output 2 2 6 4" xfId="24178" xr:uid="{00000000-0005-0000-0000-0000E61E0000}"/>
    <cellStyle name="Output 2 2 7" xfId="6966" xr:uid="{00000000-0005-0000-0000-0000E71E0000}"/>
    <cellStyle name="Output 2 2 7 2" xfId="12932" xr:uid="{00000000-0005-0000-0000-0000E81E0000}"/>
    <cellStyle name="Output 2 2 7 3" xfId="18688" xr:uid="{00000000-0005-0000-0000-0000E91E0000}"/>
    <cellStyle name="Output 2 2 7 4" xfId="24179" xr:uid="{00000000-0005-0000-0000-0000EA1E0000}"/>
    <cellStyle name="Output 2 2 8" xfId="6967" xr:uid="{00000000-0005-0000-0000-0000EB1E0000}"/>
    <cellStyle name="Output 2 2 8 2" xfId="12933" xr:uid="{00000000-0005-0000-0000-0000EC1E0000}"/>
    <cellStyle name="Output 2 2 8 3" xfId="18689" xr:uid="{00000000-0005-0000-0000-0000ED1E0000}"/>
    <cellStyle name="Output 2 2 8 4" xfId="24180" xr:uid="{00000000-0005-0000-0000-0000EE1E0000}"/>
    <cellStyle name="Output 2 2 9" xfId="11759" xr:uid="{00000000-0005-0000-0000-0000EF1E0000}"/>
    <cellStyle name="Output 2 3" xfId="6011" xr:uid="{00000000-0005-0000-0000-0000F01E0000}"/>
    <cellStyle name="Output 2 3 10" xfId="6968" xr:uid="{00000000-0005-0000-0000-0000F11E0000}"/>
    <cellStyle name="Output 2 3 10 2" xfId="12934" xr:uid="{00000000-0005-0000-0000-0000F21E0000}"/>
    <cellStyle name="Output 2 3 10 3" xfId="18690" xr:uid="{00000000-0005-0000-0000-0000F31E0000}"/>
    <cellStyle name="Output 2 3 10 4" xfId="24181" xr:uid="{00000000-0005-0000-0000-0000F41E0000}"/>
    <cellStyle name="Output 2 3 11" xfId="11984" xr:uid="{00000000-0005-0000-0000-0000F51E0000}"/>
    <cellStyle name="Output 2 3 12" xfId="17741" xr:uid="{00000000-0005-0000-0000-0000F61E0000}"/>
    <cellStyle name="Output 2 3 13" xfId="23238" xr:uid="{00000000-0005-0000-0000-0000F71E0000}"/>
    <cellStyle name="Output 2 3 2" xfId="6969" xr:uid="{00000000-0005-0000-0000-0000F81E0000}"/>
    <cellStyle name="Output 2 3 2 2" xfId="12935" xr:uid="{00000000-0005-0000-0000-0000F91E0000}"/>
    <cellStyle name="Output 2 3 2 3" xfId="18691" xr:uid="{00000000-0005-0000-0000-0000FA1E0000}"/>
    <cellStyle name="Output 2 3 2 4" xfId="24182" xr:uid="{00000000-0005-0000-0000-0000FB1E0000}"/>
    <cellStyle name="Output 2 3 3" xfId="6970" xr:uid="{00000000-0005-0000-0000-0000FC1E0000}"/>
    <cellStyle name="Output 2 3 3 2" xfId="12936" xr:uid="{00000000-0005-0000-0000-0000FD1E0000}"/>
    <cellStyle name="Output 2 3 3 3" xfId="18692" xr:uid="{00000000-0005-0000-0000-0000FE1E0000}"/>
    <cellStyle name="Output 2 3 3 4" xfId="24183" xr:uid="{00000000-0005-0000-0000-0000FF1E0000}"/>
    <cellStyle name="Output 2 3 4" xfId="6971" xr:uid="{00000000-0005-0000-0000-0000001F0000}"/>
    <cellStyle name="Output 2 3 4 2" xfId="12937" xr:uid="{00000000-0005-0000-0000-0000011F0000}"/>
    <cellStyle name="Output 2 3 4 3" xfId="18693" xr:uid="{00000000-0005-0000-0000-0000021F0000}"/>
    <cellStyle name="Output 2 3 4 4" xfId="24184" xr:uid="{00000000-0005-0000-0000-0000031F0000}"/>
    <cellStyle name="Output 2 3 5" xfId="6972" xr:uid="{00000000-0005-0000-0000-0000041F0000}"/>
    <cellStyle name="Output 2 3 5 2" xfId="12938" xr:uid="{00000000-0005-0000-0000-0000051F0000}"/>
    <cellStyle name="Output 2 3 5 3" xfId="18694" xr:uid="{00000000-0005-0000-0000-0000061F0000}"/>
    <cellStyle name="Output 2 3 5 4" xfId="24185" xr:uid="{00000000-0005-0000-0000-0000071F0000}"/>
    <cellStyle name="Output 2 3 6" xfId="6973" xr:uid="{00000000-0005-0000-0000-0000081F0000}"/>
    <cellStyle name="Output 2 3 6 2" xfId="12939" xr:uid="{00000000-0005-0000-0000-0000091F0000}"/>
    <cellStyle name="Output 2 3 6 3" xfId="18695" xr:uid="{00000000-0005-0000-0000-00000A1F0000}"/>
    <cellStyle name="Output 2 3 6 4" xfId="24186" xr:uid="{00000000-0005-0000-0000-00000B1F0000}"/>
    <cellStyle name="Output 2 3 7" xfId="6974" xr:uid="{00000000-0005-0000-0000-00000C1F0000}"/>
    <cellStyle name="Output 2 3 7 2" xfId="12940" xr:uid="{00000000-0005-0000-0000-00000D1F0000}"/>
    <cellStyle name="Output 2 3 7 3" xfId="18696" xr:uid="{00000000-0005-0000-0000-00000E1F0000}"/>
    <cellStyle name="Output 2 3 7 4" xfId="24187" xr:uid="{00000000-0005-0000-0000-00000F1F0000}"/>
    <cellStyle name="Output 2 3 8" xfId="6975" xr:uid="{00000000-0005-0000-0000-0000101F0000}"/>
    <cellStyle name="Output 2 3 8 2" xfId="12941" xr:uid="{00000000-0005-0000-0000-0000111F0000}"/>
    <cellStyle name="Output 2 3 8 3" xfId="18697" xr:uid="{00000000-0005-0000-0000-0000121F0000}"/>
    <cellStyle name="Output 2 3 8 4" xfId="24188" xr:uid="{00000000-0005-0000-0000-0000131F0000}"/>
    <cellStyle name="Output 2 3 9" xfId="6976" xr:uid="{00000000-0005-0000-0000-0000141F0000}"/>
    <cellStyle name="Output 2 3 9 2" xfId="12942" xr:uid="{00000000-0005-0000-0000-0000151F0000}"/>
    <cellStyle name="Output 2 3 9 3" xfId="18698" xr:uid="{00000000-0005-0000-0000-0000161F0000}"/>
    <cellStyle name="Output 2 3 9 4" xfId="24189" xr:uid="{00000000-0005-0000-0000-0000171F0000}"/>
    <cellStyle name="Output 2 4" xfId="6977" xr:uid="{00000000-0005-0000-0000-0000181F0000}"/>
    <cellStyle name="Output 2 4 2" xfId="12943" xr:uid="{00000000-0005-0000-0000-0000191F0000}"/>
    <cellStyle name="Output 2 4 3" xfId="18699" xr:uid="{00000000-0005-0000-0000-00001A1F0000}"/>
    <cellStyle name="Output 2 4 4" xfId="24190" xr:uid="{00000000-0005-0000-0000-00001B1F0000}"/>
    <cellStyle name="Output 2 5" xfId="6978" xr:uid="{00000000-0005-0000-0000-00001C1F0000}"/>
    <cellStyle name="Output 2 5 2" xfId="12944" xr:uid="{00000000-0005-0000-0000-00001D1F0000}"/>
    <cellStyle name="Output 2 5 3" xfId="18700" xr:uid="{00000000-0005-0000-0000-00001E1F0000}"/>
    <cellStyle name="Output 2 5 4" xfId="24191" xr:uid="{00000000-0005-0000-0000-00001F1F0000}"/>
    <cellStyle name="Output 2 6" xfId="6979" xr:uid="{00000000-0005-0000-0000-0000201F0000}"/>
    <cellStyle name="Output 2 6 2" xfId="12945" xr:uid="{00000000-0005-0000-0000-0000211F0000}"/>
    <cellStyle name="Output 2 6 3" xfId="18701" xr:uid="{00000000-0005-0000-0000-0000221F0000}"/>
    <cellStyle name="Output 2 6 4" xfId="24192" xr:uid="{00000000-0005-0000-0000-0000231F0000}"/>
    <cellStyle name="Output 2 7" xfId="6980" xr:uid="{00000000-0005-0000-0000-0000241F0000}"/>
    <cellStyle name="Output 2 7 2" xfId="12946" xr:uid="{00000000-0005-0000-0000-0000251F0000}"/>
    <cellStyle name="Output 2 7 3" xfId="18702" xr:uid="{00000000-0005-0000-0000-0000261F0000}"/>
    <cellStyle name="Output 2 7 4" xfId="24193" xr:uid="{00000000-0005-0000-0000-0000271F0000}"/>
    <cellStyle name="Output 2 8" xfId="6981" xr:uid="{00000000-0005-0000-0000-0000281F0000}"/>
    <cellStyle name="Output 2 8 2" xfId="12947" xr:uid="{00000000-0005-0000-0000-0000291F0000}"/>
    <cellStyle name="Output 2 8 3" xfId="18703" xr:uid="{00000000-0005-0000-0000-00002A1F0000}"/>
    <cellStyle name="Output 2 8 4" xfId="24194" xr:uid="{00000000-0005-0000-0000-00002B1F0000}"/>
    <cellStyle name="Output 2 9" xfId="6982" xr:uid="{00000000-0005-0000-0000-00002C1F0000}"/>
    <cellStyle name="Output 2 9 2" xfId="12948" xr:uid="{00000000-0005-0000-0000-00002D1F0000}"/>
    <cellStyle name="Output 2 9 3" xfId="18704" xr:uid="{00000000-0005-0000-0000-00002E1F0000}"/>
    <cellStyle name="Output 2 9 4" xfId="24195" xr:uid="{00000000-0005-0000-0000-00002F1F0000}"/>
    <cellStyle name="Output 3" xfId="5545" xr:uid="{00000000-0005-0000-0000-0000301F0000}"/>
    <cellStyle name="Output 3 2" xfId="5833" xr:uid="{00000000-0005-0000-0000-0000311F0000}"/>
    <cellStyle name="Output 3 2 10" xfId="17568" xr:uid="{00000000-0005-0000-0000-0000321F0000}"/>
    <cellStyle name="Output 3 2 11" xfId="23081" xr:uid="{00000000-0005-0000-0000-0000331F0000}"/>
    <cellStyle name="Output 3 2 2" xfId="6983" xr:uid="{00000000-0005-0000-0000-0000341F0000}"/>
    <cellStyle name="Output 3 2 2 2" xfId="12949" xr:uid="{00000000-0005-0000-0000-0000351F0000}"/>
    <cellStyle name="Output 3 2 2 3" xfId="18705" xr:uid="{00000000-0005-0000-0000-0000361F0000}"/>
    <cellStyle name="Output 3 2 2 4" xfId="24196" xr:uid="{00000000-0005-0000-0000-0000371F0000}"/>
    <cellStyle name="Output 3 2 3" xfId="6984" xr:uid="{00000000-0005-0000-0000-0000381F0000}"/>
    <cellStyle name="Output 3 2 3 2" xfId="12950" xr:uid="{00000000-0005-0000-0000-0000391F0000}"/>
    <cellStyle name="Output 3 2 3 3" xfId="18706" xr:uid="{00000000-0005-0000-0000-00003A1F0000}"/>
    <cellStyle name="Output 3 2 3 4" xfId="24197" xr:uid="{00000000-0005-0000-0000-00003B1F0000}"/>
    <cellStyle name="Output 3 2 4" xfId="6985" xr:uid="{00000000-0005-0000-0000-00003C1F0000}"/>
    <cellStyle name="Output 3 2 4 2" xfId="12951" xr:uid="{00000000-0005-0000-0000-00003D1F0000}"/>
    <cellStyle name="Output 3 2 4 3" xfId="18707" xr:uid="{00000000-0005-0000-0000-00003E1F0000}"/>
    <cellStyle name="Output 3 2 4 4" xfId="24198" xr:uid="{00000000-0005-0000-0000-00003F1F0000}"/>
    <cellStyle name="Output 3 2 5" xfId="6986" xr:uid="{00000000-0005-0000-0000-0000401F0000}"/>
    <cellStyle name="Output 3 2 5 2" xfId="12952" xr:uid="{00000000-0005-0000-0000-0000411F0000}"/>
    <cellStyle name="Output 3 2 5 3" xfId="18708" xr:uid="{00000000-0005-0000-0000-0000421F0000}"/>
    <cellStyle name="Output 3 2 5 4" xfId="24199" xr:uid="{00000000-0005-0000-0000-0000431F0000}"/>
    <cellStyle name="Output 3 2 6" xfId="6987" xr:uid="{00000000-0005-0000-0000-0000441F0000}"/>
    <cellStyle name="Output 3 2 6 2" xfId="12953" xr:uid="{00000000-0005-0000-0000-0000451F0000}"/>
    <cellStyle name="Output 3 2 6 3" xfId="18709" xr:uid="{00000000-0005-0000-0000-0000461F0000}"/>
    <cellStyle name="Output 3 2 6 4" xfId="24200" xr:uid="{00000000-0005-0000-0000-0000471F0000}"/>
    <cellStyle name="Output 3 2 7" xfId="6988" xr:uid="{00000000-0005-0000-0000-0000481F0000}"/>
    <cellStyle name="Output 3 2 7 2" xfId="12954" xr:uid="{00000000-0005-0000-0000-0000491F0000}"/>
    <cellStyle name="Output 3 2 7 3" xfId="18710" xr:uid="{00000000-0005-0000-0000-00004A1F0000}"/>
    <cellStyle name="Output 3 2 7 4" xfId="24201" xr:uid="{00000000-0005-0000-0000-00004B1F0000}"/>
    <cellStyle name="Output 3 2 8" xfId="6989" xr:uid="{00000000-0005-0000-0000-00004C1F0000}"/>
    <cellStyle name="Output 3 2 8 2" xfId="12955" xr:uid="{00000000-0005-0000-0000-00004D1F0000}"/>
    <cellStyle name="Output 3 2 8 3" xfId="18711" xr:uid="{00000000-0005-0000-0000-00004E1F0000}"/>
    <cellStyle name="Output 3 2 8 4" xfId="24202" xr:uid="{00000000-0005-0000-0000-00004F1F0000}"/>
    <cellStyle name="Output 3 2 9" xfId="11806" xr:uid="{00000000-0005-0000-0000-0000501F0000}"/>
    <cellStyle name="Output 3 3" xfId="6055" xr:uid="{00000000-0005-0000-0000-0000511F0000}"/>
    <cellStyle name="Output 3 3 10" xfId="6990" xr:uid="{00000000-0005-0000-0000-0000521F0000}"/>
    <cellStyle name="Output 3 3 10 2" xfId="12956" xr:uid="{00000000-0005-0000-0000-0000531F0000}"/>
    <cellStyle name="Output 3 3 10 3" xfId="18712" xr:uid="{00000000-0005-0000-0000-0000541F0000}"/>
    <cellStyle name="Output 3 3 10 4" xfId="24203" xr:uid="{00000000-0005-0000-0000-0000551F0000}"/>
    <cellStyle name="Output 3 3 11" xfId="12027" xr:uid="{00000000-0005-0000-0000-0000561F0000}"/>
    <cellStyle name="Output 3 3 12" xfId="17783" xr:uid="{00000000-0005-0000-0000-0000571F0000}"/>
    <cellStyle name="Output 3 3 13" xfId="23280" xr:uid="{00000000-0005-0000-0000-0000581F0000}"/>
    <cellStyle name="Output 3 3 2" xfId="6991" xr:uid="{00000000-0005-0000-0000-0000591F0000}"/>
    <cellStyle name="Output 3 3 2 2" xfId="12957" xr:uid="{00000000-0005-0000-0000-00005A1F0000}"/>
    <cellStyle name="Output 3 3 2 3" xfId="18713" xr:uid="{00000000-0005-0000-0000-00005B1F0000}"/>
    <cellStyle name="Output 3 3 2 4" xfId="24204" xr:uid="{00000000-0005-0000-0000-00005C1F0000}"/>
    <cellStyle name="Output 3 3 3" xfId="6992" xr:uid="{00000000-0005-0000-0000-00005D1F0000}"/>
    <cellStyle name="Output 3 3 3 2" xfId="12958" xr:uid="{00000000-0005-0000-0000-00005E1F0000}"/>
    <cellStyle name="Output 3 3 3 3" xfId="18714" xr:uid="{00000000-0005-0000-0000-00005F1F0000}"/>
    <cellStyle name="Output 3 3 3 4" xfId="24205" xr:uid="{00000000-0005-0000-0000-0000601F0000}"/>
    <cellStyle name="Output 3 3 4" xfId="6993" xr:uid="{00000000-0005-0000-0000-0000611F0000}"/>
    <cellStyle name="Output 3 3 4 2" xfId="12959" xr:uid="{00000000-0005-0000-0000-0000621F0000}"/>
    <cellStyle name="Output 3 3 4 3" xfId="18715" xr:uid="{00000000-0005-0000-0000-0000631F0000}"/>
    <cellStyle name="Output 3 3 4 4" xfId="24206" xr:uid="{00000000-0005-0000-0000-0000641F0000}"/>
    <cellStyle name="Output 3 3 5" xfId="6994" xr:uid="{00000000-0005-0000-0000-0000651F0000}"/>
    <cellStyle name="Output 3 3 5 2" xfId="12960" xr:uid="{00000000-0005-0000-0000-0000661F0000}"/>
    <cellStyle name="Output 3 3 5 3" xfId="18716" xr:uid="{00000000-0005-0000-0000-0000671F0000}"/>
    <cellStyle name="Output 3 3 5 4" xfId="24207" xr:uid="{00000000-0005-0000-0000-0000681F0000}"/>
    <cellStyle name="Output 3 3 6" xfId="6995" xr:uid="{00000000-0005-0000-0000-0000691F0000}"/>
    <cellStyle name="Output 3 3 6 2" xfId="12961" xr:uid="{00000000-0005-0000-0000-00006A1F0000}"/>
    <cellStyle name="Output 3 3 6 3" xfId="18717" xr:uid="{00000000-0005-0000-0000-00006B1F0000}"/>
    <cellStyle name="Output 3 3 6 4" xfId="24208" xr:uid="{00000000-0005-0000-0000-00006C1F0000}"/>
    <cellStyle name="Output 3 3 7" xfId="6996" xr:uid="{00000000-0005-0000-0000-00006D1F0000}"/>
    <cellStyle name="Output 3 3 7 2" xfId="12962" xr:uid="{00000000-0005-0000-0000-00006E1F0000}"/>
    <cellStyle name="Output 3 3 7 3" xfId="18718" xr:uid="{00000000-0005-0000-0000-00006F1F0000}"/>
    <cellStyle name="Output 3 3 7 4" xfId="24209" xr:uid="{00000000-0005-0000-0000-0000701F0000}"/>
    <cellStyle name="Output 3 3 8" xfId="6997" xr:uid="{00000000-0005-0000-0000-0000711F0000}"/>
    <cellStyle name="Output 3 3 8 2" xfId="12963" xr:uid="{00000000-0005-0000-0000-0000721F0000}"/>
    <cellStyle name="Output 3 3 8 3" xfId="18719" xr:uid="{00000000-0005-0000-0000-0000731F0000}"/>
    <cellStyle name="Output 3 3 8 4" xfId="24210" xr:uid="{00000000-0005-0000-0000-0000741F0000}"/>
    <cellStyle name="Output 3 3 9" xfId="6998" xr:uid="{00000000-0005-0000-0000-0000751F0000}"/>
    <cellStyle name="Output 3 3 9 2" xfId="12964" xr:uid="{00000000-0005-0000-0000-0000761F0000}"/>
    <cellStyle name="Output 3 3 9 3" xfId="18720" xr:uid="{00000000-0005-0000-0000-0000771F0000}"/>
    <cellStyle name="Output 3 3 9 4" xfId="24211" xr:uid="{00000000-0005-0000-0000-0000781F0000}"/>
    <cellStyle name="Output 3 4" xfId="6999" xr:uid="{00000000-0005-0000-0000-0000791F0000}"/>
    <cellStyle name="Output 3 4 2" xfId="12965" xr:uid="{00000000-0005-0000-0000-00007A1F0000}"/>
    <cellStyle name="Output 3 4 3" xfId="18721" xr:uid="{00000000-0005-0000-0000-00007B1F0000}"/>
    <cellStyle name="Output 3 4 4" xfId="24212" xr:uid="{00000000-0005-0000-0000-00007C1F0000}"/>
    <cellStyle name="Output 3 5" xfId="7000" xr:uid="{00000000-0005-0000-0000-00007D1F0000}"/>
    <cellStyle name="Output 3 5 2" xfId="12966" xr:uid="{00000000-0005-0000-0000-00007E1F0000}"/>
    <cellStyle name="Output 3 5 3" xfId="18722" xr:uid="{00000000-0005-0000-0000-00007F1F0000}"/>
    <cellStyle name="Output 3 5 4" xfId="24213" xr:uid="{00000000-0005-0000-0000-0000801F0000}"/>
    <cellStyle name="Output 3 6" xfId="7001" xr:uid="{00000000-0005-0000-0000-0000811F0000}"/>
    <cellStyle name="Output 3 6 2" xfId="12967" xr:uid="{00000000-0005-0000-0000-0000821F0000}"/>
    <cellStyle name="Output 3 6 3" xfId="18723" xr:uid="{00000000-0005-0000-0000-0000831F0000}"/>
    <cellStyle name="Output 3 6 4" xfId="24214" xr:uid="{00000000-0005-0000-0000-0000841F0000}"/>
    <cellStyle name="Output 3 7" xfId="11538" xr:uid="{00000000-0005-0000-0000-0000851F0000}"/>
    <cellStyle name="Output 3 8" xfId="17322" xr:uid="{00000000-0005-0000-0000-0000861F0000}"/>
    <cellStyle name="Output 4" xfId="5465" xr:uid="{00000000-0005-0000-0000-0000871F0000}"/>
    <cellStyle name="Output 4 2" xfId="5753" xr:uid="{00000000-0005-0000-0000-0000881F0000}"/>
    <cellStyle name="Output 4 2 10" xfId="17493" xr:uid="{00000000-0005-0000-0000-0000891F0000}"/>
    <cellStyle name="Output 4 2 11" xfId="23010" xr:uid="{00000000-0005-0000-0000-00008A1F0000}"/>
    <cellStyle name="Output 4 2 2" xfId="7002" xr:uid="{00000000-0005-0000-0000-00008B1F0000}"/>
    <cellStyle name="Output 4 2 2 2" xfId="12968" xr:uid="{00000000-0005-0000-0000-00008C1F0000}"/>
    <cellStyle name="Output 4 2 2 3" xfId="18724" xr:uid="{00000000-0005-0000-0000-00008D1F0000}"/>
    <cellStyle name="Output 4 2 2 4" xfId="24215" xr:uid="{00000000-0005-0000-0000-00008E1F0000}"/>
    <cellStyle name="Output 4 2 3" xfId="7003" xr:uid="{00000000-0005-0000-0000-00008F1F0000}"/>
    <cellStyle name="Output 4 2 3 2" xfId="12969" xr:uid="{00000000-0005-0000-0000-0000901F0000}"/>
    <cellStyle name="Output 4 2 3 3" xfId="18725" xr:uid="{00000000-0005-0000-0000-0000911F0000}"/>
    <cellStyle name="Output 4 2 3 4" xfId="24216" xr:uid="{00000000-0005-0000-0000-0000921F0000}"/>
    <cellStyle name="Output 4 2 4" xfId="7004" xr:uid="{00000000-0005-0000-0000-0000931F0000}"/>
    <cellStyle name="Output 4 2 4 2" xfId="12970" xr:uid="{00000000-0005-0000-0000-0000941F0000}"/>
    <cellStyle name="Output 4 2 4 3" xfId="18726" xr:uid="{00000000-0005-0000-0000-0000951F0000}"/>
    <cellStyle name="Output 4 2 4 4" xfId="24217" xr:uid="{00000000-0005-0000-0000-0000961F0000}"/>
    <cellStyle name="Output 4 2 5" xfId="7005" xr:uid="{00000000-0005-0000-0000-0000971F0000}"/>
    <cellStyle name="Output 4 2 5 2" xfId="12971" xr:uid="{00000000-0005-0000-0000-0000981F0000}"/>
    <cellStyle name="Output 4 2 5 3" xfId="18727" xr:uid="{00000000-0005-0000-0000-0000991F0000}"/>
    <cellStyle name="Output 4 2 5 4" xfId="24218" xr:uid="{00000000-0005-0000-0000-00009A1F0000}"/>
    <cellStyle name="Output 4 2 6" xfId="7006" xr:uid="{00000000-0005-0000-0000-00009B1F0000}"/>
    <cellStyle name="Output 4 2 6 2" xfId="12972" xr:uid="{00000000-0005-0000-0000-00009C1F0000}"/>
    <cellStyle name="Output 4 2 6 3" xfId="18728" xr:uid="{00000000-0005-0000-0000-00009D1F0000}"/>
    <cellStyle name="Output 4 2 6 4" xfId="24219" xr:uid="{00000000-0005-0000-0000-00009E1F0000}"/>
    <cellStyle name="Output 4 2 7" xfId="7007" xr:uid="{00000000-0005-0000-0000-00009F1F0000}"/>
    <cellStyle name="Output 4 2 7 2" xfId="12973" xr:uid="{00000000-0005-0000-0000-0000A01F0000}"/>
    <cellStyle name="Output 4 2 7 3" xfId="18729" xr:uid="{00000000-0005-0000-0000-0000A11F0000}"/>
    <cellStyle name="Output 4 2 7 4" xfId="24220" xr:uid="{00000000-0005-0000-0000-0000A21F0000}"/>
    <cellStyle name="Output 4 2 8" xfId="7008" xr:uid="{00000000-0005-0000-0000-0000A31F0000}"/>
    <cellStyle name="Output 4 2 8 2" xfId="12974" xr:uid="{00000000-0005-0000-0000-0000A41F0000}"/>
    <cellStyle name="Output 4 2 8 3" xfId="18730" xr:uid="{00000000-0005-0000-0000-0000A51F0000}"/>
    <cellStyle name="Output 4 2 8 4" xfId="24221" xr:uid="{00000000-0005-0000-0000-0000A61F0000}"/>
    <cellStyle name="Output 4 2 9" xfId="11726" xr:uid="{00000000-0005-0000-0000-0000A71F0000}"/>
    <cellStyle name="Output 4 3" xfId="5980" xr:uid="{00000000-0005-0000-0000-0000A81F0000}"/>
    <cellStyle name="Output 4 3 10" xfId="7009" xr:uid="{00000000-0005-0000-0000-0000A91F0000}"/>
    <cellStyle name="Output 4 3 10 2" xfId="12975" xr:uid="{00000000-0005-0000-0000-0000AA1F0000}"/>
    <cellStyle name="Output 4 3 10 3" xfId="18731" xr:uid="{00000000-0005-0000-0000-0000AB1F0000}"/>
    <cellStyle name="Output 4 3 10 4" xfId="24222" xr:uid="{00000000-0005-0000-0000-0000AC1F0000}"/>
    <cellStyle name="Output 4 3 11" xfId="11953" xr:uid="{00000000-0005-0000-0000-0000AD1F0000}"/>
    <cellStyle name="Output 4 3 12" xfId="17710" xr:uid="{00000000-0005-0000-0000-0000AE1F0000}"/>
    <cellStyle name="Output 4 3 13" xfId="23207" xr:uid="{00000000-0005-0000-0000-0000AF1F0000}"/>
    <cellStyle name="Output 4 3 2" xfId="7010" xr:uid="{00000000-0005-0000-0000-0000B01F0000}"/>
    <cellStyle name="Output 4 3 2 2" xfId="12976" xr:uid="{00000000-0005-0000-0000-0000B11F0000}"/>
    <cellStyle name="Output 4 3 2 3" xfId="18732" xr:uid="{00000000-0005-0000-0000-0000B21F0000}"/>
    <cellStyle name="Output 4 3 2 4" xfId="24223" xr:uid="{00000000-0005-0000-0000-0000B31F0000}"/>
    <cellStyle name="Output 4 3 3" xfId="7011" xr:uid="{00000000-0005-0000-0000-0000B41F0000}"/>
    <cellStyle name="Output 4 3 3 2" xfId="12977" xr:uid="{00000000-0005-0000-0000-0000B51F0000}"/>
    <cellStyle name="Output 4 3 3 3" xfId="18733" xr:uid="{00000000-0005-0000-0000-0000B61F0000}"/>
    <cellStyle name="Output 4 3 3 4" xfId="24224" xr:uid="{00000000-0005-0000-0000-0000B71F0000}"/>
    <cellStyle name="Output 4 3 4" xfId="7012" xr:uid="{00000000-0005-0000-0000-0000B81F0000}"/>
    <cellStyle name="Output 4 3 4 2" xfId="12978" xr:uid="{00000000-0005-0000-0000-0000B91F0000}"/>
    <cellStyle name="Output 4 3 4 3" xfId="18734" xr:uid="{00000000-0005-0000-0000-0000BA1F0000}"/>
    <cellStyle name="Output 4 3 4 4" xfId="24225" xr:uid="{00000000-0005-0000-0000-0000BB1F0000}"/>
    <cellStyle name="Output 4 3 5" xfId="7013" xr:uid="{00000000-0005-0000-0000-0000BC1F0000}"/>
    <cellStyle name="Output 4 3 5 2" xfId="12979" xr:uid="{00000000-0005-0000-0000-0000BD1F0000}"/>
    <cellStyle name="Output 4 3 5 3" xfId="18735" xr:uid="{00000000-0005-0000-0000-0000BE1F0000}"/>
    <cellStyle name="Output 4 3 5 4" xfId="24226" xr:uid="{00000000-0005-0000-0000-0000BF1F0000}"/>
    <cellStyle name="Output 4 3 6" xfId="7014" xr:uid="{00000000-0005-0000-0000-0000C01F0000}"/>
    <cellStyle name="Output 4 3 6 2" xfId="12980" xr:uid="{00000000-0005-0000-0000-0000C11F0000}"/>
    <cellStyle name="Output 4 3 6 3" xfId="18736" xr:uid="{00000000-0005-0000-0000-0000C21F0000}"/>
    <cellStyle name="Output 4 3 6 4" xfId="24227" xr:uid="{00000000-0005-0000-0000-0000C31F0000}"/>
    <cellStyle name="Output 4 3 7" xfId="7015" xr:uid="{00000000-0005-0000-0000-0000C41F0000}"/>
    <cellStyle name="Output 4 3 7 2" xfId="12981" xr:uid="{00000000-0005-0000-0000-0000C51F0000}"/>
    <cellStyle name="Output 4 3 7 3" xfId="18737" xr:uid="{00000000-0005-0000-0000-0000C61F0000}"/>
    <cellStyle name="Output 4 3 7 4" xfId="24228" xr:uid="{00000000-0005-0000-0000-0000C71F0000}"/>
    <cellStyle name="Output 4 3 8" xfId="7016" xr:uid="{00000000-0005-0000-0000-0000C81F0000}"/>
    <cellStyle name="Output 4 3 8 2" xfId="12982" xr:uid="{00000000-0005-0000-0000-0000C91F0000}"/>
    <cellStyle name="Output 4 3 8 3" xfId="18738" xr:uid="{00000000-0005-0000-0000-0000CA1F0000}"/>
    <cellStyle name="Output 4 3 8 4" xfId="24229" xr:uid="{00000000-0005-0000-0000-0000CB1F0000}"/>
    <cellStyle name="Output 4 3 9" xfId="7017" xr:uid="{00000000-0005-0000-0000-0000CC1F0000}"/>
    <cellStyle name="Output 4 3 9 2" xfId="12983" xr:uid="{00000000-0005-0000-0000-0000CD1F0000}"/>
    <cellStyle name="Output 4 3 9 3" xfId="18739" xr:uid="{00000000-0005-0000-0000-0000CE1F0000}"/>
    <cellStyle name="Output 4 3 9 4" xfId="24230" xr:uid="{00000000-0005-0000-0000-0000CF1F0000}"/>
    <cellStyle name="Output 4 4" xfId="7018" xr:uid="{00000000-0005-0000-0000-0000D01F0000}"/>
    <cellStyle name="Output 4 4 2" xfId="12984" xr:uid="{00000000-0005-0000-0000-0000D11F0000}"/>
    <cellStyle name="Output 4 4 3" xfId="18740" xr:uid="{00000000-0005-0000-0000-0000D21F0000}"/>
    <cellStyle name="Output 4 4 4" xfId="24231" xr:uid="{00000000-0005-0000-0000-0000D31F0000}"/>
    <cellStyle name="Output 4 5" xfId="7019" xr:uid="{00000000-0005-0000-0000-0000D41F0000}"/>
    <cellStyle name="Output 4 5 2" xfId="12985" xr:uid="{00000000-0005-0000-0000-0000D51F0000}"/>
    <cellStyle name="Output 4 5 3" xfId="18741" xr:uid="{00000000-0005-0000-0000-0000D61F0000}"/>
    <cellStyle name="Output 4 5 4" xfId="24232" xr:uid="{00000000-0005-0000-0000-0000D71F0000}"/>
    <cellStyle name="Output 4 6" xfId="7020" xr:uid="{00000000-0005-0000-0000-0000D81F0000}"/>
    <cellStyle name="Output 4 6 2" xfId="12986" xr:uid="{00000000-0005-0000-0000-0000D91F0000}"/>
    <cellStyle name="Output 4 6 3" xfId="18742" xr:uid="{00000000-0005-0000-0000-0000DA1F0000}"/>
    <cellStyle name="Output 4 6 4" xfId="24233" xr:uid="{00000000-0005-0000-0000-0000DB1F0000}"/>
    <cellStyle name="Output 4 7" xfId="11459" xr:uid="{00000000-0005-0000-0000-0000DC1F0000}"/>
    <cellStyle name="Output 4 8" xfId="17252" xr:uid="{00000000-0005-0000-0000-0000DD1F0000}"/>
    <cellStyle name="Output 5" xfId="5581" xr:uid="{00000000-0005-0000-0000-0000DE1F0000}"/>
    <cellStyle name="Output 5 2" xfId="5869" xr:uid="{00000000-0005-0000-0000-0000DF1F0000}"/>
    <cellStyle name="Output 5 2 10" xfId="17603" xr:uid="{00000000-0005-0000-0000-0000E01F0000}"/>
    <cellStyle name="Output 5 2 11" xfId="23097" xr:uid="{00000000-0005-0000-0000-0000E11F0000}"/>
    <cellStyle name="Output 5 2 2" xfId="7021" xr:uid="{00000000-0005-0000-0000-0000E21F0000}"/>
    <cellStyle name="Output 5 2 2 2" xfId="12987" xr:uid="{00000000-0005-0000-0000-0000E31F0000}"/>
    <cellStyle name="Output 5 2 2 3" xfId="18743" xr:uid="{00000000-0005-0000-0000-0000E41F0000}"/>
    <cellStyle name="Output 5 2 2 4" xfId="24234" xr:uid="{00000000-0005-0000-0000-0000E51F0000}"/>
    <cellStyle name="Output 5 2 3" xfId="7022" xr:uid="{00000000-0005-0000-0000-0000E61F0000}"/>
    <cellStyle name="Output 5 2 3 2" xfId="12988" xr:uid="{00000000-0005-0000-0000-0000E71F0000}"/>
    <cellStyle name="Output 5 2 3 3" xfId="18744" xr:uid="{00000000-0005-0000-0000-0000E81F0000}"/>
    <cellStyle name="Output 5 2 3 4" xfId="24235" xr:uid="{00000000-0005-0000-0000-0000E91F0000}"/>
    <cellStyle name="Output 5 2 4" xfId="7023" xr:uid="{00000000-0005-0000-0000-0000EA1F0000}"/>
    <cellStyle name="Output 5 2 4 2" xfId="12989" xr:uid="{00000000-0005-0000-0000-0000EB1F0000}"/>
    <cellStyle name="Output 5 2 4 3" xfId="18745" xr:uid="{00000000-0005-0000-0000-0000EC1F0000}"/>
    <cellStyle name="Output 5 2 4 4" xfId="24236" xr:uid="{00000000-0005-0000-0000-0000ED1F0000}"/>
    <cellStyle name="Output 5 2 5" xfId="7024" xr:uid="{00000000-0005-0000-0000-0000EE1F0000}"/>
    <cellStyle name="Output 5 2 5 2" xfId="12990" xr:uid="{00000000-0005-0000-0000-0000EF1F0000}"/>
    <cellStyle name="Output 5 2 5 3" xfId="18746" xr:uid="{00000000-0005-0000-0000-0000F01F0000}"/>
    <cellStyle name="Output 5 2 5 4" xfId="24237" xr:uid="{00000000-0005-0000-0000-0000F11F0000}"/>
    <cellStyle name="Output 5 2 6" xfId="7025" xr:uid="{00000000-0005-0000-0000-0000F21F0000}"/>
    <cellStyle name="Output 5 2 6 2" xfId="12991" xr:uid="{00000000-0005-0000-0000-0000F31F0000}"/>
    <cellStyle name="Output 5 2 6 3" xfId="18747" xr:uid="{00000000-0005-0000-0000-0000F41F0000}"/>
    <cellStyle name="Output 5 2 6 4" xfId="24238" xr:uid="{00000000-0005-0000-0000-0000F51F0000}"/>
    <cellStyle name="Output 5 2 7" xfId="7026" xr:uid="{00000000-0005-0000-0000-0000F61F0000}"/>
    <cellStyle name="Output 5 2 7 2" xfId="12992" xr:uid="{00000000-0005-0000-0000-0000F71F0000}"/>
    <cellStyle name="Output 5 2 7 3" xfId="18748" xr:uid="{00000000-0005-0000-0000-0000F81F0000}"/>
    <cellStyle name="Output 5 2 7 4" xfId="24239" xr:uid="{00000000-0005-0000-0000-0000F91F0000}"/>
    <cellStyle name="Output 5 2 8" xfId="7027" xr:uid="{00000000-0005-0000-0000-0000FA1F0000}"/>
    <cellStyle name="Output 5 2 8 2" xfId="12993" xr:uid="{00000000-0005-0000-0000-0000FB1F0000}"/>
    <cellStyle name="Output 5 2 8 3" xfId="18749" xr:uid="{00000000-0005-0000-0000-0000FC1F0000}"/>
    <cellStyle name="Output 5 2 8 4" xfId="24240" xr:uid="{00000000-0005-0000-0000-0000FD1F0000}"/>
    <cellStyle name="Output 5 2 9" xfId="11842" xr:uid="{00000000-0005-0000-0000-0000FE1F0000}"/>
    <cellStyle name="Output 5 3" xfId="6075" xr:uid="{00000000-0005-0000-0000-0000FF1F0000}"/>
    <cellStyle name="Output 5 3 10" xfId="7028" xr:uid="{00000000-0005-0000-0000-000000200000}"/>
    <cellStyle name="Output 5 3 10 2" xfId="12994" xr:uid="{00000000-0005-0000-0000-000001200000}"/>
    <cellStyle name="Output 5 3 10 3" xfId="18750" xr:uid="{00000000-0005-0000-0000-000002200000}"/>
    <cellStyle name="Output 5 3 10 4" xfId="24241" xr:uid="{00000000-0005-0000-0000-000003200000}"/>
    <cellStyle name="Output 5 3 11" xfId="12047" xr:uid="{00000000-0005-0000-0000-000004200000}"/>
    <cellStyle name="Output 5 3 12" xfId="17803" xr:uid="{00000000-0005-0000-0000-000005200000}"/>
    <cellStyle name="Output 5 3 13" xfId="23300" xr:uid="{00000000-0005-0000-0000-000006200000}"/>
    <cellStyle name="Output 5 3 2" xfId="7029" xr:uid="{00000000-0005-0000-0000-000007200000}"/>
    <cellStyle name="Output 5 3 2 2" xfId="12995" xr:uid="{00000000-0005-0000-0000-000008200000}"/>
    <cellStyle name="Output 5 3 2 3" xfId="18751" xr:uid="{00000000-0005-0000-0000-000009200000}"/>
    <cellStyle name="Output 5 3 2 4" xfId="24242" xr:uid="{00000000-0005-0000-0000-00000A200000}"/>
    <cellStyle name="Output 5 3 3" xfId="7030" xr:uid="{00000000-0005-0000-0000-00000B200000}"/>
    <cellStyle name="Output 5 3 3 2" xfId="12996" xr:uid="{00000000-0005-0000-0000-00000C200000}"/>
    <cellStyle name="Output 5 3 3 3" xfId="18752" xr:uid="{00000000-0005-0000-0000-00000D200000}"/>
    <cellStyle name="Output 5 3 3 4" xfId="24243" xr:uid="{00000000-0005-0000-0000-00000E200000}"/>
    <cellStyle name="Output 5 3 4" xfId="7031" xr:uid="{00000000-0005-0000-0000-00000F200000}"/>
    <cellStyle name="Output 5 3 4 2" xfId="12997" xr:uid="{00000000-0005-0000-0000-000010200000}"/>
    <cellStyle name="Output 5 3 4 3" xfId="18753" xr:uid="{00000000-0005-0000-0000-000011200000}"/>
    <cellStyle name="Output 5 3 4 4" xfId="24244" xr:uid="{00000000-0005-0000-0000-000012200000}"/>
    <cellStyle name="Output 5 3 5" xfId="7032" xr:uid="{00000000-0005-0000-0000-000013200000}"/>
    <cellStyle name="Output 5 3 5 2" xfId="12998" xr:uid="{00000000-0005-0000-0000-000014200000}"/>
    <cellStyle name="Output 5 3 5 3" xfId="18754" xr:uid="{00000000-0005-0000-0000-000015200000}"/>
    <cellStyle name="Output 5 3 5 4" xfId="24245" xr:uid="{00000000-0005-0000-0000-000016200000}"/>
    <cellStyle name="Output 5 3 6" xfId="7033" xr:uid="{00000000-0005-0000-0000-000017200000}"/>
    <cellStyle name="Output 5 3 6 2" xfId="12999" xr:uid="{00000000-0005-0000-0000-000018200000}"/>
    <cellStyle name="Output 5 3 6 3" xfId="18755" xr:uid="{00000000-0005-0000-0000-000019200000}"/>
    <cellStyle name="Output 5 3 6 4" xfId="24246" xr:uid="{00000000-0005-0000-0000-00001A200000}"/>
    <cellStyle name="Output 5 3 7" xfId="7034" xr:uid="{00000000-0005-0000-0000-00001B200000}"/>
    <cellStyle name="Output 5 3 7 2" xfId="13000" xr:uid="{00000000-0005-0000-0000-00001C200000}"/>
    <cellStyle name="Output 5 3 7 3" xfId="18756" xr:uid="{00000000-0005-0000-0000-00001D200000}"/>
    <cellStyle name="Output 5 3 7 4" xfId="24247" xr:uid="{00000000-0005-0000-0000-00001E200000}"/>
    <cellStyle name="Output 5 3 8" xfId="7035" xr:uid="{00000000-0005-0000-0000-00001F200000}"/>
    <cellStyle name="Output 5 3 8 2" xfId="13001" xr:uid="{00000000-0005-0000-0000-000020200000}"/>
    <cellStyle name="Output 5 3 8 3" xfId="18757" xr:uid="{00000000-0005-0000-0000-000021200000}"/>
    <cellStyle name="Output 5 3 8 4" xfId="24248" xr:uid="{00000000-0005-0000-0000-000022200000}"/>
    <cellStyle name="Output 5 3 9" xfId="7036" xr:uid="{00000000-0005-0000-0000-000023200000}"/>
    <cellStyle name="Output 5 3 9 2" xfId="13002" xr:uid="{00000000-0005-0000-0000-000024200000}"/>
    <cellStyle name="Output 5 3 9 3" xfId="18758" xr:uid="{00000000-0005-0000-0000-000025200000}"/>
    <cellStyle name="Output 5 3 9 4" xfId="24249" xr:uid="{00000000-0005-0000-0000-000026200000}"/>
    <cellStyle name="Output 5 4" xfId="7037" xr:uid="{00000000-0005-0000-0000-000027200000}"/>
    <cellStyle name="Output 5 4 2" xfId="13003" xr:uid="{00000000-0005-0000-0000-000028200000}"/>
    <cellStyle name="Output 5 4 3" xfId="18759" xr:uid="{00000000-0005-0000-0000-000029200000}"/>
    <cellStyle name="Output 5 4 4" xfId="24250" xr:uid="{00000000-0005-0000-0000-00002A200000}"/>
    <cellStyle name="Output 5 5" xfId="7038" xr:uid="{00000000-0005-0000-0000-00002B200000}"/>
    <cellStyle name="Output 5 5 2" xfId="13004" xr:uid="{00000000-0005-0000-0000-00002C200000}"/>
    <cellStyle name="Output 5 5 3" xfId="18760" xr:uid="{00000000-0005-0000-0000-00002D200000}"/>
    <cellStyle name="Output 5 5 4" xfId="24251" xr:uid="{00000000-0005-0000-0000-00002E200000}"/>
    <cellStyle name="Output 5 6" xfId="7039" xr:uid="{00000000-0005-0000-0000-00002F200000}"/>
    <cellStyle name="Output 5 6 2" xfId="13005" xr:uid="{00000000-0005-0000-0000-000030200000}"/>
    <cellStyle name="Output 5 6 3" xfId="18761" xr:uid="{00000000-0005-0000-0000-000031200000}"/>
    <cellStyle name="Output 5 6 4" xfId="24252" xr:uid="{00000000-0005-0000-0000-000032200000}"/>
    <cellStyle name="Output 5 7" xfId="7040" xr:uid="{00000000-0005-0000-0000-000033200000}"/>
    <cellStyle name="Output 5 7 2" xfId="13006" xr:uid="{00000000-0005-0000-0000-000034200000}"/>
    <cellStyle name="Output 5 7 3" xfId="18762" xr:uid="{00000000-0005-0000-0000-000035200000}"/>
    <cellStyle name="Output 5 7 4" xfId="24253" xr:uid="{00000000-0005-0000-0000-000036200000}"/>
    <cellStyle name="Output 5 8" xfId="11566" xr:uid="{00000000-0005-0000-0000-000037200000}"/>
    <cellStyle name="Output 5 9" xfId="17342" xr:uid="{00000000-0005-0000-0000-000038200000}"/>
    <cellStyle name="Output 6" xfId="5549" xr:uid="{00000000-0005-0000-0000-000039200000}"/>
    <cellStyle name="Output 6 10" xfId="17324" xr:uid="{00000000-0005-0000-0000-00003A200000}"/>
    <cellStyle name="Output 6 11" xfId="22906" xr:uid="{00000000-0005-0000-0000-00003B200000}"/>
    <cellStyle name="Output 6 2" xfId="5837" xr:uid="{00000000-0005-0000-0000-00003C200000}"/>
    <cellStyle name="Output 6 2 10" xfId="7041" xr:uid="{00000000-0005-0000-0000-00003D200000}"/>
    <cellStyle name="Output 6 2 10 2" xfId="13007" xr:uid="{00000000-0005-0000-0000-00003E200000}"/>
    <cellStyle name="Output 6 2 10 3" xfId="18763" xr:uid="{00000000-0005-0000-0000-00003F200000}"/>
    <cellStyle name="Output 6 2 10 4" xfId="24254" xr:uid="{00000000-0005-0000-0000-000040200000}"/>
    <cellStyle name="Output 6 2 11" xfId="11810" xr:uid="{00000000-0005-0000-0000-000041200000}"/>
    <cellStyle name="Output 6 2 12" xfId="17571" xr:uid="{00000000-0005-0000-0000-000042200000}"/>
    <cellStyle name="Output 6 2 13" xfId="23084" xr:uid="{00000000-0005-0000-0000-000043200000}"/>
    <cellStyle name="Output 6 2 2" xfId="7042" xr:uid="{00000000-0005-0000-0000-000044200000}"/>
    <cellStyle name="Output 6 2 2 2" xfId="13008" xr:uid="{00000000-0005-0000-0000-000045200000}"/>
    <cellStyle name="Output 6 2 2 3" xfId="18764" xr:uid="{00000000-0005-0000-0000-000046200000}"/>
    <cellStyle name="Output 6 2 2 4" xfId="24255" xr:uid="{00000000-0005-0000-0000-000047200000}"/>
    <cellStyle name="Output 6 2 3" xfId="7043" xr:uid="{00000000-0005-0000-0000-000048200000}"/>
    <cellStyle name="Output 6 2 3 2" xfId="13009" xr:uid="{00000000-0005-0000-0000-000049200000}"/>
    <cellStyle name="Output 6 2 3 3" xfId="18765" xr:uid="{00000000-0005-0000-0000-00004A200000}"/>
    <cellStyle name="Output 6 2 3 4" xfId="24256" xr:uid="{00000000-0005-0000-0000-00004B200000}"/>
    <cellStyle name="Output 6 2 4" xfId="7044" xr:uid="{00000000-0005-0000-0000-00004C200000}"/>
    <cellStyle name="Output 6 2 4 2" xfId="13010" xr:uid="{00000000-0005-0000-0000-00004D200000}"/>
    <cellStyle name="Output 6 2 4 3" xfId="18766" xr:uid="{00000000-0005-0000-0000-00004E200000}"/>
    <cellStyle name="Output 6 2 4 4" xfId="24257" xr:uid="{00000000-0005-0000-0000-00004F200000}"/>
    <cellStyle name="Output 6 2 5" xfId="7045" xr:uid="{00000000-0005-0000-0000-000050200000}"/>
    <cellStyle name="Output 6 2 5 2" xfId="13011" xr:uid="{00000000-0005-0000-0000-000051200000}"/>
    <cellStyle name="Output 6 2 5 3" xfId="18767" xr:uid="{00000000-0005-0000-0000-000052200000}"/>
    <cellStyle name="Output 6 2 5 4" xfId="24258" xr:uid="{00000000-0005-0000-0000-000053200000}"/>
    <cellStyle name="Output 6 2 6" xfId="7046" xr:uid="{00000000-0005-0000-0000-000054200000}"/>
    <cellStyle name="Output 6 2 6 2" xfId="13012" xr:uid="{00000000-0005-0000-0000-000055200000}"/>
    <cellStyle name="Output 6 2 6 3" xfId="18768" xr:uid="{00000000-0005-0000-0000-000056200000}"/>
    <cellStyle name="Output 6 2 6 4" xfId="24259" xr:uid="{00000000-0005-0000-0000-000057200000}"/>
    <cellStyle name="Output 6 2 7" xfId="7047" xr:uid="{00000000-0005-0000-0000-000058200000}"/>
    <cellStyle name="Output 6 2 7 2" xfId="13013" xr:uid="{00000000-0005-0000-0000-000059200000}"/>
    <cellStyle name="Output 6 2 7 3" xfId="18769" xr:uid="{00000000-0005-0000-0000-00005A200000}"/>
    <cellStyle name="Output 6 2 7 4" xfId="24260" xr:uid="{00000000-0005-0000-0000-00005B200000}"/>
    <cellStyle name="Output 6 2 8" xfId="7048" xr:uid="{00000000-0005-0000-0000-00005C200000}"/>
    <cellStyle name="Output 6 2 8 2" xfId="13014" xr:uid="{00000000-0005-0000-0000-00005D200000}"/>
    <cellStyle name="Output 6 2 8 3" xfId="18770" xr:uid="{00000000-0005-0000-0000-00005E200000}"/>
    <cellStyle name="Output 6 2 8 4" xfId="24261" xr:uid="{00000000-0005-0000-0000-00005F200000}"/>
    <cellStyle name="Output 6 2 9" xfId="7049" xr:uid="{00000000-0005-0000-0000-000060200000}"/>
    <cellStyle name="Output 6 2 9 2" xfId="13015" xr:uid="{00000000-0005-0000-0000-000061200000}"/>
    <cellStyle name="Output 6 2 9 3" xfId="18771" xr:uid="{00000000-0005-0000-0000-000062200000}"/>
    <cellStyle name="Output 6 2 9 4" xfId="24262" xr:uid="{00000000-0005-0000-0000-000063200000}"/>
    <cellStyle name="Output 6 3" xfId="6059" xr:uid="{00000000-0005-0000-0000-000064200000}"/>
    <cellStyle name="Output 6 3 10" xfId="7050" xr:uid="{00000000-0005-0000-0000-000065200000}"/>
    <cellStyle name="Output 6 3 10 2" xfId="13016" xr:uid="{00000000-0005-0000-0000-000066200000}"/>
    <cellStyle name="Output 6 3 10 3" xfId="18772" xr:uid="{00000000-0005-0000-0000-000067200000}"/>
    <cellStyle name="Output 6 3 10 4" xfId="24263" xr:uid="{00000000-0005-0000-0000-000068200000}"/>
    <cellStyle name="Output 6 3 11" xfId="12031" xr:uid="{00000000-0005-0000-0000-000069200000}"/>
    <cellStyle name="Output 6 3 12" xfId="17787" xr:uid="{00000000-0005-0000-0000-00006A200000}"/>
    <cellStyle name="Output 6 3 13" xfId="23284" xr:uid="{00000000-0005-0000-0000-00006B200000}"/>
    <cellStyle name="Output 6 3 2" xfId="7051" xr:uid="{00000000-0005-0000-0000-00006C200000}"/>
    <cellStyle name="Output 6 3 2 2" xfId="13017" xr:uid="{00000000-0005-0000-0000-00006D200000}"/>
    <cellStyle name="Output 6 3 2 3" xfId="18773" xr:uid="{00000000-0005-0000-0000-00006E200000}"/>
    <cellStyle name="Output 6 3 2 4" xfId="24264" xr:uid="{00000000-0005-0000-0000-00006F200000}"/>
    <cellStyle name="Output 6 3 3" xfId="7052" xr:uid="{00000000-0005-0000-0000-000070200000}"/>
    <cellStyle name="Output 6 3 3 2" xfId="13018" xr:uid="{00000000-0005-0000-0000-000071200000}"/>
    <cellStyle name="Output 6 3 3 3" xfId="18774" xr:uid="{00000000-0005-0000-0000-000072200000}"/>
    <cellStyle name="Output 6 3 3 4" xfId="24265" xr:uid="{00000000-0005-0000-0000-000073200000}"/>
    <cellStyle name="Output 6 3 4" xfId="7053" xr:uid="{00000000-0005-0000-0000-000074200000}"/>
    <cellStyle name="Output 6 3 4 2" xfId="13019" xr:uid="{00000000-0005-0000-0000-000075200000}"/>
    <cellStyle name="Output 6 3 4 3" xfId="18775" xr:uid="{00000000-0005-0000-0000-000076200000}"/>
    <cellStyle name="Output 6 3 4 4" xfId="24266" xr:uid="{00000000-0005-0000-0000-000077200000}"/>
    <cellStyle name="Output 6 3 5" xfId="7054" xr:uid="{00000000-0005-0000-0000-000078200000}"/>
    <cellStyle name="Output 6 3 5 2" xfId="13020" xr:uid="{00000000-0005-0000-0000-000079200000}"/>
    <cellStyle name="Output 6 3 5 3" xfId="18776" xr:uid="{00000000-0005-0000-0000-00007A200000}"/>
    <cellStyle name="Output 6 3 5 4" xfId="24267" xr:uid="{00000000-0005-0000-0000-00007B200000}"/>
    <cellStyle name="Output 6 3 6" xfId="7055" xr:uid="{00000000-0005-0000-0000-00007C200000}"/>
    <cellStyle name="Output 6 3 6 2" xfId="13021" xr:uid="{00000000-0005-0000-0000-00007D200000}"/>
    <cellStyle name="Output 6 3 6 3" xfId="18777" xr:uid="{00000000-0005-0000-0000-00007E200000}"/>
    <cellStyle name="Output 6 3 6 4" xfId="24268" xr:uid="{00000000-0005-0000-0000-00007F200000}"/>
    <cellStyle name="Output 6 3 7" xfId="7056" xr:uid="{00000000-0005-0000-0000-000080200000}"/>
    <cellStyle name="Output 6 3 7 2" xfId="13022" xr:uid="{00000000-0005-0000-0000-000081200000}"/>
    <cellStyle name="Output 6 3 7 3" xfId="18778" xr:uid="{00000000-0005-0000-0000-000082200000}"/>
    <cellStyle name="Output 6 3 7 4" xfId="24269" xr:uid="{00000000-0005-0000-0000-000083200000}"/>
    <cellStyle name="Output 6 3 8" xfId="7057" xr:uid="{00000000-0005-0000-0000-000084200000}"/>
    <cellStyle name="Output 6 3 8 2" xfId="13023" xr:uid="{00000000-0005-0000-0000-000085200000}"/>
    <cellStyle name="Output 6 3 8 3" xfId="18779" xr:uid="{00000000-0005-0000-0000-000086200000}"/>
    <cellStyle name="Output 6 3 8 4" xfId="24270" xr:uid="{00000000-0005-0000-0000-000087200000}"/>
    <cellStyle name="Output 6 3 9" xfId="7058" xr:uid="{00000000-0005-0000-0000-000088200000}"/>
    <cellStyle name="Output 6 3 9 2" xfId="13024" xr:uid="{00000000-0005-0000-0000-000089200000}"/>
    <cellStyle name="Output 6 3 9 3" xfId="18780" xr:uid="{00000000-0005-0000-0000-00008A200000}"/>
    <cellStyle name="Output 6 3 9 4" xfId="24271" xr:uid="{00000000-0005-0000-0000-00008B200000}"/>
    <cellStyle name="Output 6 4" xfId="7059" xr:uid="{00000000-0005-0000-0000-00008C200000}"/>
    <cellStyle name="Output 6 4 2" xfId="13025" xr:uid="{00000000-0005-0000-0000-00008D200000}"/>
    <cellStyle name="Output 6 4 3" xfId="18781" xr:uid="{00000000-0005-0000-0000-00008E200000}"/>
    <cellStyle name="Output 6 4 4" xfId="24272" xr:uid="{00000000-0005-0000-0000-00008F200000}"/>
    <cellStyle name="Output 6 5" xfId="7060" xr:uid="{00000000-0005-0000-0000-000090200000}"/>
    <cellStyle name="Output 6 5 2" xfId="13026" xr:uid="{00000000-0005-0000-0000-000091200000}"/>
    <cellStyle name="Output 6 5 3" xfId="18782" xr:uid="{00000000-0005-0000-0000-000092200000}"/>
    <cellStyle name="Output 6 5 4" xfId="24273" xr:uid="{00000000-0005-0000-0000-000093200000}"/>
    <cellStyle name="Output 6 6" xfId="7061" xr:uid="{00000000-0005-0000-0000-000094200000}"/>
    <cellStyle name="Output 6 6 2" xfId="13027" xr:uid="{00000000-0005-0000-0000-000095200000}"/>
    <cellStyle name="Output 6 6 3" xfId="18783" xr:uid="{00000000-0005-0000-0000-000096200000}"/>
    <cellStyle name="Output 6 6 4" xfId="24274" xr:uid="{00000000-0005-0000-0000-000097200000}"/>
    <cellStyle name="Output 6 7" xfId="7062" xr:uid="{00000000-0005-0000-0000-000098200000}"/>
    <cellStyle name="Output 6 7 2" xfId="13028" xr:uid="{00000000-0005-0000-0000-000099200000}"/>
    <cellStyle name="Output 6 7 3" xfId="18784" xr:uid="{00000000-0005-0000-0000-00009A200000}"/>
    <cellStyle name="Output 6 7 4" xfId="24275" xr:uid="{00000000-0005-0000-0000-00009B200000}"/>
    <cellStyle name="Output 6 8" xfId="7063" xr:uid="{00000000-0005-0000-0000-00009C200000}"/>
    <cellStyle name="Output 6 8 2" xfId="13029" xr:uid="{00000000-0005-0000-0000-00009D200000}"/>
    <cellStyle name="Output 6 8 3" xfId="18785" xr:uid="{00000000-0005-0000-0000-00009E200000}"/>
    <cellStyle name="Output 6 8 4" xfId="24276" xr:uid="{00000000-0005-0000-0000-00009F200000}"/>
    <cellStyle name="Output 6 9" xfId="11542" xr:uid="{00000000-0005-0000-0000-0000A0200000}"/>
    <cellStyle name="Output 7" xfId="7064" xr:uid="{00000000-0005-0000-0000-0000A1200000}"/>
    <cellStyle name="Output 7 2" xfId="13030" xr:uid="{00000000-0005-0000-0000-0000A2200000}"/>
    <cellStyle name="Output 7 3" xfId="18786" xr:uid="{00000000-0005-0000-0000-0000A3200000}"/>
    <cellStyle name="Output 7 4" xfId="24277" xr:uid="{00000000-0005-0000-0000-0000A4200000}"/>
    <cellStyle name="Output 8" xfId="7065" xr:uid="{00000000-0005-0000-0000-0000A5200000}"/>
    <cellStyle name="Output 8 2" xfId="13031" xr:uid="{00000000-0005-0000-0000-0000A6200000}"/>
    <cellStyle name="Output 8 3" xfId="18787" xr:uid="{00000000-0005-0000-0000-0000A7200000}"/>
    <cellStyle name="Output 8 4" xfId="24278" xr:uid="{00000000-0005-0000-0000-0000A8200000}"/>
    <cellStyle name="Output 9" xfId="11292" xr:uid="{00000000-0005-0000-0000-0000A9200000}"/>
    <cellStyle name="Output Amounts" xfId="4324" xr:uid="{00000000-0005-0000-0000-0000AA200000}"/>
    <cellStyle name="Output Column Headings" xfId="4325" xr:uid="{00000000-0005-0000-0000-0000AB200000}"/>
    <cellStyle name="Output Line Items" xfId="4326" xr:uid="{00000000-0005-0000-0000-0000AC200000}"/>
    <cellStyle name="Output Report Heading" xfId="4327" xr:uid="{00000000-0005-0000-0000-0000AD200000}"/>
    <cellStyle name="Output Report Title" xfId="4328" xr:uid="{00000000-0005-0000-0000-0000AE200000}"/>
    <cellStyle name="Output_라벨" xfId="4329" xr:uid="{00000000-0005-0000-0000-0000AF200000}"/>
    <cellStyle name="Overscore" xfId="470" xr:uid="{00000000-0005-0000-0000-0000B0200000}"/>
    <cellStyle name="Overunder" xfId="471" xr:uid="{00000000-0005-0000-0000-0000B1200000}"/>
    <cellStyle name="P" xfId="472" xr:uid="{00000000-0005-0000-0000-0000B2200000}"/>
    <cellStyle name="P 2" xfId="5629" xr:uid="{00000000-0005-0000-0000-0000B3200000}"/>
    <cellStyle name="P 2 2" xfId="7066" xr:uid="{00000000-0005-0000-0000-0000B4200000}"/>
    <cellStyle name="P 2 2 2" xfId="13032" xr:uid="{00000000-0005-0000-0000-0000B5200000}"/>
    <cellStyle name="P 2 2 3" xfId="18788" xr:uid="{00000000-0005-0000-0000-0000B6200000}"/>
    <cellStyle name="P 2 3" xfId="7067" xr:uid="{00000000-0005-0000-0000-0000B7200000}"/>
    <cellStyle name="P 2 3 2" xfId="13033" xr:uid="{00000000-0005-0000-0000-0000B8200000}"/>
    <cellStyle name="P 2 3 3" xfId="18789" xr:uid="{00000000-0005-0000-0000-0000B9200000}"/>
    <cellStyle name="P 3" xfId="7068" xr:uid="{00000000-0005-0000-0000-0000BA200000}"/>
    <cellStyle name="P 3 2" xfId="13034" xr:uid="{00000000-0005-0000-0000-0000BB200000}"/>
    <cellStyle name="P 3 3" xfId="18790" xr:uid="{00000000-0005-0000-0000-0000BC200000}"/>
    <cellStyle name="p=_x000a_龍?" xfId="135" xr:uid="{00000000-0005-0000-0000-0000BD200000}"/>
    <cellStyle name="PARK" xfId="4330" xr:uid="{00000000-0005-0000-0000-0000BE200000}"/>
    <cellStyle name="pc1" xfId="473" xr:uid="{00000000-0005-0000-0000-0000BF200000}"/>
    <cellStyle name="PE_1월" xfId="4331" xr:uid="{00000000-0005-0000-0000-0000C0200000}"/>
    <cellStyle name="Percent" xfId="474" xr:uid="{00000000-0005-0000-0000-0000C1200000}"/>
    <cellStyle name="Percent (0)" xfId="4332" xr:uid="{00000000-0005-0000-0000-0000C2200000}"/>
    <cellStyle name="Percent [0.0%]" xfId="4333" xr:uid="{00000000-0005-0000-0000-0000C3200000}"/>
    <cellStyle name="Percent [0]" xfId="475" xr:uid="{00000000-0005-0000-0000-0000C4200000}"/>
    <cellStyle name="Percent [0] 2" xfId="4334" xr:uid="{00000000-0005-0000-0000-0000C5200000}"/>
    <cellStyle name="Percent [00]" xfId="4335" xr:uid="{00000000-0005-0000-0000-0000C6200000}"/>
    <cellStyle name="Percent [00] 2" xfId="4336" xr:uid="{00000000-0005-0000-0000-0000C7200000}"/>
    <cellStyle name="Percent [1]" xfId="476" xr:uid="{00000000-0005-0000-0000-0000C8200000}"/>
    <cellStyle name="Percent [2]" xfId="136" xr:uid="{00000000-0005-0000-0000-0000C9200000}"/>
    <cellStyle name="Percent 10" xfId="4337" xr:uid="{00000000-0005-0000-0000-0000CA200000}"/>
    <cellStyle name="Percent 100" xfId="4338" xr:uid="{00000000-0005-0000-0000-0000CB200000}"/>
    <cellStyle name="Percent 101" xfId="4339" xr:uid="{00000000-0005-0000-0000-0000CC200000}"/>
    <cellStyle name="Percent 102" xfId="4340" xr:uid="{00000000-0005-0000-0000-0000CD200000}"/>
    <cellStyle name="Percent 103" xfId="4341" xr:uid="{00000000-0005-0000-0000-0000CE200000}"/>
    <cellStyle name="Percent 104" xfId="4342" xr:uid="{00000000-0005-0000-0000-0000CF200000}"/>
    <cellStyle name="Percent 105" xfId="4343" xr:uid="{00000000-0005-0000-0000-0000D0200000}"/>
    <cellStyle name="Percent 106" xfId="4344" xr:uid="{00000000-0005-0000-0000-0000D1200000}"/>
    <cellStyle name="Percent 107" xfId="4345" xr:uid="{00000000-0005-0000-0000-0000D2200000}"/>
    <cellStyle name="Percent 108" xfId="4346" xr:uid="{00000000-0005-0000-0000-0000D3200000}"/>
    <cellStyle name="Percent 109" xfId="4347" xr:uid="{00000000-0005-0000-0000-0000D4200000}"/>
    <cellStyle name="Percent 11" xfId="4348" xr:uid="{00000000-0005-0000-0000-0000D5200000}"/>
    <cellStyle name="Percent 110" xfId="4349" xr:uid="{00000000-0005-0000-0000-0000D6200000}"/>
    <cellStyle name="Percent 111" xfId="4350" xr:uid="{00000000-0005-0000-0000-0000D7200000}"/>
    <cellStyle name="Percent 112" xfId="4351" xr:uid="{00000000-0005-0000-0000-0000D8200000}"/>
    <cellStyle name="Percent 113" xfId="4352" xr:uid="{00000000-0005-0000-0000-0000D9200000}"/>
    <cellStyle name="Percent 114" xfId="4353" xr:uid="{00000000-0005-0000-0000-0000DA200000}"/>
    <cellStyle name="Percent 115" xfId="4354" xr:uid="{00000000-0005-0000-0000-0000DB200000}"/>
    <cellStyle name="Percent 116" xfId="4355" xr:uid="{00000000-0005-0000-0000-0000DC200000}"/>
    <cellStyle name="Percent 117" xfId="4356" xr:uid="{00000000-0005-0000-0000-0000DD200000}"/>
    <cellStyle name="Percent 118" xfId="4357" xr:uid="{00000000-0005-0000-0000-0000DE200000}"/>
    <cellStyle name="Percent 119" xfId="4358" xr:uid="{00000000-0005-0000-0000-0000DF200000}"/>
    <cellStyle name="Percent 12" xfId="4359" xr:uid="{00000000-0005-0000-0000-0000E0200000}"/>
    <cellStyle name="Percent 120" xfId="4360" xr:uid="{00000000-0005-0000-0000-0000E1200000}"/>
    <cellStyle name="Percent 121" xfId="4361" xr:uid="{00000000-0005-0000-0000-0000E2200000}"/>
    <cellStyle name="Percent 122" xfId="4362" xr:uid="{00000000-0005-0000-0000-0000E3200000}"/>
    <cellStyle name="Percent 123" xfId="4363" xr:uid="{00000000-0005-0000-0000-0000E4200000}"/>
    <cellStyle name="Percent 124" xfId="4364" xr:uid="{00000000-0005-0000-0000-0000E5200000}"/>
    <cellStyle name="Percent 125" xfId="4365" xr:uid="{00000000-0005-0000-0000-0000E6200000}"/>
    <cellStyle name="Percent 126" xfId="4366" xr:uid="{00000000-0005-0000-0000-0000E7200000}"/>
    <cellStyle name="Percent 127" xfId="4367" xr:uid="{00000000-0005-0000-0000-0000E8200000}"/>
    <cellStyle name="Percent 128" xfId="4368" xr:uid="{00000000-0005-0000-0000-0000E9200000}"/>
    <cellStyle name="Percent 129" xfId="4369" xr:uid="{00000000-0005-0000-0000-0000EA200000}"/>
    <cellStyle name="Percent 13" xfId="4370" xr:uid="{00000000-0005-0000-0000-0000EB200000}"/>
    <cellStyle name="Percent 130" xfId="4371" xr:uid="{00000000-0005-0000-0000-0000EC200000}"/>
    <cellStyle name="Percent 131" xfId="4372" xr:uid="{00000000-0005-0000-0000-0000ED200000}"/>
    <cellStyle name="Percent 132" xfId="4373" xr:uid="{00000000-0005-0000-0000-0000EE200000}"/>
    <cellStyle name="Percent 133" xfId="4374" xr:uid="{00000000-0005-0000-0000-0000EF200000}"/>
    <cellStyle name="Percent 134" xfId="4375" xr:uid="{00000000-0005-0000-0000-0000F0200000}"/>
    <cellStyle name="Percent 135" xfId="4376" xr:uid="{00000000-0005-0000-0000-0000F1200000}"/>
    <cellStyle name="Percent 136" xfId="4377" xr:uid="{00000000-0005-0000-0000-0000F2200000}"/>
    <cellStyle name="Percent 137" xfId="4378" xr:uid="{00000000-0005-0000-0000-0000F3200000}"/>
    <cellStyle name="Percent 138" xfId="4379" xr:uid="{00000000-0005-0000-0000-0000F4200000}"/>
    <cellStyle name="Percent 139" xfId="4380" xr:uid="{00000000-0005-0000-0000-0000F5200000}"/>
    <cellStyle name="Percent 14" xfId="4381" xr:uid="{00000000-0005-0000-0000-0000F6200000}"/>
    <cellStyle name="Percent 140" xfId="4382" xr:uid="{00000000-0005-0000-0000-0000F7200000}"/>
    <cellStyle name="Percent 141" xfId="4383" xr:uid="{00000000-0005-0000-0000-0000F8200000}"/>
    <cellStyle name="Percent 142" xfId="4384" xr:uid="{00000000-0005-0000-0000-0000F9200000}"/>
    <cellStyle name="Percent 143" xfId="4385" xr:uid="{00000000-0005-0000-0000-0000FA200000}"/>
    <cellStyle name="Percent 144" xfId="4386" xr:uid="{00000000-0005-0000-0000-0000FB200000}"/>
    <cellStyle name="Percent 145" xfId="4387" xr:uid="{00000000-0005-0000-0000-0000FC200000}"/>
    <cellStyle name="Percent 146" xfId="4388" xr:uid="{00000000-0005-0000-0000-0000FD200000}"/>
    <cellStyle name="Percent 147" xfId="4389" xr:uid="{00000000-0005-0000-0000-0000FE200000}"/>
    <cellStyle name="Percent 148" xfId="4390" xr:uid="{00000000-0005-0000-0000-0000FF200000}"/>
    <cellStyle name="Percent 149" xfId="4391" xr:uid="{00000000-0005-0000-0000-000000210000}"/>
    <cellStyle name="Percent 15" xfId="4392" xr:uid="{00000000-0005-0000-0000-000001210000}"/>
    <cellStyle name="Percent 150" xfId="4393" xr:uid="{00000000-0005-0000-0000-000002210000}"/>
    <cellStyle name="Percent 151" xfId="4394" xr:uid="{00000000-0005-0000-0000-000003210000}"/>
    <cellStyle name="Percent 152" xfId="4395" xr:uid="{00000000-0005-0000-0000-000004210000}"/>
    <cellStyle name="Percent 153" xfId="4396" xr:uid="{00000000-0005-0000-0000-000005210000}"/>
    <cellStyle name="Percent 154" xfId="4397" xr:uid="{00000000-0005-0000-0000-000006210000}"/>
    <cellStyle name="Percent 155" xfId="4398" xr:uid="{00000000-0005-0000-0000-000007210000}"/>
    <cellStyle name="Percent 156" xfId="4399" xr:uid="{00000000-0005-0000-0000-000008210000}"/>
    <cellStyle name="Percent 157" xfId="4400" xr:uid="{00000000-0005-0000-0000-000009210000}"/>
    <cellStyle name="Percent 158" xfId="4401" xr:uid="{00000000-0005-0000-0000-00000A210000}"/>
    <cellStyle name="Percent 159" xfId="4402" xr:uid="{00000000-0005-0000-0000-00000B210000}"/>
    <cellStyle name="Percent 16" xfId="4403" xr:uid="{00000000-0005-0000-0000-00000C210000}"/>
    <cellStyle name="Percent 160" xfId="4404" xr:uid="{00000000-0005-0000-0000-00000D210000}"/>
    <cellStyle name="Percent 161" xfId="4405" xr:uid="{00000000-0005-0000-0000-00000E210000}"/>
    <cellStyle name="Percent 162" xfId="4406" xr:uid="{00000000-0005-0000-0000-00000F210000}"/>
    <cellStyle name="Percent 163" xfId="4407" xr:uid="{00000000-0005-0000-0000-000010210000}"/>
    <cellStyle name="Percent 164" xfId="4408" xr:uid="{00000000-0005-0000-0000-000011210000}"/>
    <cellStyle name="Percent 165" xfId="4409" xr:uid="{00000000-0005-0000-0000-000012210000}"/>
    <cellStyle name="Percent 166" xfId="4410" xr:uid="{00000000-0005-0000-0000-000013210000}"/>
    <cellStyle name="Percent 167" xfId="4411" xr:uid="{00000000-0005-0000-0000-000014210000}"/>
    <cellStyle name="Percent 168" xfId="4412" xr:uid="{00000000-0005-0000-0000-000015210000}"/>
    <cellStyle name="Percent 169" xfId="4413" xr:uid="{00000000-0005-0000-0000-000016210000}"/>
    <cellStyle name="Percent 17" xfId="4414" xr:uid="{00000000-0005-0000-0000-000017210000}"/>
    <cellStyle name="Percent 170" xfId="4415" xr:uid="{00000000-0005-0000-0000-000018210000}"/>
    <cellStyle name="Percent 171" xfId="4416" xr:uid="{00000000-0005-0000-0000-000019210000}"/>
    <cellStyle name="Percent 172" xfId="4417" xr:uid="{00000000-0005-0000-0000-00001A210000}"/>
    <cellStyle name="Percent 173" xfId="5218" xr:uid="{00000000-0005-0000-0000-00001B210000}"/>
    <cellStyle name="Percent 174" xfId="5349" xr:uid="{00000000-0005-0000-0000-00001C210000}"/>
    <cellStyle name="Percent 175" xfId="5160" xr:uid="{00000000-0005-0000-0000-00001D210000}"/>
    <cellStyle name="Percent 176" xfId="5332" xr:uid="{00000000-0005-0000-0000-00001E210000}"/>
    <cellStyle name="Percent 18" xfId="4418" xr:uid="{00000000-0005-0000-0000-00001F210000}"/>
    <cellStyle name="Percent 19" xfId="4419" xr:uid="{00000000-0005-0000-0000-000020210000}"/>
    <cellStyle name="Percent 2" xfId="4420" xr:uid="{00000000-0005-0000-0000-000021210000}"/>
    <cellStyle name="Percent 20" xfId="4421" xr:uid="{00000000-0005-0000-0000-000022210000}"/>
    <cellStyle name="Percent 21" xfId="4422" xr:uid="{00000000-0005-0000-0000-000023210000}"/>
    <cellStyle name="Percent 22" xfId="4423" xr:uid="{00000000-0005-0000-0000-000024210000}"/>
    <cellStyle name="Percent 23" xfId="4424" xr:uid="{00000000-0005-0000-0000-000025210000}"/>
    <cellStyle name="Percent 24" xfId="4425" xr:uid="{00000000-0005-0000-0000-000026210000}"/>
    <cellStyle name="Percent 25" xfId="4426" xr:uid="{00000000-0005-0000-0000-000027210000}"/>
    <cellStyle name="Percent 26" xfId="4427" xr:uid="{00000000-0005-0000-0000-000028210000}"/>
    <cellStyle name="Percent 27" xfId="4428" xr:uid="{00000000-0005-0000-0000-000029210000}"/>
    <cellStyle name="Percent 28" xfId="4429" xr:uid="{00000000-0005-0000-0000-00002A210000}"/>
    <cellStyle name="Percent 29" xfId="4430" xr:uid="{00000000-0005-0000-0000-00002B210000}"/>
    <cellStyle name="Percent 3" xfId="4431" xr:uid="{00000000-0005-0000-0000-00002C210000}"/>
    <cellStyle name="Percent 30" xfId="4432" xr:uid="{00000000-0005-0000-0000-00002D210000}"/>
    <cellStyle name="Percent 31" xfId="4433" xr:uid="{00000000-0005-0000-0000-00002E210000}"/>
    <cellStyle name="Percent 32" xfId="4434" xr:uid="{00000000-0005-0000-0000-00002F210000}"/>
    <cellStyle name="Percent 33" xfId="4435" xr:uid="{00000000-0005-0000-0000-000030210000}"/>
    <cellStyle name="Percent 34" xfId="4436" xr:uid="{00000000-0005-0000-0000-000031210000}"/>
    <cellStyle name="Percent 35" xfId="4437" xr:uid="{00000000-0005-0000-0000-000032210000}"/>
    <cellStyle name="Percent 36" xfId="4438" xr:uid="{00000000-0005-0000-0000-000033210000}"/>
    <cellStyle name="Percent 37" xfId="4439" xr:uid="{00000000-0005-0000-0000-000034210000}"/>
    <cellStyle name="Percent 38" xfId="4440" xr:uid="{00000000-0005-0000-0000-000035210000}"/>
    <cellStyle name="Percent 39" xfId="4441" xr:uid="{00000000-0005-0000-0000-000036210000}"/>
    <cellStyle name="Percent 4" xfId="4442" xr:uid="{00000000-0005-0000-0000-000037210000}"/>
    <cellStyle name="Percent 40" xfId="4443" xr:uid="{00000000-0005-0000-0000-000038210000}"/>
    <cellStyle name="Percent 41" xfId="4444" xr:uid="{00000000-0005-0000-0000-000039210000}"/>
    <cellStyle name="Percent 42" xfId="4445" xr:uid="{00000000-0005-0000-0000-00003A210000}"/>
    <cellStyle name="Percent 43" xfId="4446" xr:uid="{00000000-0005-0000-0000-00003B210000}"/>
    <cellStyle name="Percent 44" xfId="4447" xr:uid="{00000000-0005-0000-0000-00003C210000}"/>
    <cellStyle name="Percent 45" xfId="4448" xr:uid="{00000000-0005-0000-0000-00003D210000}"/>
    <cellStyle name="Percent 46" xfId="4449" xr:uid="{00000000-0005-0000-0000-00003E210000}"/>
    <cellStyle name="Percent 47" xfId="4450" xr:uid="{00000000-0005-0000-0000-00003F210000}"/>
    <cellStyle name="Percent 48" xfId="4451" xr:uid="{00000000-0005-0000-0000-000040210000}"/>
    <cellStyle name="Percent 49" xfId="4452" xr:uid="{00000000-0005-0000-0000-000041210000}"/>
    <cellStyle name="Percent 5" xfId="4453" xr:uid="{00000000-0005-0000-0000-000042210000}"/>
    <cellStyle name="Percent 50" xfId="4454" xr:uid="{00000000-0005-0000-0000-000043210000}"/>
    <cellStyle name="Percent 51" xfId="4455" xr:uid="{00000000-0005-0000-0000-000044210000}"/>
    <cellStyle name="Percent 52" xfId="4456" xr:uid="{00000000-0005-0000-0000-000045210000}"/>
    <cellStyle name="Percent 53" xfId="4457" xr:uid="{00000000-0005-0000-0000-000046210000}"/>
    <cellStyle name="Percent 54" xfId="4458" xr:uid="{00000000-0005-0000-0000-000047210000}"/>
    <cellStyle name="Percent 55" xfId="4459" xr:uid="{00000000-0005-0000-0000-000048210000}"/>
    <cellStyle name="Percent 56" xfId="4460" xr:uid="{00000000-0005-0000-0000-000049210000}"/>
    <cellStyle name="Percent 57" xfId="4461" xr:uid="{00000000-0005-0000-0000-00004A210000}"/>
    <cellStyle name="Percent 58" xfId="4462" xr:uid="{00000000-0005-0000-0000-00004B210000}"/>
    <cellStyle name="Percent 59" xfId="4463" xr:uid="{00000000-0005-0000-0000-00004C210000}"/>
    <cellStyle name="Percent 6" xfId="4464" xr:uid="{00000000-0005-0000-0000-00004D210000}"/>
    <cellStyle name="Percent 60" xfId="4465" xr:uid="{00000000-0005-0000-0000-00004E210000}"/>
    <cellStyle name="Percent 61" xfId="4466" xr:uid="{00000000-0005-0000-0000-00004F210000}"/>
    <cellStyle name="Percent 62" xfId="4467" xr:uid="{00000000-0005-0000-0000-000050210000}"/>
    <cellStyle name="Percent 63" xfId="4468" xr:uid="{00000000-0005-0000-0000-000051210000}"/>
    <cellStyle name="Percent 64" xfId="4469" xr:uid="{00000000-0005-0000-0000-000052210000}"/>
    <cellStyle name="Percent 65" xfId="4470" xr:uid="{00000000-0005-0000-0000-000053210000}"/>
    <cellStyle name="Percent 66" xfId="4471" xr:uid="{00000000-0005-0000-0000-000054210000}"/>
    <cellStyle name="Percent 67" xfId="4472" xr:uid="{00000000-0005-0000-0000-000055210000}"/>
    <cellStyle name="Percent 68" xfId="4473" xr:uid="{00000000-0005-0000-0000-000056210000}"/>
    <cellStyle name="Percent 69" xfId="4474" xr:uid="{00000000-0005-0000-0000-000057210000}"/>
    <cellStyle name="Percent 7" xfId="4475" xr:uid="{00000000-0005-0000-0000-000058210000}"/>
    <cellStyle name="Percent 70" xfId="4476" xr:uid="{00000000-0005-0000-0000-000059210000}"/>
    <cellStyle name="Percent 71" xfId="4477" xr:uid="{00000000-0005-0000-0000-00005A210000}"/>
    <cellStyle name="Percent 72" xfId="4478" xr:uid="{00000000-0005-0000-0000-00005B210000}"/>
    <cellStyle name="Percent 73" xfId="4479" xr:uid="{00000000-0005-0000-0000-00005C210000}"/>
    <cellStyle name="Percent 74" xfId="4480" xr:uid="{00000000-0005-0000-0000-00005D210000}"/>
    <cellStyle name="Percent 75" xfId="4481" xr:uid="{00000000-0005-0000-0000-00005E210000}"/>
    <cellStyle name="Percent 76" xfId="4482" xr:uid="{00000000-0005-0000-0000-00005F210000}"/>
    <cellStyle name="Percent 77" xfId="4483" xr:uid="{00000000-0005-0000-0000-000060210000}"/>
    <cellStyle name="Percent 78" xfId="4484" xr:uid="{00000000-0005-0000-0000-000061210000}"/>
    <cellStyle name="Percent 79" xfId="4485" xr:uid="{00000000-0005-0000-0000-000062210000}"/>
    <cellStyle name="Percent 8" xfId="4486" xr:uid="{00000000-0005-0000-0000-000063210000}"/>
    <cellStyle name="Percent 80" xfId="4487" xr:uid="{00000000-0005-0000-0000-000064210000}"/>
    <cellStyle name="Percent 81" xfId="4488" xr:uid="{00000000-0005-0000-0000-000065210000}"/>
    <cellStyle name="Percent 82" xfId="4489" xr:uid="{00000000-0005-0000-0000-000066210000}"/>
    <cellStyle name="Percent 83" xfId="4490" xr:uid="{00000000-0005-0000-0000-000067210000}"/>
    <cellStyle name="Percent 84" xfId="4491" xr:uid="{00000000-0005-0000-0000-000068210000}"/>
    <cellStyle name="Percent 85" xfId="4492" xr:uid="{00000000-0005-0000-0000-000069210000}"/>
    <cellStyle name="Percent 86" xfId="4493" xr:uid="{00000000-0005-0000-0000-00006A210000}"/>
    <cellStyle name="Percent 87" xfId="4494" xr:uid="{00000000-0005-0000-0000-00006B210000}"/>
    <cellStyle name="Percent 88" xfId="4495" xr:uid="{00000000-0005-0000-0000-00006C210000}"/>
    <cellStyle name="Percent 89" xfId="4496" xr:uid="{00000000-0005-0000-0000-00006D210000}"/>
    <cellStyle name="Percent 9" xfId="4497" xr:uid="{00000000-0005-0000-0000-00006E210000}"/>
    <cellStyle name="Percent 90" xfId="4498" xr:uid="{00000000-0005-0000-0000-00006F210000}"/>
    <cellStyle name="Percent 91" xfId="4499" xr:uid="{00000000-0005-0000-0000-000070210000}"/>
    <cellStyle name="Percent 92" xfId="4500" xr:uid="{00000000-0005-0000-0000-000071210000}"/>
    <cellStyle name="Percent 93" xfId="4501" xr:uid="{00000000-0005-0000-0000-000072210000}"/>
    <cellStyle name="Percent 94" xfId="4502" xr:uid="{00000000-0005-0000-0000-000073210000}"/>
    <cellStyle name="Percent 95" xfId="4503" xr:uid="{00000000-0005-0000-0000-000074210000}"/>
    <cellStyle name="Percent 96" xfId="4504" xr:uid="{00000000-0005-0000-0000-000075210000}"/>
    <cellStyle name="Percent 97" xfId="4505" xr:uid="{00000000-0005-0000-0000-000076210000}"/>
    <cellStyle name="Percent 98" xfId="4506" xr:uid="{00000000-0005-0000-0000-000077210000}"/>
    <cellStyle name="Percent 99" xfId="4507" xr:uid="{00000000-0005-0000-0000-000078210000}"/>
    <cellStyle name="Percent_#6 Temps &amp; Contractors" xfId="4508" xr:uid="{00000000-0005-0000-0000-000079210000}"/>
    <cellStyle name="PERCENTAGE" xfId="4509" xr:uid="{00000000-0005-0000-0000-00007A210000}"/>
    <cellStyle name="PercentSales" xfId="477" xr:uid="{00000000-0005-0000-0000-00007B210000}"/>
    <cellStyle name="PrePop Currency (0)" xfId="4510" xr:uid="{00000000-0005-0000-0000-00007C210000}"/>
    <cellStyle name="PrePop Currency (0) 2" xfId="4511" xr:uid="{00000000-0005-0000-0000-00007D210000}"/>
    <cellStyle name="PrePop Currency (2)" xfId="4512" xr:uid="{00000000-0005-0000-0000-00007E210000}"/>
    <cellStyle name="PrePop Currency (2) 2" xfId="4513" xr:uid="{00000000-0005-0000-0000-00007F210000}"/>
    <cellStyle name="PrePop Units (0)" xfId="4514" xr:uid="{00000000-0005-0000-0000-000080210000}"/>
    <cellStyle name="PrePop Units (0) 2" xfId="4515" xr:uid="{00000000-0005-0000-0000-000081210000}"/>
    <cellStyle name="PrePop Units (1)" xfId="4516" xr:uid="{00000000-0005-0000-0000-000082210000}"/>
    <cellStyle name="PrePop Units (1) 2" xfId="4517" xr:uid="{00000000-0005-0000-0000-000083210000}"/>
    <cellStyle name="PrePop Units (2)" xfId="4518" xr:uid="{00000000-0005-0000-0000-000084210000}"/>
    <cellStyle name="PrePop Units (2) 2" xfId="4519" xr:uid="{00000000-0005-0000-0000-000085210000}"/>
    <cellStyle name="pricing" xfId="4520" xr:uid="{00000000-0005-0000-0000-000086210000}"/>
    <cellStyle name="PSChar" xfId="4521" xr:uid="{00000000-0005-0000-0000-000087210000}"/>
    <cellStyle name="PSHeading" xfId="4522" xr:uid="{00000000-0005-0000-0000-000088210000}"/>
    <cellStyle name="PSHeading 2" xfId="5601" xr:uid="{00000000-0005-0000-0000-000089210000}"/>
    <cellStyle name="PSHeading 2 2" xfId="7069" xr:uid="{00000000-0005-0000-0000-00008A210000}"/>
    <cellStyle name="PSHeading 2 2 2" xfId="13035" xr:uid="{00000000-0005-0000-0000-00008B210000}"/>
    <cellStyle name="PSHeading 2 2 3" xfId="18791" xr:uid="{00000000-0005-0000-0000-00008C210000}"/>
    <cellStyle name="PSHeading 2 3" xfId="7070" xr:uid="{00000000-0005-0000-0000-00008D210000}"/>
    <cellStyle name="PSHeading 2 3 2" xfId="13036" xr:uid="{00000000-0005-0000-0000-00008E210000}"/>
    <cellStyle name="PSHeading 2 3 3" xfId="18792" xr:uid="{00000000-0005-0000-0000-00008F210000}"/>
    <cellStyle name="PSHeading 3" xfId="7071" xr:uid="{00000000-0005-0000-0000-000090210000}"/>
    <cellStyle name="PSHeading 3 2" xfId="13037" xr:uid="{00000000-0005-0000-0000-000091210000}"/>
    <cellStyle name="PSHeading 3 3" xfId="18793" xr:uid="{00000000-0005-0000-0000-000092210000}"/>
    <cellStyle name="qbh_x0003__x000c_bh_x0017_&quot;blTT０_x0008__x0003__x0008_?)(일)" xfId="4523" xr:uid="{00000000-0005-0000-0000-000093210000}"/>
    <cellStyle name="qbh_x0003__x000c_bh_x0017_&quot;blTT０_x0008__x0003__x0008_磚)(일)" xfId="4524" xr:uid="{00000000-0005-0000-0000-000094210000}"/>
    <cellStyle name="ŗ" xfId="478" xr:uid="{00000000-0005-0000-0000-000095210000}"/>
    <cellStyle name="R?" xfId="4525" xr:uid="{00000000-0005-0000-0000-000096210000}"/>
    <cellStyle name="Ra" xfId="4526" xr:uid="{00000000-0005-0000-0000-000097210000}"/>
    <cellStyle name="r_x000f_Crency_NAMNFI" xfId="4527" xr:uid="{00000000-0005-0000-0000-000098210000}"/>
    <cellStyle name="Red font" xfId="479" xr:uid="{00000000-0005-0000-0000-000099210000}"/>
    <cellStyle name="Reg1" xfId="480" xr:uid="{00000000-0005-0000-0000-00009A210000}"/>
    <cellStyle name="Reg2" xfId="481" xr:uid="{00000000-0005-0000-0000-00009B210000}"/>
    <cellStyle name="Reg3" xfId="482" xr:uid="{00000000-0005-0000-0000-00009C210000}"/>
    <cellStyle name="Reg4" xfId="483" xr:uid="{00000000-0005-0000-0000-00009D210000}"/>
    <cellStyle name="Reg5" xfId="484" xr:uid="{00000000-0005-0000-0000-00009E210000}"/>
    <cellStyle name="Reg6" xfId="485" xr:uid="{00000000-0005-0000-0000-00009F210000}"/>
    <cellStyle name="Reg7" xfId="486" xr:uid="{00000000-0005-0000-0000-0000A0210000}"/>
    <cellStyle name="Reg8" xfId="487" xr:uid="{00000000-0005-0000-0000-0000A1210000}"/>
    <cellStyle name="Reg9" xfId="488" xr:uid="{00000000-0005-0000-0000-0000A2210000}"/>
    <cellStyle name="RevList" xfId="489" xr:uid="{00000000-0005-0000-0000-0000A3210000}"/>
    <cellStyle name="-S" xfId="4528" xr:uid="{00000000-0005-0000-0000-0000A4210000}"/>
    <cellStyle name="SAM" xfId="4529" xr:uid="{00000000-0005-0000-0000-0000A5210000}"/>
    <cellStyle name="SAPBEXchaText" xfId="4530" xr:uid="{00000000-0005-0000-0000-0000A6210000}"/>
    <cellStyle name="SAPBEXstdItem" xfId="4531" xr:uid="{00000000-0005-0000-0000-0000A7210000}"/>
    <cellStyle name="SAPBEXstdItem 10" xfId="11241" xr:uid="{00000000-0005-0000-0000-0000A8210000}"/>
    <cellStyle name="SAPBEXstdItem 2" xfId="5511" xr:uid="{00000000-0005-0000-0000-0000A9210000}"/>
    <cellStyle name="SAPBEXstdItem 2 10" xfId="11505" xr:uid="{00000000-0005-0000-0000-0000AA210000}"/>
    <cellStyle name="SAPBEXstdItem 2 11" xfId="17294" xr:uid="{00000000-0005-0000-0000-0000AB210000}"/>
    <cellStyle name="SAPBEXstdItem 2 12" xfId="22894" xr:uid="{00000000-0005-0000-0000-0000AC210000}"/>
    <cellStyle name="SAPBEXstdItem 2 2" xfId="5799" xr:uid="{00000000-0005-0000-0000-0000AD210000}"/>
    <cellStyle name="SAPBEXstdItem 2 2 10" xfId="17536" xr:uid="{00000000-0005-0000-0000-0000AE210000}"/>
    <cellStyle name="SAPBEXstdItem 2 2 11" xfId="23052" xr:uid="{00000000-0005-0000-0000-0000AF210000}"/>
    <cellStyle name="SAPBEXstdItem 2 2 2" xfId="7072" xr:uid="{00000000-0005-0000-0000-0000B0210000}"/>
    <cellStyle name="SAPBEXstdItem 2 2 2 2" xfId="13038" xr:uid="{00000000-0005-0000-0000-0000B1210000}"/>
    <cellStyle name="SAPBEXstdItem 2 2 2 3" xfId="18794" xr:uid="{00000000-0005-0000-0000-0000B2210000}"/>
    <cellStyle name="SAPBEXstdItem 2 2 2 4" xfId="24279" xr:uid="{00000000-0005-0000-0000-0000B3210000}"/>
    <cellStyle name="SAPBEXstdItem 2 2 3" xfId="7073" xr:uid="{00000000-0005-0000-0000-0000B4210000}"/>
    <cellStyle name="SAPBEXstdItem 2 2 3 2" xfId="13039" xr:uid="{00000000-0005-0000-0000-0000B5210000}"/>
    <cellStyle name="SAPBEXstdItem 2 2 3 3" xfId="18795" xr:uid="{00000000-0005-0000-0000-0000B6210000}"/>
    <cellStyle name="SAPBEXstdItem 2 2 3 4" xfId="24280" xr:uid="{00000000-0005-0000-0000-0000B7210000}"/>
    <cellStyle name="SAPBEXstdItem 2 2 4" xfId="7074" xr:uid="{00000000-0005-0000-0000-0000B8210000}"/>
    <cellStyle name="SAPBEXstdItem 2 2 4 2" xfId="13040" xr:uid="{00000000-0005-0000-0000-0000B9210000}"/>
    <cellStyle name="SAPBEXstdItem 2 2 4 3" xfId="18796" xr:uid="{00000000-0005-0000-0000-0000BA210000}"/>
    <cellStyle name="SAPBEXstdItem 2 2 4 4" xfId="24281" xr:uid="{00000000-0005-0000-0000-0000BB210000}"/>
    <cellStyle name="SAPBEXstdItem 2 2 5" xfId="7075" xr:uid="{00000000-0005-0000-0000-0000BC210000}"/>
    <cellStyle name="SAPBEXstdItem 2 2 5 2" xfId="13041" xr:uid="{00000000-0005-0000-0000-0000BD210000}"/>
    <cellStyle name="SAPBEXstdItem 2 2 5 3" xfId="18797" xr:uid="{00000000-0005-0000-0000-0000BE210000}"/>
    <cellStyle name="SAPBEXstdItem 2 2 5 4" xfId="24282" xr:uid="{00000000-0005-0000-0000-0000BF210000}"/>
    <cellStyle name="SAPBEXstdItem 2 2 6" xfId="7076" xr:uid="{00000000-0005-0000-0000-0000C0210000}"/>
    <cellStyle name="SAPBEXstdItem 2 2 6 2" xfId="13042" xr:uid="{00000000-0005-0000-0000-0000C1210000}"/>
    <cellStyle name="SAPBEXstdItem 2 2 6 3" xfId="18798" xr:uid="{00000000-0005-0000-0000-0000C2210000}"/>
    <cellStyle name="SAPBEXstdItem 2 2 6 4" xfId="24283" xr:uid="{00000000-0005-0000-0000-0000C3210000}"/>
    <cellStyle name="SAPBEXstdItem 2 2 7" xfId="7077" xr:uid="{00000000-0005-0000-0000-0000C4210000}"/>
    <cellStyle name="SAPBEXstdItem 2 2 7 2" xfId="13043" xr:uid="{00000000-0005-0000-0000-0000C5210000}"/>
    <cellStyle name="SAPBEXstdItem 2 2 7 3" xfId="18799" xr:uid="{00000000-0005-0000-0000-0000C6210000}"/>
    <cellStyle name="SAPBEXstdItem 2 2 7 4" xfId="24284" xr:uid="{00000000-0005-0000-0000-0000C7210000}"/>
    <cellStyle name="SAPBEXstdItem 2 2 8" xfId="7078" xr:uid="{00000000-0005-0000-0000-0000C8210000}"/>
    <cellStyle name="SAPBEXstdItem 2 2 8 2" xfId="13044" xr:uid="{00000000-0005-0000-0000-0000C9210000}"/>
    <cellStyle name="SAPBEXstdItem 2 2 8 3" xfId="18800" xr:uid="{00000000-0005-0000-0000-0000CA210000}"/>
    <cellStyle name="SAPBEXstdItem 2 2 8 4" xfId="24285" xr:uid="{00000000-0005-0000-0000-0000CB210000}"/>
    <cellStyle name="SAPBEXstdItem 2 2 9" xfId="11772" xr:uid="{00000000-0005-0000-0000-0000CC210000}"/>
    <cellStyle name="SAPBEXstdItem 2 3" xfId="6022" xr:uid="{00000000-0005-0000-0000-0000CD210000}"/>
    <cellStyle name="SAPBEXstdItem 2 3 10" xfId="7079" xr:uid="{00000000-0005-0000-0000-0000CE210000}"/>
    <cellStyle name="SAPBEXstdItem 2 3 10 2" xfId="13045" xr:uid="{00000000-0005-0000-0000-0000CF210000}"/>
    <cellStyle name="SAPBEXstdItem 2 3 10 3" xfId="18801" xr:uid="{00000000-0005-0000-0000-0000D0210000}"/>
    <cellStyle name="SAPBEXstdItem 2 3 10 4" xfId="24286" xr:uid="{00000000-0005-0000-0000-0000D1210000}"/>
    <cellStyle name="SAPBEXstdItem 2 3 11" xfId="11995" xr:uid="{00000000-0005-0000-0000-0000D2210000}"/>
    <cellStyle name="SAPBEXstdItem 2 3 12" xfId="17752" xr:uid="{00000000-0005-0000-0000-0000D3210000}"/>
    <cellStyle name="SAPBEXstdItem 2 3 13" xfId="23249" xr:uid="{00000000-0005-0000-0000-0000D4210000}"/>
    <cellStyle name="SAPBEXstdItem 2 3 2" xfId="7080" xr:uid="{00000000-0005-0000-0000-0000D5210000}"/>
    <cellStyle name="SAPBEXstdItem 2 3 2 2" xfId="13046" xr:uid="{00000000-0005-0000-0000-0000D6210000}"/>
    <cellStyle name="SAPBEXstdItem 2 3 2 3" xfId="18802" xr:uid="{00000000-0005-0000-0000-0000D7210000}"/>
    <cellStyle name="SAPBEXstdItem 2 3 2 4" xfId="24287" xr:uid="{00000000-0005-0000-0000-0000D8210000}"/>
    <cellStyle name="SAPBEXstdItem 2 3 3" xfId="7081" xr:uid="{00000000-0005-0000-0000-0000D9210000}"/>
    <cellStyle name="SAPBEXstdItem 2 3 3 2" xfId="13047" xr:uid="{00000000-0005-0000-0000-0000DA210000}"/>
    <cellStyle name="SAPBEXstdItem 2 3 3 3" xfId="18803" xr:uid="{00000000-0005-0000-0000-0000DB210000}"/>
    <cellStyle name="SAPBEXstdItem 2 3 3 4" xfId="24288" xr:uid="{00000000-0005-0000-0000-0000DC210000}"/>
    <cellStyle name="SAPBEXstdItem 2 3 4" xfId="7082" xr:uid="{00000000-0005-0000-0000-0000DD210000}"/>
    <cellStyle name="SAPBEXstdItem 2 3 4 2" xfId="13048" xr:uid="{00000000-0005-0000-0000-0000DE210000}"/>
    <cellStyle name="SAPBEXstdItem 2 3 4 3" xfId="18804" xr:uid="{00000000-0005-0000-0000-0000DF210000}"/>
    <cellStyle name="SAPBEXstdItem 2 3 4 4" xfId="24289" xr:uid="{00000000-0005-0000-0000-0000E0210000}"/>
    <cellStyle name="SAPBEXstdItem 2 3 5" xfId="7083" xr:uid="{00000000-0005-0000-0000-0000E1210000}"/>
    <cellStyle name="SAPBEXstdItem 2 3 5 2" xfId="13049" xr:uid="{00000000-0005-0000-0000-0000E2210000}"/>
    <cellStyle name="SAPBEXstdItem 2 3 5 3" xfId="18805" xr:uid="{00000000-0005-0000-0000-0000E3210000}"/>
    <cellStyle name="SAPBEXstdItem 2 3 5 4" xfId="24290" xr:uid="{00000000-0005-0000-0000-0000E4210000}"/>
    <cellStyle name="SAPBEXstdItem 2 3 6" xfId="7084" xr:uid="{00000000-0005-0000-0000-0000E5210000}"/>
    <cellStyle name="SAPBEXstdItem 2 3 6 2" xfId="13050" xr:uid="{00000000-0005-0000-0000-0000E6210000}"/>
    <cellStyle name="SAPBEXstdItem 2 3 6 3" xfId="18806" xr:uid="{00000000-0005-0000-0000-0000E7210000}"/>
    <cellStyle name="SAPBEXstdItem 2 3 6 4" xfId="24291" xr:uid="{00000000-0005-0000-0000-0000E8210000}"/>
    <cellStyle name="SAPBEXstdItem 2 3 7" xfId="7085" xr:uid="{00000000-0005-0000-0000-0000E9210000}"/>
    <cellStyle name="SAPBEXstdItem 2 3 7 2" xfId="13051" xr:uid="{00000000-0005-0000-0000-0000EA210000}"/>
    <cellStyle name="SAPBEXstdItem 2 3 7 3" xfId="18807" xr:uid="{00000000-0005-0000-0000-0000EB210000}"/>
    <cellStyle name="SAPBEXstdItem 2 3 7 4" xfId="24292" xr:uid="{00000000-0005-0000-0000-0000EC210000}"/>
    <cellStyle name="SAPBEXstdItem 2 3 8" xfId="7086" xr:uid="{00000000-0005-0000-0000-0000ED210000}"/>
    <cellStyle name="SAPBEXstdItem 2 3 8 2" xfId="13052" xr:uid="{00000000-0005-0000-0000-0000EE210000}"/>
    <cellStyle name="SAPBEXstdItem 2 3 8 3" xfId="18808" xr:uid="{00000000-0005-0000-0000-0000EF210000}"/>
    <cellStyle name="SAPBEXstdItem 2 3 8 4" xfId="24293" xr:uid="{00000000-0005-0000-0000-0000F0210000}"/>
    <cellStyle name="SAPBEXstdItem 2 3 9" xfId="7087" xr:uid="{00000000-0005-0000-0000-0000F1210000}"/>
    <cellStyle name="SAPBEXstdItem 2 3 9 2" xfId="13053" xr:uid="{00000000-0005-0000-0000-0000F2210000}"/>
    <cellStyle name="SAPBEXstdItem 2 3 9 3" xfId="18809" xr:uid="{00000000-0005-0000-0000-0000F3210000}"/>
    <cellStyle name="SAPBEXstdItem 2 3 9 4" xfId="24294" xr:uid="{00000000-0005-0000-0000-0000F4210000}"/>
    <cellStyle name="SAPBEXstdItem 2 4" xfId="7088" xr:uid="{00000000-0005-0000-0000-0000F5210000}"/>
    <cellStyle name="SAPBEXstdItem 2 4 2" xfId="13054" xr:uid="{00000000-0005-0000-0000-0000F6210000}"/>
    <cellStyle name="SAPBEXstdItem 2 4 3" xfId="18810" xr:uid="{00000000-0005-0000-0000-0000F7210000}"/>
    <cellStyle name="SAPBEXstdItem 2 4 4" xfId="24295" xr:uid="{00000000-0005-0000-0000-0000F8210000}"/>
    <cellStyle name="SAPBEXstdItem 2 5" xfId="7089" xr:uid="{00000000-0005-0000-0000-0000F9210000}"/>
    <cellStyle name="SAPBEXstdItem 2 5 2" xfId="13055" xr:uid="{00000000-0005-0000-0000-0000FA210000}"/>
    <cellStyle name="SAPBEXstdItem 2 5 3" xfId="18811" xr:uid="{00000000-0005-0000-0000-0000FB210000}"/>
    <cellStyle name="SAPBEXstdItem 2 5 4" xfId="24296" xr:uid="{00000000-0005-0000-0000-0000FC210000}"/>
    <cellStyle name="SAPBEXstdItem 2 6" xfId="7090" xr:uid="{00000000-0005-0000-0000-0000FD210000}"/>
    <cellStyle name="SAPBEXstdItem 2 6 2" xfId="13056" xr:uid="{00000000-0005-0000-0000-0000FE210000}"/>
    <cellStyle name="SAPBEXstdItem 2 6 3" xfId="18812" xr:uid="{00000000-0005-0000-0000-0000FF210000}"/>
    <cellStyle name="SAPBEXstdItem 2 6 4" xfId="24297" xr:uid="{00000000-0005-0000-0000-000000220000}"/>
    <cellStyle name="SAPBEXstdItem 2 7" xfId="7091" xr:uid="{00000000-0005-0000-0000-000001220000}"/>
    <cellStyle name="SAPBEXstdItem 2 7 2" xfId="13057" xr:uid="{00000000-0005-0000-0000-000002220000}"/>
    <cellStyle name="SAPBEXstdItem 2 7 3" xfId="18813" xr:uid="{00000000-0005-0000-0000-000003220000}"/>
    <cellStyle name="SAPBEXstdItem 2 7 4" xfId="24298" xr:uid="{00000000-0005-0000-0000-000004220000}"/>
    <cellStyle name="SAPBEXstdItem 2 8" xfId="7092" xr:uid="{00000000-0005-0000-0000-000005220000}"/>
    <cellStyle name="SAPBEXstdItem 2 8 2" xfId="13058" xr:uid="{00000000-0005-0000-0000-000006220000}"/>
    <cellStyle name="SAPBEXstdItem 2 8 3" xfId="18814" xr:uid="{00000000-0005-0000-0000-000007220000}"/>
    <cellStyle name="SAPBEXstdItem 2 8 4" xfId="24299" xr:uid="{00000000-0005-0000-0000-000008220000}"/>
    <cellStyle name="SAPBEXstdItem 2 9" xfId="7093" xr:uid="{00000000-0005-0000-0000-000009220000}"/>
    <cellStyle name="SAPBEXstdItem 2 9 2" xfId="13059" xr:uid="{00000000-0005-0000-0000-00000A220000}"/>
    <cellStyle name="SAPBEXstdItem 2 9 3" xfId="18815" xr:uid="{00000000-0005-0000-0000-00000B220000}"/>
    <cellStyle name="SAPBEXstdItem 2 9 4" xfId="24300" xr:uid="{00000000-0005-0000-0000-00000C220000}"/>
    <cellStyle name="SAPBEXstdItem 3" xfId="5575" xr:uid="{00000000-0005-0000-0000-00000D220000}"/>
    <cellStyle name="SAPBEXstdItem 3 2" xfId="5863" xr:uid="{00000000-0005-0000-0000-00000E220000}"/>
    <cellStyle name="SAPBEXstdItem 3 2 10" xfId="17597" xr:uid="{00000000-0005-0000-0000-00000F220000}"/>
    <cellStyle name="SAPBEXstdItem 3 2 11" xfId="23095" xr:uid="{00000000-0005-0000-0000-000010220000}"/>
    <cellStyle name="SAPBEXstdItem 3 2 2" xfId="7094" xr:uid="{00000000-0005-0000-0000-000011220000}"/>
    <cellStyle name="SAPBEXstdItem 3 2 2 2" xfId="13060" xr:uid="{00000000-0005-0000-0000-000012220000}"/>
    <cellStyle name="SAPBEXstdItem 3 2 2 3" xfId="18816" xr:uid="{00000000-0005-0000-0000-000013220000}"/>
    <cellStyle name="SAPBEXstdItem 3 2 2 4" xfId="24301" xr:uid="{00000000-0005-0000-0000-000014220000}"/>
    <cellStyle name="SAPBEXstdItem 3 2 3" xfId="7095" xr:uid="{00000000-0005-0000-0000-000015220000}"/>
    <cellStyle name="SAPBEXstdItem 3 2 3 2" xfId="13061" xr:uid="{00000000-0005-0000-0000-000016220000}"/>
    <cellStyle name="SAPBEXstdItem 3 2 3 3" xfId="18817" xr:uid="{00000000-0005-0000-0000-000017220000}"/>
    <cellStyle name="SAPBEXstdItem 3 2 3 4" xfId="24302" xr:uid="{00000000-0005-0000-0000-000018220000}"/>
    <cellStyle name="SAPBEXstdItem 3 2 4" xfId="7096" xr:uid="{00000000-0005-0000-0000-000019220000}"/>
    <cellStyle name="SAPBEXstdItem 3 2 4 2" xfId="13062" xr:uid="{00000000-0005-0000-0000-00001A220000}"/>
    <cellStyle name="SAPBEXstdItem 3 2 4 3" xfId="18818" xr:uid="{00000000-0005-0000-0000-00001B220000}"/>
    <cellStyle name="SAPBEXstdItem 3 2 4 4" xfId="24303" xr:uid="{00000000-0005-0000-0000-00001C220000}"/>
    <cellStyle name="SAPBEXstdItem 3 2 5" xfId="7097" xr:uid="{00000000-0005-0000-0000-00001D220000}"/>
    <cellStyle name="SAPBEXstdItem 3 2 5 2" xfId="13063" xr:uid="{00000000-0005-0000-0000-00001E220000}"/>
    <cellStyle name="SAPBEXstdItem 3 2 5 3" xfId="18819" xr:uid="{00000000-0005-0000-0000-00001F220000}"/>
    <cellStyle name="SAPBEXstdItem 3 2 5 4" xfId="24304" xr:uid="{00000000-0005-0000-0000-000020220000}"/>
    <cellStyle name="SAPBEXstdItem 3 2 6" xfId="7098" xr:uid="{00000000-0005-0000-0000-000021220000}"/>
    <cellStyle name="SAPBEXstdItem 3 2 6 2" xfId="13064" xr:uid="{00000000-0005-0000-0000-000022220000}"/>
    <cellStyle name="SAPBEXstdItem 3 2 6 3" xfId="18820" xr:uid="{00000000-0005-0000-0000-000023220000}"/>
    <cellStyle name="SAPBEXstdItem 3 2 6 4" xfId="24305" xr:uid="{00000000-0005-0000-0000-000024220000}"/>
    <cellStyle name="SAPBEXstdItem 3 2 7" xfId="7099" xr:uid="{00000000-0005-0000-0000-000025220000}"/>
    <cellStyle name="SAPBEXstdItem 3 2 7 2" xfId="13065" xr:uid="{00000000-0005-0000-0000-000026220000}"/>
    <cellStyle name="SAPBEXstdItem 3 2 7 3" xfId="18821" xr:uid="{00000000-0005-0000-0000-000027220000}"/>
    <cellStyle name="SAPBEXstdItem 3 2 7 4" xfId="24306" xr:uid="{00000000-0005-0000-0000-000028220000}"/>
    <cellStyle name="SAPBEXstdItem 3 2 8" xfId="7100" xr:uid="{00000000-0005-0000-0000-000029220000}"/>
    <cellStyle name="SAPBEXstdItem 3 2 8 2" xfId="13066" xr:uid="{00000000-0005-0000-0000-00002A220000}"/>
    <cellStyle name="SAPBEXstdItem 3 2 8 3" xfId="18822" xr:uid="{00000000-0005-0000-0000-00002B220000}"/>
    <cellStyle name="SAPBEXstdItem 3 2 8 4" xfId="24307" xr:uid="{00000000-0005-0000-0000-00002C220000}"/>
    <cellStyle name="SAPBEXstdItem 3 2 9" xfId="11836" xr:uid="{00000000-0005-0000-0000-00002D220000}"/>
    <cellStyle name="SAPBEXstdItem 3 3" xfId="6073" xr:uid="{00000000-0005-0000-0000-00002E220000}"/>
    <cellStyle name="SAPBEXstdItem 3 3 10" xfId="7101" xr:uid="{00000000-0005-0000-0000-00002F220000}"/>
    <cellStyle name="SAPBEXstdItem 3 3 10 2" xfId="13067" xr:uid="{00000000-0005-0000-0000-000030220000}"/>
    <cellStyle name="SAPBEXstdItem 3 3 10 3" xfId="18823" xr:uid="{00000000-0005-0000-0000-000031220000}"/>
    <cellStyle name="SAPBEXstdItem 3 3 10 4" xfId="24308" xr:uid="{00000000-0005-0000-0000-000032220000}"/>
    <cellStyle name="SAPBEXstdItem 3 3 11" xfId="12045" xr:uid="{00000000-0005-0000-0000-000033220000}"/>
    <cellStyle name="SAPBEXstdItem 3 3 12" xfId="17801" xr:uid="{00000000-0005-0000-0000-000034220000}"/>
    <cellStyle name="SAPBEXstdItem 3 3 13" xfId="23298" xr:uid="{00000000-0005-0000-0000-000035220000}"/>
    <cellStyle name="SAPBEXstdItem 3 3 2" xfId="7102" xr:uid="{00000000-0005-0000-0000-000036220000}"/>
    <cellStyle name="SAPBEXstdItem 3 3 2 2" xfId="13068" xr:uid="{00000000-0005-0000-0000-000037220000}"/>
    <cellStyle name="SAPBEXstdItem 3 3 2 3" xfId="18824" xr:uid="{00000000-0005-0000-0000-000038220000}"/>
    <cellStyle name="SAPBEXstdItem 3 3 2 4" xfId="24309" xr:uid="{00000000-0005-0000-0000-000039220000}"/>
    <cellStyle name="SAPBEXstdItem 3 3 3" xfId="7103" xr:uid="{00000000-0005-0000-0000-00003A220000}"/>
    <cellStyle name="SAPBEXstdItem 3 3 3 2" xfId="13069" xr:uid="{00000000-0005-0000-0000-00003B220000}"/>
    <cellStyle name="SAPBEXstdItem 3 3 3 3" xfId="18825" xr:uid="{00000000-0005-0000-0000-00003C220000}"/>
    <cellStyle name="SAPBEXstdItem 3 3 3 4" xfId="24310" xr:uid="{00000000-0005-0000-0000-00003D220000}"/>
    <cellStyle name="SAPBEXstdItem 3 3 4" xfId="7104" xr:uid="{00000000-0005-0000-0000-00003E220000}"/>
    <cellStyle name="SAPBEXstdItem 3 3 4 2" xfId="13070" xr:uid="{00000000-0005-0000-0000-00003F220000}"/>
    <cellStyle name="SAPBEXstdItem 3 3 4 3" xfId="18826" xr:uid="{00000000-0005-0000-0000-000040220000}"/>
    <cellStyle name="SAPBEXstdItem 3 3 4 4" xfId="24311" xr:uid="{00000000-0005-0000-0000-000041220000}"/>
    <cellStyle name="SAPBEXstdItem 3 3 5" xfId="7105" xr:uid="{00000000-0005-0000-0000-000042220000}"/>
    <cellStyle name="SAPBEXstdItem 3 3 5 2" xfId="13071" xr:uid="{00000000-0005-0000-0000-000043220000}"/>
    <cellStyle name="SAPBEXstdItem 3 3 5 3" xfId="18827" xr:uid="{00000000-0005-0000-0000-000044220000}"/>
    <cellStyle name="SAPBEXstdItem 3 3 5 4" xfId="24312" xr:uid="{00000000-0005-0000-0000-000045220000}"/>
    <cellStyle name="SAPBEXstdItem 3 3 6" xfId="7106" xr:uid="{00000000-0005-0000-0000-000046220000}"/>
    <cellStyle name="SAPBEXstdItem 3 3 6 2" xfId="13072" xr:uid="{00000000-0005-0000-0000-000047220000}"/>
    <cellStyle name="SAPBEXstdItem 3 3 6 3" xfId="18828" xr:uid="{00000000-0005-0000-0000-000048220000}"/>
    <cellStyle name="SAPBEXstdItem 3 3 6 4" xfId="24313" xr:uid="{00000000-0005-0000-0000-000049220000}"/>
    <cellStyle name="SAPBEXstdItem 3 3 7" xfId="7107" xr:uid="{00000000-0005-0000-0000-00004A220000}"/>
    <cellStyle name="SAPBEXstdItem 3 3 7 2" xfId="13073" xr:uid="{00000000-0005-0000-0000-00004B220000}"/>
    <cellStyle name="SAPBEXstdItem 3 3 7 3" xfId="18829" xr:uid="{00000000-0005-0000-0000-00004C220000}"/>
    <cellStyle name="SAPBEXstdItem 3 3 7 4" xfId="24314" xr:uid="{00000000-0005-0000-0000-00004D220000}"/>
    <cellStyle name="SAPBEXstdItem 3 3 8" xfId="7108" xr:uid="{00000000-0005-0000-0000-00004E220000}"/>
    <cellStyle name="SAPBEXstdItem 3 3 8 2" xfId="13074" xr:uid="{00000000-0005-0000-0000-00004F220000}"/>
    <cellStyle name="SAPBEXstdItem 3 3 8 3" xfId="18830" xr:uid="{00000000-0005-0000-0000-000050220000}"/>
    <cellStyle name="SAPBEXstdItem 3 3 8 4" xfId="24315" xr:uid="{00000000-0005-0000-0000-000051220000}"/>
    <cellStyle name="SAPBEXstdItem 3 3 9" xfId="7109" xr:uid="{00000000-0005-0000-0000-000052220000}"/>
    <cellStyle name="SAPBEXstdItem 3 3 9 2" xfId="13075" xr:uid="{00000000-0005-0000-0000-000053220000}"/>
    <cellStyle name="SAPBEXstdItem 3 3 9 3" xfId="18831" xr:uid="{00000000-0005-0000-0000-000054220000}"/>
    <cellStyle name="SAPBEXstdItem 3 3 9 4" xfId="24316" xr:uid="{00000000-0005-0000-0000-000055220000}"/>
    <cellStyle name="SAPBEXstdItem 3 4" xfId="7110" xr:uid="{00000000-0005-0000-0000-000056220000}"/>
    <cellStyle name="SAPBEXstdItem 3 4 2" xfId="13076" xr:uid="{00000000-0005-0000-0000-000057220000}"/>
    <cellStyle name="SAPBEXstdItem 3 4 3" xfId="18832" xr:uid="{00000000-0005-0000-0000-000058220000}"/>
    <cellStyle name="SAPBEXstdItem 3 4 4" xfId="24317" xr:uid="{00000000-0005-0000-0000-000059220000}"/>
    <cellStyle name="SAPBEXstdItem 3 5" xfId="7111" xr:uid="{00000000-0005-0000-0000-00005A220000}"/>
    <cellStyle name="SAPBEXstdItem 3 5 2" xfId="13077" xr:uid="{00000000-0005-0000-0000-00005B220000}"/>
    <cellStyle name="SAPBEXstdItem 3 5 3" xfId="18833" xr:uid="{00000000-0005-0000-0000-00005C220000}"/>
    <cellStyle name="SAPBEXstdItem 3 5 4" xfId="24318" xr:uid="{00000000-0005-0000-0000-00005D220000}"/>
    <cellStyle name="SAPBEXstdItem 3 6" xfId="7112" xr:uid="{00000000-0005-0000-0000-00005E220000}"/>
    <cellStyle name="SAPBEXstdItem 3 6 2" xfId="13078" xr:uid="{00000000-0005-0000-0000-00005F220000}"/>
    <cellStyle name="SAPBEXstdItem 3 6 3" xfId="18834" xr:uid="{00000000-0005-0000-0000-000060220000}"/>
    <cellStyle name="SAPBEXstdItem 3 6 4" xfId="24319" xr:uid="{00000000-0005-0000-0000-000061220000}"/>
    <cellStyle name="SAPBEXstdItem 3 7" xfId="11563" xr:uid="{00000000-0005-0000-0000-000062220000}"/>
    <cellStyle name="SAPBEXstdItem 3 8" xfId="17339" xr:uid="{00000000-0005-0000-0000-000063220000}"/>
    <cellStyle name="SAPBEXstdItem 4" xfId="5463" xr:uid="{00000000-0005-0000-0000-000064220000}"/>
    <cellStyle name="SAPBEXstdItem 4 2" xfId="5751" xr:uid="{00000000-0005-0000-0000-000065220000}"/>
    <cellStyle name="SAPBEXstdItem 4 2 10" xfId="17491" xr:uid="{00000000-0005-0000-0000-000066220000}"/>
    <cellStyle name="SAPBEXstdItem 4 2 11" xfId="23009" xr:uid="{00000000-0005-0000-0000-000067220000}"/>
    <cellStyle name="SAPBEXstdItem 4 2 2" xfId="7113" xr:uid="{00000000-0005-0000-0000-000068220000}"/>
    <cellStyle name="SAPBEXstdItem 4 2 2 2" xfId="13079" xr:uid="{00000000-0005-0000-0000-000069220000}"/>
    <cellStyle name="SAPBEXstdItem 4 2 2 3" xfId="18835" xr:uid="{00000000-0005-0000-0000-00006A220000}"/>
    <cellStyle name="SAPBEXstdItem 4 2 2 4" xfId="24320" xr:uid="{00000000-0005-0000-0000-00006B220000}"/>
    <cellStyle name="SAPBEXstdItem 4 2 3" xfId="7114" xr:uid="{00000000-0005-0000-0000-00006C220000}"/>
    <cellStyle name="SAPBEXstdItem 4 2 3 2" xfId="13080" xr:uid="{00000000-0005-0000-0000-00006D220000}"/>
    <cellStyle name="SAPBEXstdItem 4 2 3 3" xfId="18836" xr:uid="{00000000-0005-0000-0000-00006E220000}"/>
    <cellStyle name="SAPBEXstdItem 4 2 3 4" xfId="24321" xr:uid="{00000000-0005-0000-0000-00006F220000}"/>
    <cellStyle name="SAPBEXstdItem 4 2 4" xfId="7115" xr:uid="{00000000-0005-0000-0000-000070220000}"/>
    <cellStyle name="SAPBEXstdItem 4 2 4 2" xfId="13081" xr:uid="{00000000-0005-0000-0000-000071220000}"/>
    <cellStyle name="SAPBEXstdItem 4 2 4 3" xfId="18837" xr:uid="{00000000-0005-0000-0000-000072220000}"/>
    <cellStyle name="SAPBEXstdItem 4 2 4 4" xfId="24322" xr:uid="{00000000-0005-0000-0000-000073220000}"/>
    <cellStyle name="SAPBEXstdItem 4 2 5" xfId="7116" xr:uid="{00000000-0005-0000-0000-000074220000}"/>
    <cellStyle name="SAPBEXstdItem 4 2 5 2" xfId="13082" xr:uid="{00000000-0005-0000-0000-000075220000}"/>
    <cellStyle name="SAPBEXstdItem 4 2 5 3" xfId="18838" xr:uid="{00000000-0005-0000-0000-000076220000}"/>
    <cellStyle name="SAPBEXstdItem 4 2 5 4" xfId="24323" xr:uid="{00000000-0005-0000-0000-000077220000}"/>
    <cellStyle name="SAPBEXstdItem 4 2 6" xfId="7117" xr:uid="{00000000-0005-0000-0000-000078220000}"/>
    <cellStyle name="SAPBEXstdItem 4 2 6 2" xfId="13083" xr:uid="{00000000-0005-0000-0000-000079220000}"/>
    <cellStyle name="SAPBEXstdItem 4 2 6 3" xfId="18839" xr:uid="{00000000-0005-0000-0000-00007A220000}"/>
    <cellStyle name="SAPBEXstdItem 4 2 6 4" xfId="24324" xr:uid="{00000000-0005-0000-0000-00007B220000}"/>
    <cellStyle name="SAPBEXstdItem 4 2 7" xfId="7118" xr:uid="{00000000-0005-0000-0000-00007C220000}"/>
    <cellStyle name="SAPBEXstdItem 4 2 7 2" xfId="13084" xr:uid="{00000000-0005-0000-0000-00007D220000}"/>
    <cellStyle name="SAPBEXstdItem 4 2 7 3" xfId="18840" xr:uid="{00000000-0005-0000-0000-00007E220000}"/>
    <cellStyle name="SAPBEXstdItem 4 2 7 4" xfId="24325" xr:uid="{00000000-0005-0000-0000-00007F220000}"/>
    <cellStyle name="SAPBEXstdItem 4 2 8" xfId="7119" xr:uid="{00000000-0005-0000-0000-000080220000}"/>
    <cellStyle name="SAPBEXstdItem 4 2 8 2" xfId="13085" xr:uid="{00000000-0005-0000-0000-000081220000}"/>
    <cellStyle name="SAPBEXstdItem 4 2 8 3" xfId="18841" xr:uid="{00000000-0005-0000-0000-000082220000}"/>
    <cellStyle name="SAPBEXstdItem 4 2 8 4" xfId="24326" xr:uid="{00000000-0005-0000-0000-000083220000}"/>
    <cellStyle name="SAPBEXstdItem 4 2 9" xfId="11724" xr:uid="{00000000-0005-0000-0000-000084220000}"/>
    <cellStyle name="SAPBEXstdItem 4 3" xfId="5978" xr:uid="{00000000-0005-0000-0000-000085220000}"/>
    <cellStyle name="SAPBEXstdItem 4 3 10" xfId="7120" xr:uid="{00000000-0005-0000-0000-000086220000}"/>
    <cellStyle name="SAPBEXstdItem 4 3 10 2" xfId="13086" xr:uid="{00000000-0005-0000-0000-000087220000}"/>
    <cellStyle name="SAPBEXstdItem 4 3 10 3" xfId="18842" xr:uid="{00000000-0005-0000-0000-000088220000}"/>
    <cellStyle name="SAPBEXstdItem 4 3 10 4" xfId="24327" xr:uid="{00000000-0005-0000-0000-000089220000}"/>
    <cellStyle name="SAPBEXstdItem 4 3 11" xfId="11951" xr:uid="{00000000-0005-0000-0000-00008A220000}"/>
    <cellStyle name="SAPBEXstdItem 4 3 12" xfId="17708" xr:uid="{00000000-0005-0000-0000-00008B220000}"/>
    <cellStyle name="SAPBEXstdItem 4 3 13" xfId="23205" xr:uid="{00000000-0005-0000-0000-00008C220000}"/>
    <cellStyle name="SAPBEXstdItem 4 3 2" xfId="7121" xr:uid="{00000000-0005-0000-0000-00008D220000}"/>
    <cellStyle name="SAPBEXstdItem 4 3 2 2" xfId="13087" xr:uid="{00000000-0005-0000-0000-00008E220000}"/>
    <cellStyle name="SAPBEXstdItem 4 3 2 3" xfId="18843" xr:uid="{00000000-0005-0000-0000-00008F220000}"/>
    <cellStyle name="SAPBEXstdItem 4 3 2 4" xfId="24328" xr:uid="{00000000-0005-0000-0000-000090220000}"/>
    <cellStyle name="SAPBEXstdItem 4 3 3" xfId="7122" xr:uid="{00000000-0005-0000-0000-000091220000}"/>
    <cellStyle name="SAPBEXstdItem 4 3 3 2" xfId="13088" xr:uid="{00000000-0005-0000-0000-000092220000}"/>
    <cellStyle name="SAPBEXstdItem 4 3 3 3" xfId="18844" xr:uid="{00000000-0005-0000-0000-000093220000}"/>
    <cellStyle name="SAPBEXstdItem 4 3 3 4" xfId="24329" xr:uid="{00000000-0005-0000-0000-000094220000}"/>
    <cellStyle name="SAPBEXstdItem 4 3 4" xfId="7123" xr:uid="{00000000-0005-0000-0000-000095220000}"/>
    <cellStyle name="SAPBEXstdItem 4 3 4 2" xfId="13089" xr:uid="{00000000-0005-0000-0000-000096220000}"/>
    <cellStyle name="SAPBEXstdItem 4 3 4 3" xfId="18845" xr:uid="{00000000-0005-0000-0000-000097220000}"/>
    <cellStyle name="SAPBEXstdItem 4 3 4 4" xfId="24330" xr:uid="{00000000-0005-0000-0000-000098220000}"/>
    <cellStyle name="SAPBEXstdItem 4 3 5" xfId="7124" xr:uid="{00000000-0005-0000-0000-000099220000}"/>
    <cellStyle name="SAPBEXstdItem 4 3 5 2" xfId="13090" xr:uid="{00000000-0005-0000-0000-00009A220000}"/>
    <cellStyle name="SAPBEXstdItem 4 3 5 3" xfId="18846" xr:uid="{00000000-0005-0000-0000-00009B220000}"/>
    <cellStyle name="SAPBEXstdItem 4 3 5 4" xfId="24331" xr:uid="{00000000-0005-0000-0000-00009C220000}"/>
    <cellStyle name="SAPBEXstdItem 4 3 6" xfId="7125" xr:uid="{00000000-0005-0000-0000-00009D220000}"/>
    <cellStyle name="SAPBEXstdItem 4 3 6 2" xfId="13091" xr:uid="{00000000-0005-0000-0000-00009E220000}"/>
    <cellStyle name="SAPBEXstdItem 4 3 6 3" xfId="18847" xr:uid="{00000000-0005-0000-0000-00009F220000}"/>
    <cellStyle name="SAPBEXstdItem 4 3 6 4" xfId="24332" xr:uid="{00000000-0005-0000-0000-0000A0220000}"/>
    <cellStyle name="SAPBEXstdItem 4 3 7" xfId="7126" xr:uid="{00000000-0005-0000-0000-0000A1220000}"/>
    <cellStyle name="SAPBEXstdItem 4 3 7 2" xfId="13092" xr:uid="{00000000-0005-0000-0000-0000A2220000}"/>
    <cellStyle name="SAPBEXstdItem 4 3 7 3" xfId="18848" xr:uid="{00000000-0005-0000-0000-0000A3220000}"/>
    <cellStyle name="SAPBEXstdItem 4 3 7 4" xfId="24333" xr:uid="{00000000-0005-0000-0000-0000A4220000}"/>
    <cellStyle name="SAPBEXstdItem 4 3 8" xfId="7127" xr:uid="{00000000-0005-0000-0000-0000A5220000}"/>
    <cellStyle name="SAPBEXstdItem 4 3 8 2" xfId="13093" xr:uid="{00000000-0005-0000-0000-0000A6220000}"/>
    <cellStyle name="SAPBEXstdItem 4 3 8 3" xfId="18849" xr:uid="{00000000-0005-0000-0000-0000A7220000}"/>
    <cellStyle name="SAPBEXstdItem 4 3 8 4" xfId="24334" xr:uid="{00000000-0005-0000-0000-0000A8220000}"/>
    <cellStyle name="SAPBEXstdItem 4 3 9" xfId="7128" xr:uid="{00000000-0005-0000-0000-0000A9220000}"/>
    <cellStyle name="SAPBEXstdItem 4 3 9 2" xfId="13094" xr:uid="{00000000-0005-0000-0000-0000AA220000}"/>
    <cellStyle name="SAPBEXstdItem 4 3 9 3" xfId="18850" xr:uid="{00000000-0005-0000-0000-0000AB220000}"/>
    <cellStyle name="SAPBEXstdItem 4 3 9 4" xfId="24335" xr:uid="{00000000-0005-0000-0000-0000AC220000}"/>
    <cellStyle name="SAPBEXstdItem 4 4" xfId="7129" xr:uid="{00000000-0005-0000-0000-0000AD220000}"/>
    <cellStyle name="SAPBEXstdItem 4 4 2" xfId="13095" xr:uid="{00000000-0005-0000-0000-0000AE220000}"/>
    <cellStyle name="SAPBEXstdItem 4 4 3" xfId="18851" xr:uid="{00000000-0005-0000-0000-0000AF220000}"/>
    <cellStyle name="SAPBEXstdItem 4 4 4" xfId="24336" xr:uid="{00000000-0005-0000-0000-0000B0220000}"/>
    <cellStyle name="SAPBEXstdItem 4 5" xfId="7130" xr:uid="{00000000-0005-0000-0000-0000B1220000}"/>
    <cellStyle name="SAPBEXstdItem 4 5 2" xfId="13096" xr:uid="{00000000-0005-0000-0000-0000B2220000}"/>
    <cellStyle name="SAPBEXstdItem 4 5 3" xfId="18852" xr:uid="{00000000-0005-0000-0000-0000B3220000}"/>
    <cellStyle name="SAPBEXstdItem 4 5 4" xfId="24337" xr:uid="{00000000-0005-0000-0000-0000B4220000}"/>
    <cellStyle name="SAPBEXstdItem 4 6" xfId="7131" xr:uid="{00000000-0005-0000-0000-0000B5220000}"/>
    <cellStyle name="SAPBEXstdItem 4 6 2" xfId="13097" xr:uid="{00000000-0005-0000-0000-0000B6220000}"/>
    <cellStyle name="SAPBEXstdItem 4 6 3" xfId="18853" xr:uid="{00000000-0005-0000-0000-0000B7220000}"/>
    <cellStyle name="SAPBEXstdItem 4 6 4" xfId="24338" xr:uid="{00000000-0005-0000-0000-0000B8220000}"/>
    <cellStyle name="SAPBEXstdItem 4 7" xfId="11457" xr:uid="{00000000-0005-0000-0000-0000B9220000}"/>
    <cellStyle name="SAPBEXstdItem 4 8" xfId="17250" xr:uid="{00000000-0005-0000-0000-0000BA220000}"/>
    <cellStyle name="SAPBEXstdItem 5" xfId="5479" xr:uid="{00000000-0005-0000-0000-0000BB220000}"/>
    <cellStyle name="SAPBEXstdItem 5 2" xfId="5767" xr:uid="{00000000-0005-0000-0000-0000BC220000}"/>
    <cellStyle name="SAPBEXstdItem 5 2 10" xfId="17507" xr:uid="{00000000-0005-0000-0000-0000BD220000}"/>
    <cellStyle name="SAPBEXstdItem 5 2 11" xfId="23020" xr:uid="{00000000-0005-0000-0000-0000BE220000}"/>
    <cellStyle name="SAPBEXstdItem 5 2 2" xfId="7132" xr:uid="{00000000-0005-0000-0000-0000BF220000}"/>
    <cellStyle name="SAPBEXstdItem 5 2 2 2" xfId="13098" xr:uid="{00000000-0005-0000-0000-0000C0220000}"/>
    <cellStyle name="SAPBEXstdItem 5 2 2 3" xfId="18854" xr:uid="{00000000-0005-0000-0000-0000C1220000}"/>
    <cellStyle name="SAPBEXstdItem 5 2 2 4" xfId="24339" xr:uid="{00000000-0005-0000-0000-0000C2220000}"/>
    <cellStyle name="SAPBEXstdItem 5 2 3" xfId="7133" xr:uid="{00000000-0005-0000-0000-0000C3220000}"/>
    <cellStyle name="SAPBEXstdItem 5 2 3 2" xfId="13099" xr:uid="{00000000-0005-0000-0000-0000C4220000}"/>
    <cellStyle name="SAPBEXstdItem 5 2 3 3" xfId="18855" xr:uid="{00000000-0005-0000-0000-0000C5220000}"/>
    <cellStyle name="SAPBEXstdItem 5 2 3 4" xfId="24340" xr:uid="{00000000-0005-0000-0000-0000C6220000}"/>
    <cellStyle name="SAPBEXstdItem 5 2 4" xfId="7134" xr:uid="{00000000-0005-0000-0000-0000C7220000}"/>
    <cellStyle name="SAPBEXstdItem 5 2 4 2" xfId="13100" xr:uid="{00000000-0005-0000-0000-0000C8220000}"/>
    <cellStyle name="SAPBEXstdItem 5 2 4 3" xfId="18856" xr:uid="{00000000-0005-0000-0000-0000C9220000}"/>
    <cellStyle name="SAPBEXstdItem 5 2 4 4" xfId="24341" xr:uid="{00000000-0005-0000-0000-0000CA220000}"/>
    <cellStyle name="SAPBEXstdItem 5 2 5" xfId="7135" xr:uid="{00000000-0005-0000-0000-0000CB220000}"/>
    <cellStyle name="SAPBEXstdItem 5 2 5 2" xfId="13101" xr:uid="{00000000-0005-0000-0000-0000CC220000}"/>
    <cellStyle name="SAPBEXstdItem 5 2 5 3" xfId="18857" xr:uid="{00000000-0005-0000-0000-0000CD220000}"/>
    <cellStyle name="SAPBEXstdItem 5 2 5 4" xfId="24342" xr:uid="{00000000-0005-0000-0000-0000CE220000}"/>
    <cellStyle name="SAPBEXstdItem 5 2 6" xfId="7136" xr:uid="{00000000-0005-0000-0000-0000CF220000}"/>
    <cellStyle name="SAPBEXstdItem 5 2 6 2" xfId="13102" xr:uid="{00000000-0005-0000-0000-0000D0220000}"/>
    <cellStyle name="SAPBEXstdItem 5 2 6 3" xfId="18858" xr:uid="{00000000-0005-0000-0000-0000D1220000}"/>
    <cellStyle name="SAPBEXstdItem 5 2 6 4" xfId="24343" xr:uid="{00000000-0005-0000-0000-0000D2220000}"/>
    <cellStyle name="SAPBEXstdItem 5 2 7" xfId="7137" xr:uid="{00000000-0005-0000-0000-0000D3220000}"/>
    <cellStyle name="SAPBEXstdItem 5 2 7 2" xfId="13103" xr:uid="{00000000-0005-0000-0000-0000D4220000}"/>
    <cellStyle name="SAPBEXstdItem 5 2 7 3" xfId="18859" xr:uid="{00000000-0005-0000-0000-0000D5220000}"/>
    <cellStyle name="SAPBEXstdItem 5 2 7 4" xfId="24344" xr:uid="{00000000-0005-0000-0000-0000D6220000}"/>
    <cellStyle name="SAPBEXstdItem 5 2 8" xfId="7138" xr:uid="{00000000-0005-0000-0000-0000D7220000}"/>
    <cellStyle name="SAPBEXstdItem 5 2 8 2" xfId="13104" xr:uid="{00000000-0005-0000-0000-0000D8220000}"/>
    <cellStyle name="SAPBEXstdItem 5 2 8 3" xfId="18860" xr:uid="{00000000-0005-0000-0000-0000D9220000}"/>
    <cellStyle name="SAPBEXstdItem 5 2 8 4" xfId="24345" xr:uid="{00000000-0005-0000-0000-0000DA220000}"/>
    <cellStyle name="SAPBEXstdItem 5 2 9" xfId="11740" xr:uid="{00000000-0005-0000-0000-0000DB220000}"/>
    <cellStyle name="SAPBEXstdItem 5 3" xfId="5992" xr:uid="{00000000-0005-0000-0000-0000DC220000}"/>
    <cellStyle name="SAPBEXstdItem 5 3 10" xfId="7139" xr:uid="{00000000-0005-0000-0000-0000DD220000}"/>
    <cellStyle name="SAPBEXstdItem 5 3 10 2" xfId="13105" xr:uid="{00000000-0005-0000-0000-0000DE220000}"/>
    <cellStyle name="SAPBEXstdItem 5 3 10 3" xfId="18861" xr:uid="{00000000-0005-0000-0000-0000DF220000}"/>
    <cellStyle name="SAPBEXstdItem 5 3 10 4" xfId="24346" xr:uid="{00000000-0005-0000-0000-0000E0220000}"/>
    <cellStyle name="SAPBEXstdItem 5 3 11" xfId="11965" xr:uid="{00000000-0005-0000-0000-0000E1220000}"/>
    <cellStyle name="SAPBEXstdItem 5 3 12" xfId="17722" xr:uid="{00000000-0005-0000-0000-0000E2220000}"/>
    <cellStyle name="SAPBEXstdItem 5 3 13" xfId="23219" xr:uid="{00000000-0005-0000-0000-0000E3220000}"/>
    <cellStyle name="SAPBEXstdItem 5 3 2" xfId="7140" xr:uid="{00000000-0005-0000-0000-0000E4220000}"/>
    <cellStyle name="SAPBEXstdItem 5 3 2 2" xfId="13106" xr:uid="{00000000-0005-0000-0000-0000E5220000}"/>
    <cellStyle name="SAPBEXstdItem 5 3 2 3" xfId="18862" xr:uid="{00000000-0005-0000-0000-0000E6220000}"/>
    <cellStyle name="SAPBEXstdItem 5 3 2 4" xfId="24347" xr:uid="{00000000-0005-0000-0000-0000E7220000}"/>
    <cellStyle name="SAPBEXstdItem 5 3 3" xfId="7141" xr:uid="{00000000-0005-0000-0000-0000E8220000}"/>
    <cellStyle name="SAPBEXstdItem 5 3 3 2" xfId="13107" xr:uid="{00000000-0005-0000-0000-0000E9220000}"/>
    <cellStyle name="SAPBEXstdItem 5 3 3 3" xfId="18863" xr:uid="{00000000-0005-0000-0000-0000EA220000}"/>
    <cellStyle name="SAPBEXstdItem 5 3 3 4" xfId="24348" xr:uid="{00000000-0005-0000-0000-0000EB220000}"/>
    <cellStyle name="SAPBEXstdItem 5 3 4" xfId="7142" xr:uid="{00000000-0005-0000-0000-0000EC220000}"/>
    <cellStyle name="SAPBEXstdItem 5 3 4 2" xfId="13108" xr:uid="{00000000-0005-0000-0000-0000ED220000}"/>
    <cellStyle name="SAPBEXstdItem 5 3 4 3" xfId="18864" xr:uid="{00000000-0005-0000-0000-0000EE220000}"/>
    <cellStyle name="SAPBEXstdItem 5 3 4 4" xfId="24349" xr:uid="{00000000-0005-0000-0000-0000EF220000}"/>
    <cellStyle name="SAPBEXstdItem 5 3 5" xfId="7143" xr:uid="{00000000-0005-0000-0000-0000F0220000}"/>
    <cellStyle name="SAPBEXstdItem 5 3 5 2" xfId="13109" xr:uid="{00000000-0005-0000-0000-0000F1220000}"/>
    <cellStyle name="SAPBEXstdItem 5 3 5 3" xfId="18865" xr:uid="{00000000-0005-0000-0000-0000F2220000}"/>
    <cellStyle name="SAPBEXstdItem 5 3 5 4" xfId="24350" xr:uid="{00000000-0005-0000-0000-0000F3220000}"/>
    <cellStyle name="SAPBEXstdItem 5 3 6" xfId="7144" xr:uid="{00000000-0005-0000-0000-0000F4220000}"/>
    <cellStyle name="SAPBEXstdItem 5 3 6 2" xfId="13110" xr:uid="{00000000-0005-0000-0000-0000F5220000}"/>
    <cellStyle name="SAPBEXstdItem 5 3 6 3" xfId="18866" xr:uid="{00000000-0005-0000-0000-0000F6220000}"/>
    <cellStyle name="SAPBEXstdItem 5 3 6 4" xfId="24351" xr:uid="{00000000-0005-0000-0000-0000F7220000}"/>
    <cellStyle name="SAPBEXstdItem 5 3 7" xfId="7145" xr:uid="{00000000-0005-0000-0000-0000F8220000}"/>
    <cellStyle name="SAPBEXstdItem 5 3 7 2" xfId="13111" xr:uid="{00000000-0005-0000-0000-0000F9220000}"/>
    <cellStyle name="SAPBEXstdItem 5 3 7 3" xfId="18867" xr:uid="{00000000-0005-0000-0000-0000FA220000}"/>
    <cellStyle name="SAPBEXstdItem 5 3 7 4" xfId="24352" xr:uid="{00000000-0005-0000-0000-0000FB220000}"/>
    <cellStyle name="SAPBEXstdItem 5 3 8" xfId="7146" xr:uid="{00000000-0005-0000-0000-0000FC220000}"/>
    <cellStyle name="SAPBEXstdItem 5 3 8 2" xfId="13112" xr:uid="{00000000-0005-0000-0000-0000FD220000}"/>
    <cellStyle name="SAPBEXstdItem 5 3 8 3" xfId="18868" xr:uid="{00000000-0005-0000-0000-0000FE220000}"/>
    <cellStyle name="SAPBEXstdItem 5 3 8 4" xfId="24353" xr:uid="{00000000-0005-0000-0000-0000FF220000}"/>
    <cellStyle name="SAPBEXstdItem 5 3 9" xfId="7147" xr:uid="{00000000-0005-0000-0000-000000230000}"/>
    <cellStyle name="SAPBEXstdItem 5 3 9 2" xfId="13113" xr:uid="{00000000-0005-0000-0000-000001230000}"/>
    <cellStyle name="SAPBEXstdItem 5 3 9 3" xfId="18869" xr:uid="{00000000-0005-0000-0000-000002230000}"/>
    <cellStyle name="SAPBEXstdItem 5 3 9 4" xfId="24354" xr:uid="{00000000-0005-0000-0000-000003230000}"/>
    <cellStyle name="SAPBEXstdItem 5 4" xfId="7148" xr:uid="{00000000-0005-0000-0000-000004230000}"/>
    <cellStyle name="SAPBEXstdItem 5 4 2" xfId="13114" xr:uid="{00000000-0005-0000-0000-000005230000}"/>
    <cellStyle name="SAPBEXstdItem 5 4 3" xfId="18870" xr:uid="{00000000-0005-0000-0000-000006230000}"/>
    <cellStyle name="SAPBEXstdItem 5 4 4" xfId="24355" xr:uid="{00000000-0005-0000-0000-000007230000}"/>
    <cellStyle name="SAPBEXstdItem 5 5" xfId="7149" xr:uid="{00000000-0005-0000-0000-000008230000}"/>
    <cellStyle name="SAPBEXstdItem 5 5 2" xfId="13115" xr:uid="{00000000-0005-0000-0000-000009230000}"/>
    <cellStyle name="SAPBEXstdItem 5 5 3" xfId="18871" xr:uid="{00000000-0005-0000-0000-00000A230000}"/>
    <cellStyle name="SAPBEXstdItem 5 5 4" xfId="24356" xr:uid="{00000000-0005-0000-0000-00000B230000}"/>
    <cellStyle name="SAPBEXstdItem 5 6" xfId="7150" xr:uid="{00000000-0005-0000-0000-00000C230000}"/>
    <cellStyle name="SAPBEXstdItem 5 6 2" xfId="13116" xr:uid="{00000000-0005-0000-0000-00000D230000}"/>
    <cellStyle name="SAPBEXstdItem 5 6 3" xfId="18872" xr:uid="{00000000-0005-0000-0000-00000E230000}"/>
    <cellStyle name="SAPBEXstdItem 5 6 4" xfId="24357" xr:uid="{00000000-0005-0000-0000-00000F230000}"/>
    <cellStyle name="SAPBEXstdItem 5 7" xfId="7151" xr:uid="{00000000-0005-0000-0000-000010230000}"/>
    <cellStyle name="SAPBEXstdItem 5 7 2" xfId="13117" xr:uid="{00000000-0005-0000-0000-000011230000}"/>
    <cellStyle name="SAPBEXstdItem 5 7 3" xfId="18873" xr:uid="{00000000-0005-0000-0000-000012230000}"/>
    <cellStyle name="SAPBEXstdItem 5 7 4" xfId="24358" xr:uid="{00000000-0005-0000-0000-000013230000}"/>
    <cellStyle name="SAPBEXstdItem 5 8" xfId="11473" xr:uid="{00000000-0005-0000-0000-000014230000}"/>
    <cellStyle name="SAPBEXstdItem 5 9" xfId="17266" xr:uid="{00000000-0005-0000-0000-000015230000}"/>
    <cellStyle name="SAPBEXstdItem 6" xfId="5472" xr:uid="{00000000-0005-0000-0000-000016230000}"/>
    <cellStyle name="SAPBEXstdItem 6 10" xfId="17259" xr:uid="{00000000-0005-0000-0000-000017230000}"/>
    <cellStyle name="SAPBEXstdItem 6 11" xfId="22880" xr:uid="{00000000-0005-0000-0000-000018230000}"/>
    <cellStyle name="SAPBEXstdItem 6 2" xfId="5760" xr:uid="{00000000-0005-0000-0000-000019230000}"/>
    <cellStyle name="SAPBEXstdItem 6 2 10" xfId="7152" xr:uid="{00000000-0005-0000-0000-00001A230000}"/>
    <cellStyle name="SAPBEXstdItem 6 2 10 2" xfId="13118" xr:uid="{00000000-0005-0000-0000-00001B230000}"/>
    <cellStyle name="SAPBEXstdItem 6 2 10 3" xfId="18874" xr:uid="{00000000-0005-0000-0000-00001C230000}"/>
    <cellStyle name="SAPBEXstdItem 6 2 10 4" xfId="24359" xr:uid="{00000000-0005-0000-0000-00001D230000}"/>
    <cellStyle name="SAPBEXstdItem 6 2 11" xfId="11733" xr:uid="{00000000-0005-0000-0000-00001E230000}"/>
    <cellStyle name="SAPBEXstdItem 6 2 12" xfId="17500" xr:uid="{00000000-0005-0000-0000-00001F230000}"/>
    <cellStyle name="SAPBEXstdItem 6 2 13" xfId="23016" xr:uid="{00000000-0005-0000-0000-000020230000}"/>
    <cellStyle name="SAPBEXstdItem 6 2 2" xfId="7153" xr:uid="{00000000-0005-0000-0000-000021230000}"/>
    <cellStyle name="SAPBEXstdItem 6 2 2 2" xfId="13119" xr:uid="{00000000-0005-0000-0000-000022230000}"/>
    <cellStyle name="SAPBEXstdItem 6 2 2 3" xfId="18875" xr:uid="{00000000-0005-0000-0000-000023230000}"/>
    <cellStyle name="SAPBEXstdItem 6 2 2 4" xfId="24360" xr:uid="{00000000-0005-0000-0000-000024230000}"/>
    <cellStyle name="SAPBEXstdItem 6 2 3" xfId="7154" xr:uid="{00000000-0005-0000-0000-000025230000}"/>
    <cellStyle name="SAPBEXstdItem 6 2 3 2" xfId="13120" xr:uid="{00000000-0005-0000-0000-000026230000}"/>
    <cellStyle name="SAPBEXstdItem 6 2 3 3" xfId="18876" xr:uid="{00000000-0005-0000-0000-000027230000}"/>
    <cellStyle name="SAPBEXstdItem 6 2 3 4" xfId="24361" xr:uid="{00000000-0005-0000-0000-000028230000}"/>
    <cellStyle name="SAPBEXstdItem 6 2 4" xfId="7155" xr:uid="{00000000-0005-0000-0000-000029230000}"/>
    <cellStyle name="SAPBEXstdItem 6 2 4 2" xfId="13121" xr:uid="{00000000-0005-0000-0000-00002A230000}"/>
    <cellStyle name="SAPBEXstdItem 6 2 4 3" xfId="18877" xr:uid="{00000000-0005-0000-0000-00002B230000}"/>
    <cellStyle name="SAPBEXstdItem 6 2 4 4" xfId="24362" xr:uid="{00000000-0005-0000-0000-00002C230000}"/>
    <cellStyle name="SAPBEXstdItem 6 2 5" xfId="7156" xr:uid="{00000000-0005-0000-0000-00002D230000}"/>
    <cellStyle name="SAPBEXstdItem 6 2 5 2" xfId="13122" xr:uid="{00000000-0005-0000-0000-00002E230000}"/>
    <cellStyle name="SAPBEXstdItem 6 2 5 3" xfId="18878" xr:uid="{00000000-0005-0000-0000-00002F230000}"/>
    <cellStyle name="SAPBEXstdItem 6 2 5 4" xfId="24363" xr:uid="{00000000-0005-0000-0000-000030230000}"/>
    <cellStyle name="SAPBEXstdItem 6 2 6" xfId="7157" xr:uid="{00000000-0005-0000-0000-000031230000}"/>
    <cellStyle name="SAPBEXstdItem 6 2 6 2" xfId="13123" xr:uid="{00000000-0005-0000-0000-000032230000}"/>
    <cellStyle name="SAPBEXstdItem 6 2 6 3" xfId="18879" xr:uid="{00000000-0005-0000-0000-000033230000}"/>
    <cellStyle name="SAPBEXstdItem 6 2 6 4" xfId="24364" xr:uid="{00000000-0005-0000-0000-000034230000}"/>
    <cellStyle name="SAPBEXstdItem 6 2 7" xfId="7158" xr:uid="{00000000-0005-0000-0000-000035230000}"/>
    <cellStyle name="SAPBEXstdItem 6 2 7 2" xfId="13124" xr:uid="{00000000-0005-0000-0000-000036230000}"/>
    <cellStyle name="SAPBEXstdItem 6 2 7 3" xfId="18880" xr:uid="{00000000-0005-0000-0000-000037230000}"/>
    <cellStyle name="SAPBEXstdItem 6 2 7 4" xfId="24365" xr:uid="{00000000-0005-0000-0000-000038230000}"/>
    <cellStyle name="SAPBEXstdItem 6 2 8" xfId="7159" xr:uid="{00000000-0005-0000-0000-000039230000}"/>
    <cellStyle name="SAPBEXstdItem 6 2 8 2" xfId="13125" xr:uid="{00000000-0005-0000-0000-00003A230000}"/>
    <cellStyle name="SAPBEXstdItem 6 2 8 3" xfId="18881" xr:uid="{00000000-0005-0000-0000-00003B230000}"/>
    <cellStyle name="SAPBEXstdItem 6 2 8 4" xfId="24366" xr:uid="{00000000-0005-0000-0000-00003C230000}"/>
    <cellStyle name="SAPBEXstdItem 6 2 9" xfId="7160" xr:uid="{00000000-0005-0000-0000-00003D230000}"/>
    <cellStyle name="SAPBEXstdItem 6 2 9 2" xfId="13126" xr:uid="{00000000-0005-0000-0000-00003E230000}"/>
    <cellStyle name="SAPBEXstdItem 6 2 9 3" xfId="18882" xr:uid="{00000000-0005-0000-0000-00003F230000}"/>
    <cellStyle name="SAPBEXstdItem 6 2 9 4" xfId="24367" xr:uid="{00000000-0005-0000-0000-000040230000}"/>
    <cellStyle name="SAPBEXstdItem 6 3" xfId="5987" xr:uid="{00000000-0005-0000-0000-000041230000}"/>
    <cellStyle name="SAPBEXstdItem 6 3 10" xfId="7161" xr:uid="{00000000-0005-0000-0000-000042230000}"/>
    <cellStyle name="SAPBEXstdItem 6 3 10 2" xfId="13127" xr:uid="{00000000-0005-0000-0000-000043230000}"/>
    <cellStyle name="SAPBEXstdItem 6 3 10 3" xfId="18883" xr:uid="{00000000-0005-0000-0000-000044230000}"/>
    <cellStyle name="SAPBEXstdItem 6 3 10 4" xfId="24368" xr:uid="{00000000-0005-0000-0000-000045230000}"/>
    <cellStyle name="SAPBEXstdItem 6 3 11" xfId="11960" xr:uid="{00000000-0005-0000-0000-000046230000}"/>
    <cellStyle name="SAPBEXstdItem 6 3 12" xfId="17717" xr:uid="{00000000-0005-0000-0000-000047230000}"/>
    <cellStyle name="SAPBEXstdItem 6 3 13" xfId="23214" xr:uid="{00000000-0005-0000-0000-000048230000}"/>
    <cellStyle name="SAPBEXstdItem 6 3 2" xfId="7162" xr:uid="{00000000-0005-0000-0000-000049230000}"/>
    <cellStyle name="SAPBEXstdItem 6 3 2 2" xfId="13128" xr:uid="{00000000-0005-0000-0000-00004A230000}"/>
    <cellStyle name="SAPBEXstdItem 6 3 2 3" xfId="18884" xr:uid="{00000000-0005-0000-0000-00004B230000}"/>
    <cellStyle name="SAPBEXstdItem 6 3 2 4" xfId="24369" xr:uid="{00000000-0005-0000-0000-00004C230000}"/>
    <cellStyle name="SAPBEXstdItem 6 3 3" xfId="7163" xr:uid="{00000000-0005-0000-0000-00004D230000}"/>
    <cellStyle name="SAPBEXstdItem 6 3 3 2" xfId="13129" xr:uid="{00000000-0005-0000-0000-00004E230000}"/>
    <cellStyle name="SAPBEXstdItem 6 3 3 3" xfId="18885" xr:uid="{00000000-0005-0000-0000-00004F230000}"/>
    <cellStyle name="SAPBEXstdItem 6 3 3 4" xfId="24370" xr:uid="{00000000-0005-0000-0000-000050230000}"/>
    <cellStyle name="SAPBEXstdItem 6 3 4" xfId="7164" xr:uid="{00000000-0005-0000-0000-000051230000}"/>
    <cellStyle name="SAPBEXstdItem 6 3 4 2" xfId="13130" xr:uid="{00000000-0005-0000-0000-000052230000}"/>
    <cellStyle name="SAPBEXstdItem 6 3 4 3" xfId="18886" xr:uid="{00000000-0005-0000-0000-000053230000}"/>
    <cellStyle name="SAPBEXstdItem 6 3 4 4" xfId="24371" xr:uid="{00000000-0005-0000-0000-000054230000}"/>
    <cellStyle name="SAPBEXstdItem 6 3 5" xfId="7165" xr:uid="{00000000-0005-0000-0000-000055230000}"/>
    <cellStyle name="SAPBEXstdItem 6 3 5 2" xfId="13131" xr:uid="{00000000-0005-0000-0000-000056230000}"/>
    <cellStyle name="SAPBEXstdItem 6 3 5 3" xfId="18887" xr:uid="{00000000-0005-0000-0000-000057230000}"/>
    <cellStyle name="SAPBEXstdItem 6 3 5 4" xfId="24372" xr:uid="{00000000-0005-0000-0000-000058230000}"/>
    <cellStyle name="SAPBEXstdItem 6 3 6" xfId="7166" xr:uid="{00000000-0005-0000-0000-000059230000}"/>
    <cellStyle name="SAPBEXstdItem 6 3 6 2" xfId="13132" xr:uid="{00000000-0005-0000-0000-00005A230000}"/>
    <cellStyle name="SAPBEXstdItem 6 3 6 3" xfId="18888" xr:uid="{00000000-0005-0000-0000-00005B230000}"/>
    <cellStyle name="SAPBEXstdItem 6 3 6 4" xfId="24373" xr:uid="{00000000-0005-0000-0000-00005C230000}"/>
    <cellStyle name="SAPBEXstdItem 6 3 7" xfId="7167" xr:uid="{00000000-0005-0000-0000-00005D230000}"/>
    <cellStyle name="SAPBEXstdItem 6 3 7 2" xfId="13133" xr:uid="{00000000-0005-0000-0000-00005E230000}"/>
    <cellStyle name="SAPBEXstdItem 6 3 7 3" xfId="18889" xr:uid="{00000000-0005-0000-0000-00005F230000}"/>
    <cellStyle name="SAPBEXstdItem 6 3 7 4" xfId="24374" xr:uid="{00000000-0005-0000-0000-000060230000}"/>
    <cellStyle name="SAPBEXstdItem 6 3 8" xfId="7168" xr:uid="{00000000-0005-0000-0000-000061230000}"/>
    <cellStyle name="SAPBEXstdItem 6 3 8 2" xfId="13134" xr:uid="{00000000-0005-0000-0000-000062230000}"/>
    <cellStyle name="SAPBEXstdItem 6 3 8 3" xfId="18890" xr:uid="{00000000-0005-0000-0000-000063230000}"/>
    <cellStyle name="SAPBEXstdItem 6 3 8 4" xfId="24375" xr:uid="{00000000-0005-0000-0000-000064230000}"/>
    <cellStyle name="SAPBEXstdItem 6 3 9" xfId="7169" xr:uid="{00000000-0005-0000-0000-000065230000}"/>
    <cellStyle name="SAPBEXstdItem 6 3 9 2" xfId="13135" xr:uid="{00000000-0005-0000-0000-000066230000}"/>
    <cellStyle name="SAPBEXstdItem 6 3 9 3" xfId="18891" xr:uid="{00000000-0005-0000-0000-000067230000}"/>
    <cellStyle name="SAPBEXstdItem 6 3 9 4" xfId="24376" xr:uid="{00000000-0005-0000-0000-000068230000}"/>
    <cellStyle name="SAPBEXstdItem 6 4" xfId="7170" xr:uid="{00000000-0005-0000-0000-000069230000}"/>
    <cellStyle name="SAPBEXstdItem 6 4 2" xfId="13136" xr:uid="{00000000-0005-0000-0000-00006A230000}"/>
    <cellStyle name="SAPBEXstdItem 6 4 3" xfId="18892" xr:uid="{00000000-0005-0000-0000-00006B230000}"/>
    <cellStyle name="SAPBEXstdItem 6 4 4" xfId="24377" xr:uid="{00000000-0005-0000-0000-00006C230000}"/>
    <cellStyle name="SAPBEXstdItem 6 5" xfId="7171" xr:uid="{00000000-0005-0000-0000-00006D230000}"/>
    <cellStyle name="SAPBEXstdItem 6 5 2" xfId="13137" xr:uid="{00000000-0005-0000-0000-00006E230000}"/>
    <cellStyle name="SAPBEXstdItem 6 5 3" xfId="18893" xr:uid="{00000000-0005-0000-0000-00006F230000}"/>
    <cellStyle name="SAPBEXstdItem 6 5 4" xfId="24378" xr:uid="{00000000-0005-0000-0000-000070230000}"/>
    <cellStyle name="SAPBEXstdItem 6 6" xfId="7172" xr:uid="{00000000-0005-0000-0000-000071230000}"/>
    <cellStyle name="SAPBEXstdItem 6 6 2" xfId="13138" xr:uid="{00000000-0005-0000-0000-000072230000}"/>
    <cellStyle name="SAPBEXstdItem 6 6 3" xfId="18894" xr:uid="{00000000-0005-0000-0000-000073230000}"/>
    <cellStyle name="SAPBEXstdItem 6 6 4" xfId="24379" xr:uid="{00000000-0005-0000-0000-000074230000}"/>
    <cellStyle name="SAPBEXstdItem 6 7" xfId="7173" xr:uid="{00000000-0005-0000-0000-000075230000}"/>
    <cellStyle name="SAPBEXstdItem 6 7 2" xfId="13139" xr:uid="{00000000-0005-0000-0000-000076230000}"/>
    <cellStyle name="SAPBEXstdItem 6 7 3" xfId="18895" xr:uid="{00000000-0005-0000-0000-000077230000}"/>
    <cellStyle name="SAPBEXstdItem 6 7 4" xfId="24380" xr:uid="{00000000-0005-0000-0000-000078230000}"/>
    <cellStyle name="SAPBEXstdItem 6 8" xfId="7174" xr:uid="{00000000-0005-0000-0000-000079230000}"/>
    <cellStyle name="SAPBEXstdItem 6 8 2" xfId="13140" xr:uid="{00000000-0005-0000-0000-00007A230000}"/>
    <cellStyle name="SAPBEXstdItem 6 8 3" xfId="18896" xr:uid="{00000000-0005-0000-0000-00007B230000}"/>
    <cellStyle name="SAPBEXstdItem 6 8 4" xfId="24381" xr:uid="{00000000-0005-0000-0000-00007C230000}"/>
    <cellStyle name="SAPBEXstdItem 6 9" xfId="11466" xr:uid="{00000000-0005-0000-0000-00007D230000}"/>
    <cellStyle name="SAPBEXstdItem 7" xfId="7175" xr:uid="{00000000-0005-0000-0000-00007E230000}"/>
    <cellStyle name="SAPBEXstdItem 7 2" xfId="13141" xr:uid="{00000000-0005-0000-0000-00007F230000}"/>
    <cellStyle name="SAPBEXstdItem 7 3" xfId="18897" xr:uid="{00000000-0005-0000-0000-000080230000}"/>
    <cellStyle name="SAPBEXstdItem 7 4" xfId="24382" xr:uid="{00000000-0005-0000-0000-000081230000}"/>
    <cellStyle name="SAPBEXstdItem 8" xfId="7176" xr:uid="{00000000-0005-0000-0000-000082230000}"/>
    <cellStyle name="SAPBEXstdItem 8 2" xfId="13142" xr:uid="{00000000-0005-0000-0000-000083230000}"/>
    <cellStyle name="SAPBEXstdItem 8 3" xfId="18898" xr:uid="{00000000-0005-0000-0000-000084230000}"/>
    <cellStyle name="SAPBEXstdItem 8 4" xfId="24383" xr:uid="{00000000-0005-0000-0000-000085230000}"/>
    <cellStyle name="SAPBEXstdItem 9" xfId="11293" xr:uid="{00000000-0005-0000-0000-000086230000}"/>
    <cellStyle name="sche|_x0005_" xfId="4532" xr:uid="{00000000-0005-0000-0000-000087230000}"/>
    <cellStyle name="Sheet Title" xfId="4533" xr:uid="{00000000-0005-0000-0000-000088230000}"/>
    <cellStyle name="SpecialHeader" xfId="490" xr:uid="{00000000-0005-0000-0000-000089230000}"/>
    <cellStyle name="Standard_Aktenbewertung 1994" xfId="4534" xr:uid="{00000000-0005-0000-0000-00008A230000}"/>
    <cellStyle name="Strange" xfId="491" xr:uid="{00000000-0005-0000-0000-00008B230000}"/>
    <cellStyle name="STYLE1 - Style1" xfId="4535" xr:uid="{00000000-0005-0000-0000-00008C230000}"/>
    <cellStyle name="STYLE2 - Style2" xfId="4536" xr:uid="{00000000-0005-0000-0000-00008D230000}"/>
    <cellStyle name="STYLE3 - Style3" xfId="4537" xr:uid="{00000000-0005-0000-0000-00008E230000}"/>
    <cellStyle name="STYLE4 - Style4" xfId="4538" xr:uid="{00000000-0005-0000-0000-00008F230000}"/>
    <cellStyle name="subhead" xfId="137" xr:uid="{00000000-0005-0000-0000-000090230000}"/>
    <cellStyle name="SubHeader" xfId="492" xr:uid="{00000000-0005-0000-0000-000091230000}"/>
    <cellStyle name="SubTotal" xfId="493" xr:uid="{00000000-0005-0000-0000-000092230000}"/>
    <cellStyle name="Subtotal 2" xfId="5219" xr:uid="{00000000-0005-0000-0000-000093230000}"/>
    <cellStyle name="T" xfId="494" xr:uid="{00000000-0005-0000-0000-000094230000}"/>
    <cellStyle name="T_NOI-2002-update1107" xfId="495" xr:uid="{00000000-0005-0000-0000-000095230000}"/>
    <cellStyle name="T_Sheet1" xfId="496" xr:uid="{00000000-0005-0000-0000-000096230000}"/>
    <cellStyle name="T０_x0008__x0003__x0008_?)(일)" xfId="4539" xr:uid="{00000000-0005-0000-0000-000097230000}"/>
    <cellStyle name="T０_x0008__x0003__x0008_磚)(일)" xfId="4540" xr:uid="{00000000-0005-0000-0000-000098230000}"/>
    <cellStyle name="Test [green]" xfId="497" xr:uid="{00000000-0005-0000-0000-000099230000}"/>
    <cellStyle name="Text Indent A" xfId="4541" xr:uid="{00000000-0005-0000-0000-00009A230000}"/>
    <cellStyle name="Text Indent B" xfId="4542" xr:uid="{00000000-0005-0000-0000-00009B230000}"/>
    <cellStyle name="Text Indent C" xfId="4543" xr:uid="{00000000-0005-0000-0000-00009C230000}"/>
    <cellStyle name="Text Indent C 2" xfId="4544" xr:uid="{00000000-0005-0000-0000-00009D230000}"/>
    <cellStyle name="TFCF" xfId="498" xr:uid="{00000000-0005-0000-0000-00009E230000}"/>
    <cellStyle name="þ_x001d_ð'&amp;Oy?Hy9_x0008__x000f__x0007_æ_x0007__x0007__x0001__x0001_" xfId="4545" xr:uid="{00000000-0005-0000-0000-00009F230000}"/>
    <cellStyle name="Tickmark" xfId="4546" xr:uid="{00000000-0005-0000-0000-0000A0230000}"/>
    <cellStyle name="TIME" xfId="499" xr:uid="{00000000-0005-0000-0000-0000A1230000}"/>
    <cellStyle name="Title" xfId="500" xr:uid="{00000000-0005-0000-0000-0000A2230000}"/>
    <cellStyle name="title [1]" xfId="501" xr:uid="{00000000-0005-0000-0000-0000A3230000}"/>
    <cellStyle name="title [2]" xfId="502" xr:uid="{00000000-0005-0000-0000-0000A4230000}"/>
    <cellStyle name="Title1" xfId="503" xr:uid="{00000000-0005-0000-0000-0000A5230000}"/>
    <cellStyle name="TitleOther" xfId="504" xr:uid="{00000000-0005-0000-0000-0000A6230000}"/>
    <cellStyle name="Total" xfId="505" xr:uid="{00000000-0005-0000-0000-0000A7230000}"/>
    <cellStyle name="Total 2" xfId="4547" xr:uid="{00000000-0005-0000-0000-0000A8230000}"/>
    <cellStyle name="Total1" xfId="506" xr:uid="{00000000-0005-0000-0000-0000A9230000}"/>
    <cellStyle name="Total2" xfId="507" xr:uid="{00000000-0005-0000-0000-0000AA230000}"/>
    <cellStyle name="Total3" xfId="508" xr:uid="{00000000-0005-0000-0000-0000AB230000}"/>
    <cellStyle name="Total4" xfId="509" xr:uid="{00000000-0005-0000-0000-0000AC230000}"/>
    <cellStyle name="Total5" xfId="510" xr:uid="{00000000-0005-0000-0000-0000AD230000}"/>
    <cellStyle name="Total6" xfId="511" xr:uid="{00000000-0005-0000-0000-0000AE230000}"/>
    <cellStyle name="Total7" xfId="512" xr:uid="{00000000-0005-0000-0000-0000AF230000}"/>
    <cellStyle name="Total8" xfId="513" xr:uid="{00000000-0005-0000-0000-0000B0230000}"/>
    <cellStyle name="Total9" xfId="514" xr:uid="{00000000-0005-0000-0000-0000B1230000}"/>
    <cellStyle name="TotShade" xfId="515" xr:uid="{00000000-0005-0000-0000-0000B2230000}"/>
    <cellStyle name="Underscore" xfId="516" xr:uid="{00000000-0005-0000-0000-0000B3230000}"/>
    <cellStyle name="Underscore 2" xfId="5604" xr:uid="{00000000-0005-0000-0000-0000B4230000}"/>
    <cellStyle name="Underscore 2 2" xfId="7177" xr:uid="{00000000-0005-0000-0000-0000B5230000}"/>
    <cellStyle name="Underscore 2 2 2" xfId="13143" xr:uid="{00000000-0005-0000-0000-0000B6230000}"/>
    <cellStyle name="Underscore 2 2 3" xfId="18899" xr:uid="{00000000-0005-0000-0000-0000B7230000}"/>
    <cellStyle name="Underscore 2 3" xfId="7178" xr:uid="{00000000-0005-0000-0000-0000B8230000}"/>
    <cellStyle name="Underscore 2 3 2" xfId="13144" xr:uid="{00000000-0005-0000-0000-0000B9230000}"/>
    <cellStyle name="Underscore 2 3 3" xfId="18900" xr:uid="{00000000-0005-0000-0000-0000BA230000}"/>
    <cellStyle name="Underscore 3" xfId="7179" xr:uid="{00000000-0005-0000-0000-0000BB230000}"/>
    <cellStyle name="Underscore 3 2" xfId="13145" xr:uid="{00000000-0005-0000-0000-0000BC230000}"/>
    <cellStyle name="Underscore 3 3" xfId="18901" xr:uid="{00000000-0005-0000-0000-0000BD230000}"/>
    <cellStyle name="VAR $ 0.00" xfId="4548" xr:uid="{00000000-0005-0000-0000-0000BE230000}"/>
    <cellStyle name="VAR Comma 0.00" xfId="4549" xr:uid="{00000000-0005-0000-0000-0000BF230000}"/>
    <cellStyle name="W?rung [0]_Aktenbewertung 1994" xfId="4550" xr:uid="{00000000-0005-0000-0000-0000C0230000}"/>
    <cellStyle name="W?rung_Aktenbewertung 1994" xfId="4551" xr:uid="{00000000-0005-0000-0000-0000C1230000}"/>
    <cellStyle name="Warning Text" xfId="4552" xr:uid="{00000000-0005-0000-0000-0000C2230000}"/>
    <cellStyle name="White" xfId="517" xr:uid="{00000000-0005-0000-0000-0000C3230000}"/>
    <cellStyle name="wrap" xfId="518" xr:uid="{00000000-0005-0000-0000-0000C4230000}"/>
    <cellStyle name="XLS'|_x0005_t" xfId="4553" xr:uid="{00000000-0005-0000-0000-0000C5230000}"/>
    <cellStyle name="μU¿¡ ¿A´A CIAIÆU¸μAⓒ" xfId="519" xr:uid="{00000000-0005-0000-0000-0000C6230000}"/>
    <cellStyle name="ハイパーリンク_~8004112" xfId="520" xr:uid="{00000000-0005-0000-0000-0000C7230000}"/>
    <cellStyle name="訶택?12월당월" xfId="4554" xr:uid="{00000000-0005-0000-0000-0000C8230000}"/>
    <cellStyle name="訶택?부문별" xfId="4555" xr:uid="{00000000-0005-0000-0000-0000C9230000}"/>
    <cellStyle name="강조색1 2" xfId="521" xr:uid="{00000000-0005-0000-0000-0000CA230000}"/>
    <cellStyle name="강조색1 3" xfId="522" xr:uid="{00000000-0005-0000-0000-0000CB230000}"/>
    <cellStyle name="강조색1 4" xfId="523" xr:uid="{00000000-0005-0000-0000-0000CC230000}"/>
    <cellStyle name="강조색1 5" xfId="5122" xr:uid="{00000000-0005-0000-0000-0000CD230000}"/>
    <cellStyle name="강조색2 2" xfId="524" xr:uid="{00000000-0005-0000-0000-0000CE230000}"/>
    <cellStyle name="강조색2 3" xfId="525" xr:uid="{00000000-0005-0000-0000-0000CF230000}"/>
    <cellStyle name="강조색2 4" xfId="526" xr:uid="{00000000-0005-0000-0000-0000D0230000}"/>
    <cellStyle name="강조색2 5" xfId="5124" xr:uid="{00000000-0005-0000-0000-0000D1230000}"/>
    <cellStyle name="강조색3 2" xfId="527" xr:uid="{00000000-0005-0000-0000-0000D2230000}"/>
    <cellStyle name="강조색3 3" xfId="528" xr:uid="{00000000-0005-0000-0000-0000D3230000}"/>
    <cellStyle name="강조색3 4" xfId="529" xr:uid="{00000000-0005-0000-0000-0000D4230000}"/>
    <cellStyle name="강조색3 5" xfId="5125" xr:uid="{00000000-0005-0000-0000-0000D5230000}"/>
    <cellStyle name="강조색4 2" xfId="530" xr:uid="{00000000-0005-0000-0000-0000D6230000}"/>
    <cellStyle name="강조색4 3" xfId="531" xr:uid="{00000000-0005-0000-0000-0000D7230000}"/>
    <cellStyle name="강조색4 4" xfId="532" xr:uid="{00000000-0005-0000-0000-0000D8230000}"/>
    <cellStyle name="강조색4 5" xfId="5126" xr:uid="{00000000-0005-0000-0000-0000D9230000}"/>
    <cellStyle name="강조색5 2" xfId="533" xr:uid="{00000000-0005-0000-0000-0000DA230000}"/>
    <cellStyle name="강조색5 3" xfId="534" xr:uid="{00000000-0005-0000-0000-0000DB230000}"/>
    <cellStyle name="강조색5 4" xfId="535" xr:uid="{00000000-0005-0000-0000-0000DC230000}"/>
    <cellStyle name="강조색5 5" xfId="5127" xr:uid="{00000000-0005-0000-0000-0000DD230000}"/>
    <cellStyle name="강조색6 2" xfId="536" xr:uid="{00000000-0005-0000-0000-0000DE230000}"/>
    <cellStyle name="강조색6 3" xfId="537" xr:uid="{00000000-0005-0000-0000-0000DF230000}"/>
    <cellStyle name="강조색6 4" xfId="538" xr:uid="{00000000-0005-0000-0000-0000E0230000}"/>
    <cellStyle name="강조색6 5" xfId="5128" xr:uid="{00000000-0005-0000-0000-0000E1230000}"/>
    <cellStyle name="견적" xfId="539" xr:uid="{00000000-0005-0000-0000-0000E2230000}"/>
    <cellStyle name="경고문 2" xfId="540" xr:uid="{00000000-0005-0000-0000-0000E3230000}"/>
    <cellStyle name="경고문 3" xfId="541" xr:uid="{00000000-0005-0000-0000-0000E4230000}"/>
    <cellStyle name="경고문 4" xfId="542" xr:uid="{00000000-0005-0000-0000-0000E5230000}"/>
    <cellStyle name="경고문 5" xfId="5129" xr:uid="{00000000-0005-0000-0000-0000E6230000}"/>
    <cellStyle name="계산 2" xfId="543" xr:uid="{00000000-0005-0000-0000-0000E7230000}"/>
    <cellStyle name="계산 2 2" xfId="5131" xr:uid="{00000000-0005-0000-0000-0000E8230000}"/>
    <cellStyle name="계산 2 2 2" xfId="5554" xr:uid="{00000000-0005-0000-0000-0000E9230000}"/>
    <cellStyle name="계산 2 2 2 2" xfId="5842" xr:uid="{00000000-0005-0000-0000-0000EA230000}"/>
    <cellStyle name="계산 2 2 2 2 10" xfId="11815" xr:uid="{00000000-0005-0000-0000-0000EB230000}"/>
    <cellStyle name="계산 2 2 2 2 11" xfId="17576" xr:uid="{00000000-0005-0000-0000-0000EC230000}"/>
    <cellStyle name="계산 2 2 2 2 12" xfId="23086" xr:uid="{00000000-0005-0000-0000-0000ED230000}"/>
    <cellStyle name="계산 2 2 2 2 2" xfId="7180" xr:uid="{00000000-0005-0000-0000-0000EE230000}"/>
    <cellStyle name="계산 2 2 2 2 2 2" xfId="13146" xr:uid="{00000000-0005-0000-0000-0000EF230000}"/>
    <cellStyle name="계산 2 2 2 2 2 3" xfId="18902" xr:uid="{00000000-0005-0000-0000-0000F0230000}"/>
    <cellStyle name="계산 2 2 2 2 2 4" xfId="24384" xr:uid="{00000000-0005-0000-0000-0000F1230000}"/>
    <cellStyle name="계산 2 2 2 2 3" xfId="7181" xr:uid="{00000000-0005-0000-0000-0000F2230000}"/>
    <cellStyle name="계산 2 2 2 2 3 2" xfId="13147" xr:uid="{00000000-0005-0000-0000-0000F3230000}"/>
    <cellStyle name="계산 2 2 2 2 3 3" xfId="18903" xr:uid="{00000000-0005-0000-0000-0000F4230000}"/>
    <cellStyle name="계산 2 2 2 2 3 4" xfId="24385" xr:uid="{00000000-0005-0000-0000-0000F5230000}"/>
    <cellStyle name="계산 2 2 2 2 4" xfId="7182" xr:uid="{00000000-0005-0000-0000-0000F6230000}"/>
    <cellStyle name="계산 2 2 2 2 4 2" xfId="13148" xr:uid="{00000000-0005-0000-0000-0000F7230000}"/>
    <cellStyle name="계산 2 2 2 2 4 3" xfId="18904" xr:uid="{00000000-0005-0000-0000-0000F8230000}"/>
    <cellStyle name="계산 2 2 2 2 4 4" xfId="24386" xr:uid="{00000000-0005-0000-0000-0000F9230000}"/>
    <cellStyle name="계산 2 2 2 2 5" xfId="7183" xr:uid="{00000000-0005-0000-0000-0000FA230000}"/>
    <cellStyle name="계산 2 2 2 2 5 2" xfId="13149" xr:uid="{00000000-0005-0000-0000-0000FB230000}"/>
    <cellStyle name="계산 2 2 2 2 5 3" xfId="18905" xr:uid="{00000000-0005-0000-0000-0000FC230000}"/>
    <cellStyle name="계산 2 2 2 2 5 4" xfId="24387" xr:uid="{00000000-0005-0000-0000-0000FD230000}"/>
    <cellStyle name="계산 2 2 2 2 6" xfId="7184" xr:uid="{00000000-0005-0000-0000-0000FE230000}"/>
    <cellStyle name="계산 2 2 2 2 6 2" xfId="13150" xr:uid="{00000000-0005-0000-0000-0000FF230000}"/>
    <cellStyle name="계산 2 2 2 2 6 3" xfId="18906" xr:uid="{00000000-0005-0000-0000-000000240000}"/>
    <cellStyle name="계산 2 2 2 2 6 4" xfId="24388" xr:uid="{00000000-0005-0000-0000-000001240000}"/>
    <cellStyle name="계산 2 2 2 2 7" xfId="7185" xr:uid="{00000000-0005-0000-0000-000002240000}"/>
    <cellStyle name="계산 2 2 2 2 7 2" xfId="13151" xr:uid="{00000000-0005-0000-0000-000003240000}"/>
    <cellStyle name="계산 2 2 2 2 7 3" xfId="18907" xr:uid="{00000000-0005-0000-0000-000004240000}"/>
    <cellStyle name="계산 2 2 2 2 7 4" xfId="24389" xr:uid="{00000000-0005-0000-0000-000005240000}"/>
    <cellStyle name="계산 2 2 2 2 8" xfId="7186" xr:uid="{00000000-0005-0000-0000-000006240000}"/>
    <cellStyle name="계산 2 2 2 2 8 2" xfId="13152" xr:uid="{00000000-0005-0000-0000-000007240000}"/>
    <cellStyle name="계산 2 2 2 2 8 3" xfId="18908" xr:uid="{00000000-0005-0000-0000-000008240000}"/>
    <cellStyle name="계산 2 2 2 2 8 4" xfId="24390" xr:uid="{00000000-0005-0000-0000-000009240000}"/>
    <cellStyle name="계산 2 2 2 2 9" xfId="7187" xr:uid="{00000000-0005-0000-0000-00000A240000}"/>
    <cellStyle name="계산 2 2 2 2 9 2" xfId="13153" xr:uid="{00000000-0005-0000-0000-00000B240000}"/>
    <cellStyle name="계산 2 2 2 2 9 3" xfId="18909" xr:uid="{00000000-0005-0000-0000-00000C240000}"/>
    <cellStyle name="계산 2 2 2 2 9 4" xfId="24391" xr:uid="{00000000-0005-0000-0000-00000D240000}"/>
    <cellStyle name="계산 2 2 2 3" xfId="6063" xr:uid="{00000000-0005-0000-0000-00000E240000}"/>
    <cellStyle name="계산 2 2 2 3 10" xfId="7188" xr:uid="{00000000-0005-0000-0000-00000F240000}"/>
    <cellStyle name="계산 2 2 2 3 10 2" xfId="13154" xr:uid="{00000000-0005-0000-0000-000010240000}"/>
    <cellStyle name="계산 2 2 2 3 10 3" xfId="18910" xr:uid="{00000000-0005-0000-0000-000011240000}"/>
    <cellStyle name="계산 2 2 2 3 10 4" xfId="24392" xr:uid="{00000000-0005-0000-0000-000012240000}"/>
    <cellStyle name="계산 2 2 2 3 11" xfId="12035" xr:uid="{00000000-0005-0000-0000-000013240000}"/>
    <cellStyle name="계산 2 2 2 3 12" xfId="17791" xr:uid="{00000000-0005-0000-0000-000014240000}"/>
    <cellStyle name="계산 2 2 2 3 13" xfId="23288" xr:uid="{00000000-0005-0000-0000-000015240000}"/>
    <cellStyle name="계산 2 2 2 3 2" xfId="7189" xr:uid="{00000000-0005-0000-0000-000016240000}"/>
    <cellStyle name="계산 2 2 2 3 2 2" xfId="13155" xr:uid="{00000000-0005-0000-0000-000017240000}"/>
    <cellStyle name="계산 2 2 2 3 2 3" xfId="18911" xr:uid="{00000000-0005-0000-0000-000018240000}"/>
    <cellStyle name="계산 2 2 2 3 2 4" xfId="24393" xr:uid="{00000000-0005-0000-0000-000019240000}"/>
    <cellStyle name="계산 2 2 2 3 3" xfId="7190" xr:uid="{00000000-0005-0000-0000-00001A240000}"/>
    <cellStyle name="계산 2 2 2 3 3 2" xfId="13156" xr:uid="{00000000-0005-0000-0000-00001B240000}"/>
    <cellStyle name="계산 2 2 2 3 3 3" xfId="18912" xr:uid="{00000000-0005-0000-0000-00001C240000}"/>
    <cellStyle name="계산 2 2 2 3 3 4" xfId="24394" xr:uid="{00000000-0005-0000-0000-00001D240000}"/>
    <cellStyle name="계산 2 2 2 3 4" xfId="7191" xr:uid="{00000000-0005-0000-0000-00001E240000}"/>
    <cellStyle name="계산 2 2 2 3 4 2" xfId="13157" xr:uid="{00000000-0005-0000-0000-00001F240000}"/>
    <cellStyle name="계산 2 2 2 3 4 3" xfId="18913" xr:uid="{00000000-0005-0000-0000-000020240000}"/>
    <cellStyle name="계산 2 2 2 3 4 4" xfId="24395" xr:uid="{00000000-0005-0000-0000-000021240000}"/>
    <cellStyle name="계산 2 2 2 3 5" xfId="7192" xr:uid="{00000000-0005-0000-0000-000022240000}"/>
    <cellStyle name="계산 2 2 2 3 5 2" xfId="13158" xr:uid="{00000000-0005-0000-0000-000023240000}"/>
    <cellStyle name="계산 2 2 2 3 5 3" xfId="18914" xr:uid="{00000000-0005-0000-0000-000024240000}"/>
    <cellStyle name="계산 2 2 2 3 5 4" xfId="24396" xr:uid="{00000000-0005-0000-0000-000025240000}"/>
    <cellStyle name="계산 2 2 2 3 6" xfId="7193" xr:uid="{00000000-0005-0000-0000-000026240000}"/>
    <cellStyle name="계산 2 2 2 3 6 2" xfId="13159" xr:uid="{00000000-0005-0000-0000-000027240000}"/>
    <cellStyle name="계산 2 2 2 3 6 3" xfId="18915" xr:uid="{00000000-0005-0000-0000-000028240000}"/>
    <cellStyle name="계산 2 2 2 3 6 4" xfId="24397" xr:uid="{00000000-0005-0000-0000-000029240000}"/>
    <cellStyle name="계산 2 2 2 3 7" xfId="7194" xr:uid="{00000000-0005-0000-0000-00002A240000}"/>
    <cellStyle name="계산 2 2 2 3 7 2" xfId="13160" xr:uid="{00000000-0005-0000-0000-00002B240000}"/>
    <cellStyle name="계산 2 2 2 3 7 3" xfId="18916" xr:uid="{00000000-0005-0000-0000-00002C240000}"/>
    <cellStyle name="계산 2 2 2 3 7 4" xfId="24398" xr:uid="{00000000-0005-0000-0000-00002D240000}"/>
    <cellStyle name="계산 2 2 2 3 8" xfId="7195" xr:uid="{00000000-0005-0000-0000-00002E240000}"/>
    <cellStyle name="계산 2 2 2 3 8 2" xfId="13161" xr:uid="{00000000-0005-0000-0000-00002F240000}"/>
    <cellStyle name="계산 2 2 2 3 8 3" xfId="18917" xr:uid="{00000000-0005-0000-0000-000030240000}"/>
    <cellStyle name="계산 2 2 2 3 8 4" xfId="24399" xr:uid="{00000000-0005-0000-0000-000031240000}"/>
    <cellStyle name="계산 2 2 2 3 9" xfId="7196" xr:uid="{00000000-0005-0000-0000-000032240000}"/>
    <cellStyle name="계산 2 2 2 3 9 2" xfId="13162" xr:uid="{00000000-0005-0000-0000-000033240000}"/>
    <cellStyle name="계산 2 2 2 3 9 3" xfId="18918" xr:uid="{00000000-0005-0000-0000-000034240000}"/>
    <cellStyle name="계산 2 2 2 3 9 4" xfId="24400" xr:uid="{00000000-0005-0000-0000-000035240000}"/>
    <cellStyle name="계산 2 2 2 4" xfId="7197" xr:uid="{00000000-0005-0000-0000-000036240000}"/>
    <cellStyle name="계산 2 2 2 4 2" xfId="13163" xr:uid="{00000000-0005-0000-0000-000037240000}"/>
    <cellStyle name="계산 2 2 2 4 3" xfId="18919" xr:uid="{00000000-0005-0000-0000-000038240000}"/>
    <cellStyle name="계산 2 2 2 4 4" xfId="24401" xr:uid="{00000000-0005-0000-0000-000039240000}"/>
    <cellStyle name="계산 2 2 2 5" xfId="7198" xr:uid="{00000000-0005-0000-0000-00003A240000}"/>
    <cellStyle name="계산 2 2 2 5 2" xfId="13164" xr:uid="{00000000-0005-0000-0000-00003B240000}"/>
    <cellStyle name="계산 2 2 2 5 3" xfId="18920" xr:uid="{00000000-0005-0000-0000-00003C240000}"/>
    <cellStyle name="계산 2 2 2 5 4" xfId="24402" xr:uid="{00000000-0005-0000-0000-00003D240000}"/>
    <cellStyle name="계산 2 2 2 6" xfId="7199" xr:uid="{00000000-0005-0000-0000-00003E240000}"/>
    <cellStyle name="계산 2 2 2 6 2" xfId="13165" xr:uid="{00000000-0005-0000-0000-00003F240000}"/>
    <cellStyle name="계산 2 2 2 6 3" xfId="18921" xr:uid="{00000000-0005-0000-0000-000040240000}"/>
    <cellStyle name="계산 2 2 2 6 4" xfId="24403" xr:uid="{00000000-0005-0000-0000-000041240000}"/>
    <cellStyle name="계산 2 2 2 7" xfId="11547" xr:uid="{00000000-0005-0000-0000-000042240000}"/>
    <cellStyle name="계산 2 2 2 8" xfId="17327" xr:uid="{00000000-0005-0000-0000-000043240000}"/>
    <cellStyle name="계산 2 2 3" xfId="5444" xr:uid="{00000000-0005-0000-0000-000044240000}"/>
    <cellStyle name="계산 2 2 3 2" xfId="5732" xr:uid="{00000000-0005-0000-0000-000045240000}"/>
    <cellStyle name="계산 2 2 3 2 10" xfId="11705" xr:uid="{00000000-0005-0000-0000-000046240000}"/>
    <cellStyle name="계산 2 2 3 2 11" xfId="17472" xr:uid="{00000000-0005-0000-0000-000047240000}"/>
    <cellStyle name="계산 2 2 3 2 12" xfId="22992" xr:uid="{00000000-0005-0000-0000-000048240000}"/>
    <cellStyle name="계산 2 2 3 2 2" xfId="7200" xr:uid="{00000000-0005-0000-0000-000049240000}"/>
    <cellStyle name="계산 2 2 3 2 2 2" xfId="13166" xr:uid="{00000000-0005-0000-0000-00004A240000}"/>
    <cellStyle name="계산 2 2 3 2 2 3" xfId="18922" xr:uid="{00000000-0005-0000-0000-00004B240000}"/>
    <cellStyle name="계산 2 2 3 2 2 4" xfId="24404" xr:uid="{00000000-0005-0000-0000-00004C240000}"/>
    <cellStyle name="계산 2 2 3 2 3" xfId="7201" xr:uid="{00000000-0005-0000-0000-00004D240000}"/>
    <cellStyle name="계산 2 2 3 2 3 2" xfId="13167" xr:uid="{00000000-0005-0000-0000-00004E240000}"/>
    <cellStyle name="계산 2 2 3 2 3 3" xfId="18923" xr:uid="{00000000-0005-0000-0000-00004F240000}"/>
    <cellStyle name="계산 2 2 3 2 3 4" xfId="24405" xr:uid="{00000000-0005-0000-0000-000050240000}"/>
    <cellStyle name="계산 2 2 3 2 4" xfId="7202" xr:uid="{00000000-0005-0000-0000-000051240000}"/>
    <cellStyle name="계산 2 2 3 2 4 2" xfId="13168" xr:uid="{00000000-0005-0000-0000-000052240000}"/>
    <cellStyle name="계산 2 2 3 2 4 3" xfId="18924" xr:uid="{00000000-0005-0000-0000-000053240000}"/>
    <cellStyle name="계산 2 2 3 2 4 4" xfId="24406" xr:uid="{00000000-0005-0000-0000-000054240000}"/>
    <cellStyle name="계산 2 2 3 2 5" xfId="7203" xr:uid="{00000000-0005-0000-0000-000055240000}"/>
    <cellStyle name="계산 2 2 3 2 5 2" xfId="13169" xr:uid="{00000000-0005-0000-0000-000056240000}"/>
    <cellStyle name="계산 2 2 3 2 5 3" xfId="18925" xr:uid="{00000000-0005-0000-0000-000057240000}"/>
    <cellStyle name="계산 2 2 3 2 5 4" xfId="24407" xr:uid="{00000000-0005-0000-0000-000058240000}"/>
    <cellStyle name="계산 2 2 3 2 6" xfId="7204" xr:uid="{00000000-0005-0000-0000-000059240000}"/>
    <cellStyle name="계산 2 2 3 2 6 2" xfId="13170" xr:uid="{00000000-0005-0000-0000-00005A240000}"/>
    <cellStyle name="계산 2 2 3 2 6 3" xfId="18926" xr:uid="{00000000-0005-0000-0000-00005B240000}"/>
    <cellStyle name="계산 2 2 3 2 6 4" xfId="24408" xr:uid="{00000000-0005-0000-0000-00005C240000}"/>
    <cellStyle name="계산 2 2 3 2 7" xfId="7205" xr:uid="{00000000-0005-0000-0000-00005D240000}"/>
    <cellStyle name="계산 2 2 3 2 7 2" xfId="13171" xr:uid="{00000000-0005-0000-0000-00005E240000}"/>
    <cellStyle name="계산 2 2 3 2 7 3" xfId="18927" xr:uid="{00000000-0005-0000-0000-00005F240000}"/>
    <cellStyle name="계산 2 2 3 2 7 4" xfId="24409" xr:uid="{00000000-0005-0000-0000-000060240000}"/>
    <cellStyle name="계산 2 2 3 2 8" xfId="7206" xr:uid="{00000000-0005-0000-0000-000061240000}"/>
    <cellStyle name="계산 2 2 3 2 8 2" xfId="13172" xr:uid="{00000000-0005-0000-0000-000062240000}"/>
    <cellStyle name="계산 2 2 3 2 8 3" xfId="18928" xr:uid="{00000000-0005-0000-0000-000063240000}"/>
    <cellStyle name="계산 2 2 3 2 8 4" xfId="24410" xr:uid="{00000000-0005-0000-0000-000064240000}"/>
    <cellStyle name="계산 2 2 3 2 9" xfId="7207" xr:uid="{00000000-0005-0000-0000-000065240000}"/>
    <cellStyle name="계산 2 2 3 2 9 2" xfId="13173" xr:uid="{00000000-0005-0000-0000-000066240000}"/>
    <cellStyle name="계산 2 2 3 2 9 3" xfId="18929" xr:uid="{00000000-0005-0000-0000-000067240000}"/>
    <cellStyle name="계산 2 2 3 2 9 4" xfId="24411" xr:uid="{00000000-0005-0000-0000-000068240000}"/>
    <cellStyle name="계산 2 2 3 3" xfId="5963" xr:uid="{00000000-0005-0000-0000-000069240000}"/>
    <cellStyle name="계산 2 2 3 3 10" xfId="7208" xr:uid="{00000000-0005-0000-0000-00006A240000}"/>
    <cellStyle name="계산 2 2 3 3 10 2" xfId="13174" xr:uid="{00000000-0005-0000-0000-00006B240000}"/>
    <cellStyle name="계산 2 2 3 3 10 3" xfId="18930" xr:uid="{00000000-0005-0000-0000-00006C240000}"/>
    <cellStyle name="계산 2 2 3 3 10 4" xfId="24412" xr:uid="{00000000-0005-0000-0000-00006D240000}"/>
    <cellStyle name="계산 2 2 3 3 11" xfId="11936" xr:uid="{00000000-0005-0000-0000-00006E240000}"/>
    <cellStyle name="계산 2 2 3 3 12" xfId="17693" xr:uid="{00000000-0005-0000-0000-00006F240000}"/>
    <cellStyle name="계산 2 2 3 3 13" xfId="23190" xr:uid="{00000000-0005-0000-0000-000070240000}"/>
    <cellStyle name="계산 2 2 3 3 2" xfId="7209" xr:uid="{00000000-0005-0000-0000-000071240000}"/>
    <cellStyle name="계산 2 2 3 3 2 2" xfId="13175" xr:uid="{00000000-0005-0000-0000-000072240000}"/>
    <cellStyle name="계산 2 2 3 3 2 3" xfId="18931" xr:uid="{00000000-0005-0000-0000-000073240000}"/>
    <cellStyle name="계산 2 2 3 3 2 4" xfId="24413" xr:uid="{00000000-0005-0000-0000-000074240000}"/>
    <cellStyle name="계산 2 2 3 3 3" xfId="7210" xr:uid="{00000000-0005-0000-0000-000075240000}"/>
    <cellStyle name="계산 2 2 3 3 3 2" xfId="13176" xr:uid="{00000000-0005-0000-0000-000076240000}"/>
    <cellStyle name="계산 2 2 3 3 3 3" xfId="18932" xr:uid="{00000000-0005-0000-0000-000077240000}"/>
    <cellStyle name="계산 2 2 3 3 3 4" xfId="24414" xr:uid="{00000000-0005-0000-0000-000078240000}"/>
    <cellStyle name="계산 2 2 3 3 4" xfId="7211" xr:uid="{00000000-0005-0000-0000-000079240000}"/>
    <cellStyle name="계산 2 2 3 3 4 2" xfId="13177" xr:uid="{00000000-0005-0000-0000-00007A240000}"/>
    <cellStyle name="계산 2 2 3 3 4 3" xfId="18933" xr:uid="{00000000-0005-0000-0000-00007B240000}"/>
    <cellStyle name="계산 2 2 3 3 4 4" xfId="24415" xr:uid="{00000000-0005-0000-0000-00007C240000}"/>
    <cellStyle name="계산 2 2 3 3 5" xfId="7212" xr:uid="{00000000-0005-0000-0000-00007D240000}"/>
    <cellStyle name="계산 2 2 3 3 5 2" xfId="13178" xr:uid="{00000000-0005-0000-0000-00007E240000}"/>
    <cellStyle name="계산 2 2 3 3 5 3" xfId="18934" xr:uid="{00000000-0005-0000-0000-00007F240000}"/>
    <cellStyle name="계산 2 2 3 3 5 4" xfId="24416" xr:uid="{00000000-0005-0000-0000-000080240000}"/>
    <cellStyle name="계산 2 2 3 3 6" xfId="7213" xr:uid="{00000000-0005-0000-0000-000081240000}"/>
    <cellStyle name="계산 2 2 3 3 6 2" xfId="13179" xr:uid="{00000000-0005-0000-0000-000082240000}"/>
    <cellStyle name="계산 2 2 3 3 6 3" xfId="18935" xr:uid="{00000000-0005-0000-0000-000083240000}"/>
    <cellStyle name="계산 2 2 3 3 6 4" xfId="24417" xr:uid="{00000000-0005-0000-0000-000084240000}"/>
    <cellStyle name="계산 2 2 3 3 7" xfId="7214" xr:uid="{00000000-0005-0000-0000-000085240000}"/>
    <cellStyle name="계산 2 2 3 3 7 2" xfId="13180" xr:uid="{00000000-0005-0000-0000-000086240000}"/>
    <cellStyle name="계산 2 2 3 3 7 3" xfId="18936" xr:uid="{00000000-0005-0000-0000-000087240000}"/>
    <cellStyle name="계산 2 2 3 3 7 4" xfId="24418" xr:uid="{00000000-0005-0000-0000-000088240000}"/>
    <cellStyle name="계산 2 2 3 3 8" xfId="7215" xr:uid="{00000000-0005-0000-0000-000089240000}"/>
    <cellStyle name="계산 2 2 3 3 8 2" xfId="13181" xr:uid="{00000000-0005-0000-0000-00008A240000}"/>
    <cellStyle name="계산 2 2 3 3 8 3" xfId="18937" xr:uid="{00000000-0005-0000-0000-00008B240000}"/>
    <cellStyle name="계산 2 2 3 3 8 4" xfId="24419" xr:uid="{00000000-0005-0000-0000-00008C240000}"/>
    <cellStyle name="계산 2 2 3 3 9" xfId="7216" xr:uid="{00000000-0005-0000-0000-00008D240000}"/>
    <cellStyle name="계산 2 2 3 3 9 2" xfId="13182" xr:uid="{00000000-0005-0000-0000-00008E240000}"/>
    <cellStyle name="계산 2 2 3 3 9 3" xfId="18938" xr:uid="{00000000-0005-0000-0000-00008F240000}"/>
    <cellStyle name="계산 2 2 3 3 9 4" xfId="24420" xr:uid="{00000000-0005-0000-0000-000090240000}"/>
    <cellStyle name="계산 2 2 3 4" xfId="7217" xr:uid="{00000000-0005-0000-0000-000091240000}"/>
    <cellStyle name="계산 2 2 3 4 2" xfId="13183" xr:uid="{00000000-0005-0000-0000-000092240000}"/>
    <cellStyle name="계산 2 2 3 4 3" xfId="18939" xr:uid="{00000000-0005-0000-0000-000093240000}"/>
    <cellStyle name="계산 2 2 3 4 4" xfId="24421" xr:uid="{00000000-0005-0000-0000-000094240000}"/>
    <cellStyle name="계산 2 2 3 5" xfId="7218" xr:uid="{00000000-0005-0000-0000-000095240000}"/>
    <cellStyle name="계산 2 2 3 5 2" xfId="13184" xr:uid="{00000000-0005-0000-0000-000096240000}"/>
    <cellStyle name="계산 2 2 3 5 3" xfId="18940" xr:uid="{00000000-0005-0000-0000-000097240000}"/>
    <cellStyle name="계산 2 2 3 5 4" xfId="24422" xr:uid="{00000000-0005-0000-0000-000098240000}"/>
    <cellStyle name="계산 2 2 3 6" xfId="7219" xr:uid="{00000000-0005-0000-0000-000099240000}"/>
    <cellStyle name="계산 2 2 3 6 2" xfId="13185" xr:uid="{00000000-0005-0000-0000-00009A240000}"/>
    <cellStyle name="계산 2 2 3 6 3" xfId="18941" xr:uid="{00000000-0005-0000-0000-00009B240000}"/>
    <cellStyle name="계산 2 2 3 6 4" xfId="24423" xr:uid="{00000000-0005-0000-0000-00009C240000}"/>
    <cellStyle name="계산 2 2 3 7" xfId="11438" xr:uid="{00000000-0005-0000-0000-00009D240000}"/>
    <cellStyle name="계산 2 2 3 8" xfId="17232" xr:uid="{00000000-0005-0000-0000-00009E240000}"/>
    <cellStyle name="계산 2 2 4" xfId="5369" xr:uid="{00000000-0005-0000-0000-00009F240000}"/>
    <cellStyle name="계산 2 2 4 2" xfId="5657" xr:uid="{00000000-0005-0000-0000-0000A0240000}"/>
    <cellStyle name="계산 2 2 4 2 10" xfId="11630" xr:uid="{00000000-0005-0000-0000-0000A1240000}"/>
    <cellStyle name="계산 2 2 4 2 11" xfId="17400" xr:uid="{00000000-0005-0000-0000-0000A2240000}"/>
    <cellStyle name="계산 2 2 4 2 12" xfId="22932" xr:uid="{00000000-0005-0000-0000-0000A3240000}"/>
    <cellStyle name="계산 2 2 4 2 2" xfId="7220" xr:uid="{00000000-0005-0000-0000-0000A4240000}"/>
    <cellStyle name="계산 2 2 4 2 2 2" xfId="13186" xr:uid="{00000000-0005-0000-0000-0000A5240000}"/>
    <cellStyle name="계산 2 2 4 2 2 3" xfId="18942" xr:uid="{00000000-0005-0000-0000-0000A6240000}"/>
    <cellStyle name="계산 2 2 4 2 2 4" xfId="24424" xr:uid="{00000000-0005-0000-0000-0000A7240000}"/>
    <cellStyle name="계산 2 2 4 2 3" xfId="7221" xr:uid="{00000000-0005-0000-0000-0000A8240000}"/>
    <cellStyle name="계산 2 2 4 2 3 2" xfId="13187" xr:uid="{00000000-0005-0000-0000-0000A9240000}"/>
    <cellStyle name="계산 2 2 4 2 3 3" xfId="18943" xr:uid="{00000000-0005-0000-0000-0000AA240000}"/>
    <cellStyle name="계산 2 2 4 2 3 4" xfId="24425" xr:uid="{00000000-0005-0000-0000-0000AB240000}"/>
    <cellStyle name="계산 2 2 4 2 4" xfId="7222" xr:uid="{00000000-0005-0000-0000-0000AC240000}"/>
    <cellStyle name="계산 2 2 4 2 4 2" xfId="13188" xr:uid="{00000000-0005-0000-0000-0000AD240000}"/>
    <cellStyle name="계산 2 2 4 2 4 3" xfId="18944" xr:uid="{00000000-0005-0000-0000-0000AE240000}"/>
    <cellStyle name="계산 2 2 4 2 4 4" xfId="24426" xr:uid="{00000000-0005-0000-0000-0000AF240000}"/>
    <cellStyle name="계산 2 2 4 2 5" xfId="7223" xr:uid="{00000000-0005-0000-0000-0000B0240000}"/>
    <cellStyle name="계산 2 2 4 2 5 2" xfId="13189" xr:uid="{00000000-0005-0000-0000-0000B1240000}"/>
    <cellStyle name="계산 2 2 4 2 5 3" xfId="18945" xr:uid="{00000000-0005-0000-0000-0000B2240000}"/>
    <cellStyle name="계산 2 2 4 2 5 4" xfId="24427" xr:uid="{00000000-0005-0000-0000-0000B3240000}"/>
    <cellStyle name="계산 2 2 4 2 6" xfId="7224" xr:uid="{00000000-0005-0000-0000-0000B4240000}"/>
    <cellStyle name="계산 2 2 4 2 6 2" xfId="13190" xr:uid="{00000000-0005-0000-0000-0000B5240000}"/>
    <cellStyle name="계산 2 2 4 2 6 3" xfId="18946" xr:uid="{00000000-0005-0000-0000-0000B6240000}"/>
    <cellStyle name="계산 2 2 4 2 6 4" xfId="24428" xr:uid="{00000000-0005-0000-0000-0000B7240000}"/>
    <cellStyle name="계산 2 2 4 2 7" xfId="7225" xr:uid="{00000000-0005-0000-0000-0000B8240000}"/>
    <cellStyle name="계산 2 2 4 2 7 2" xfId="13191" xr:uid="{00000000-0005-0000-0000-0000B9240000}"/>
    <cellStyle name="계산 2 2 4 2 7 3" xfId="18947" xr:uid="{00000000-0005-0000-0000-0000BA240000}"/>
    <cellStyle name="계산 2 2 4 2 7 4" xfId="24429" xr:uid="{00000000-0005-0000-0000-0000BB240000}"/>
    <cellStyle name="계산 2 2 4 2 8" xfId="7226" xr:uid="{00000000-0005-0000-0000-0000BC240000}"/>
    <cellStyle name="계산 2 2 4 2 8 2" xfId="13192" xr:uid="{00000000-0005-0000-0000-0000BD240000}"/>
    <cellStyle name="계산 2 2 4 2 8 3" xfId="18948" xr:uid="{00000000-0005-0000-0000-0000BE240000}"/>
    <cellStyle name="계산 2 2 4 2 8 4" xfId="24430" xr:uid="{00000000-0005-0000-0000-0000BF240000}"/>
    <cellStyle name="계산 2 2 4 2 9" xfId="7227" xr:uid="{00000000-0005-0000-0000-0000C0240000}"/>
    <cellStyle name="계산 2 2 4 2 9 2" xfId="13193" xr:uid="{00000000-0005-0000-0000-0000C1240000}"/>
    <cellStyle name="계산 2 2 4 2 9 3" xfId="18949" xr:uid="{00000000-0005-0000-0000-0000C2240000}"/>
    <cellStyle name="계산 2 2 4 2 9 4" xfId="24431" xr:uid="{00000000-0005-0000-0000-0000C3240000}"/>
    <cellStyle name="계산 2 2 4 3" xfId="5899" xr:uid="{00000000-0005-0000-0000-0000C4240000}"/>
    <cellStyle name="계산 2 2 4 3 10" xfId="7228" xr:uid="{00000000-0005-0000-0000-0000C5240000}"/>
    <cellStyle name="계산 2 2 4 3 10 2" xfId="13194" xr:uid="{00000000-0005-0000-0000-0000C6240000}"/>
    <cellStyle name="계산 2 2 4 3 10 3" xfId="18950" xr:uid="{00000000-0005-0000-0000-0000C7240000}"/>
    <cellStyle name="계산 2 2 4 3 10 4" xfId="24432" xr:uid="{00000000-0005-0000-0000-0000C8240000}"/>
    <cellStyle name="계산 2 2 4 3 11" xfId="11872" xr:uid="{00000000-0005-0000-0000-0000C9240000}"/>
    <cellStyle name="계산 2 2 4 3 12" xfId="17629" xr:uid="{00000000-0005-0000-0000-0000CA240000}"/>
    <cellStyle name="계산 2 2 4 3 13" xfId="23126" xr:uid="{00000000-0005-0000-0000-0000CB240000}"/>
    <cellStyle name="계산 2 2 4 3 2" xfId="7229" xr:uid="{00000000-0005-0000-0000-0000CC240000}"/>
    <cellStyle name="계산 2 2 4 3 2 2" xfId="13195" xr:uid="{00000000-0005-0000-0000-0000CD240000}"/>
    <cellStyle name="계산 2 2 4 3 2 3" xfId="18951" xr:uid="{00000000-0005-0000-0000-0000CE240000}"/>
    <cellStyle name="계산 2 2 4 3 2 4" xfId="24433" xr:uid="{00000000-0005-0000-0000-0000CF240000}"/>
    <cellStyle name="계산 2 2 4 3 3" xfId="7230" xr:uid="{00000000-0005-0000-0000-0000D0240000}"/>
    <cellStyle name="계산 2 2 4 3 3 2" xfId="13196" xr:uid="{00000000-0005-0000-0000-0000D1240000}"/>
    <cellStyle name="계산 2 2 4 3 3 3" xfId="18952" xr:uid="{00000000-0005-0000-0000-0000D2240000}"/>
    <cellStyle name="계산 2 2 4 3 3 4" xfId="24434" xr:uid="{00000000-0005-0000-0000-0000D3240000}"/>
    <cellStyle name="계산 2 2 4 3 4" xfId="7231" xr:uid="{00000000-0005-0000-0000-0000D4240000}"/>
    <cellStyle name="계산 2 2 4 3 4 2" xfId="13197" xr:uid="{00000000-0005-0000-0000-0000D5240000}"/>
    <cellStyle name="계산 2 2 4 3 4 3" xfId="18953" xr:uid="{00000000-0005-0000-0000-0000D6240000}"/>
    <cellStyle name="계산 2 2 4 3 4 4" xfId="24435" xr:uid="{00000000-0005-0000-0000-0000D7240000}"/>
    <cellStyle name="계산 2 2 4 3 5" xfId="7232" xr:uid="{00000000-0005-0000-0000-0000D8240000}"/>
    <cellStyle name="계산 2 2 4 3 5 2" xfId="13198" xr:uid="{00000000-0005-0000-0000-0000D9240000}"/>
    <cellStyle name="계산 2 2 4 3 5 3" xfId="18954" xr:uid="{00000000-0005-0000-0000-0000DA240000}"/>
    <cellStyle name="계산 2 2 4 3 5 4" xfId="24436" xr:uid="{00000000-0005-0000-0000-0000DB240000}"/>
    <cellStyle name="계산 2 2 4 3 6" xfId="7233" xr:uid="{00000000-0005-0000-0000-0000DC240000}"/>
    <cellStyle name="계산 2 2 4 3 6 2" xfId="13199" xr:uid="{00000000-0005-0000-0000-0000DD240000}"/>
    <cellStyle name="계산 2 2 4 3 6 3" xfId="18955" xr:uid="{00000000-0005-0000-0000-0000DE240000}"/>
    <cellStyle name="계산 2 2 4 3 6 4" xfId="24437" xr:uid="{00000000-0005-0000-0000-0000DF240000}"/>
    <cellStyle name="계산 2 2 4 3 7" xfId="7234" xr:uid="{00000000-0005-0000-0000-0000E0240000}"/>
    <cellStyle name="계산 2 2 4 3 7 2" xfId="13200" xr:uid="{00000000-0005-0000-0000-0000E1240000}"/>
    <cellStyle name="계산 2 2 4 3 7 3" xfId="18956" xr:uid="{00000000-0005-0000-0000-0000E2240000}"/>
    <cellStyle name="계산 2 2 4 3 7 4" xfId="24438" xr:uid="{00000000-0005-0000-0000-0000E3240000}"/>
    <cellStyle name="계산 2 2 4 3 8" xfId="7235" xr:uid="{00000000-0005-0000-0000-0000E4240000}"/>
    <cellStyle name="계산 2 2 4 3 8 2" xfId="13201" xr:uid="{00000000-0005-0000-0000-0000E5240000}"/>
    <cellStyle name="계산 2 2 4 3 8 3" xfId="18957" xr:uid="{00000000-0005-0000-0000-0000E6240000}"/>
    <cellStyle name="계산 2 2 4 3 8 4" xfId="24439" xr:uid="{00000000-0005-0000-0000-0000E7240000}"/>
    <cellStyle name="계산 2 2 4 3 9" xfId="7236" xr:uid="{00000000-0005-0000-0000-0000E8240000}"/>
    <cellStyle name="계산 2 2 4 3 9 2" xfId="13202" xr:uid="{00000000-0005-0000-0000-0000E9240000}"/>
    <cellStyle name="계산 2 2 4 3 9 3" xfId="18958" xr:uid="{00000000-0005-0000-0000-0000EA240000}"/>
    <cellStyle name="계산 2 2 4 3 9 4" xfId="24440" xr:uid="{00000000-0005-0000-0000-0000EB240000}"/>
    <cellStyle name="계산 2 2 4 4" xfId="7237" xr:uid="{00000000-0005-0000-0000-0000EC240000}"/>
    <cellStyle name="계산 2 2 4 4 2" xfId="13203" xr:uid="{00000000-0005-0000-0000-0000ED240000}"/>
    <cellStyle name="계산 2 2 4 4 3" xfId="18959" xr:uid="{00000000-0005-0000-0000-0000EE240000}"/>
    <cellStyle name="계산 2 2 4 4 4" xfId="24441" xr:uid="{00000000-0005-0000-0000-0000EF240000}"/>
    <cellStyle name="계산 2 2 4 5" xfId="7238" xr:uid="{00000000-0005-0000-0000-0000F0240000}"/>
    <cellStyle name="계산 2 2 4 5 2" xfId="13204" xr:uid="{00000000-0005-0000-0000-0000F1240000}"/>
    <cellStyle name="계산 2 2 4 5 3" xfId="18960" xr:uid="{00000000-0005-0000-0000-0000F2240000}"/>
    <cellStyle name="계산 2 2 4 5 4" xfId="24442" xr:uid="{00000000-0005-0000-0000-0000F3240000}"/>
    <cellStyle name="계산 2 2 4 6" xfId="7239" xr:uid="{00000000-0005-0000-0000-0000F4240000}"/>
    <cellStyle name="계산 2 2 4 6 2" xfId="13205" xr:uid="{00000000-0005-0000-0000-0000F5240000}"/>
    <cellStyle name="계산 2 2 4 6 3" xfId="18961" xr:uid="{00000000-0005-0000-0000-0000F6240000}"/>
    <cellStyle name="계산 2 2 4 6 4" xfId="24443" xr:uid="{00000000-0005-0000-0000-0000F7240000}"/>
    <cellStyle name="계산 2 2 4 7" xfId="7240" xr:uid="{00000000-0005-0000-0000-0000F8240000}"/>
    <cellStyle name="계산 2 2 4 7 2" xfId="13206" xr:uid="{00000000-0005-0000-0000-0000F9240000}"/>
    <cellStyle name="계산 2 2 4 7 3" xfId="18962" xr:uid="{00000000-0005-0000-0000-0000FA240000}"/>
    <cellStyle name="계산 2 2 4 7 4" xfId="24444" xr:uid="{00000000-0005-0000-0000-0000FB240000}"/>
    <cellStyle name="계산 2 2 4 8" xfId="11363" xr:uid="{00000000-0005-0000-0000-0000FC240000}"/>
    <cellStyle name="계산 2 2 4 9" xfId="17166" xr:uid="{00000000-0005-0000-0000-0000FD240000}"/>
    <cellStyle name="계산 2 2 5" xfId="5446" xr:uid="{00000000-0005-0000-0000-0000FE240000}"/>
    <cellStyle name="계산 2 2 5 10" xfId="17234" xr:uid="{00000000-0005-0000-0000-0000FF240000}"/>
    <cellStyle name="계산 2 2 5 11" xfId="17193" xr:uid="{00000000-0005-0000-0000-000000250000}"/>
    <cellStyle name="계산 2 2 5 2" xfId="5734" xr:uid="{00000000-0005-0000-0000-000001250000}"/>
    <cellStyle name="계산 2 2 5 2 10" xfId="7241" xr:uid="{00000000-0005-0000-0000-000002250000}"/>
    <cellStyle name="계산 2 2 5 2 10 2" xfId="13207" xr:uid="{00000000-0005-0000-0000-000003250000}"/>
    <cellStyle name="계산 2 2 5 2 10 3" xfId="18963" xr:uid="{00000000-0005-0000-0000-000004250000}"/>
    <cellStyle name="계산 2 2 5 2 10 4" xfId="24445" xr:uid="{00000000-0005-0000-0000-000005250000}"/>
    <cellStyle name="계산 2 2 5 2 11" xfId="11707" xr:uid="{00000000-0005-0000-0000-000006250000}"/>
    <cellStyle name="계산 2 2 5 2 12" xfId="17474" xr:uid="{00000000-0005-0000-0000-000007250000}"/>
    <cellStyle name="계산 2 2 5 2 13" xfId="22994" xr:uid="{00000000-0005-0000-0000-000008250000}"/>
    <cellStyle name="계산 2 2 5 2 2" xfId="7242" xr:uid="{00000000-0005-0000-0000-000009250000}"/>
    <cellStyle name="계산 2 2 5 2 2 2" xfId="13208" xr:uid="{00000000-0005-0000-0000-00000A250000}"/>
    <cellStyle name="계산 2 2 5 2 2 3" xfId="18964" xr:uid="{00000000-0005-0000-0000-00000B250000}"/>
    <cellStyle name="계산 2 2 5 2 2 4" xfId="24446" xr:uid="{00000000-0005-0000-0000-00000C250000}"/>
    <cellStyle name="계산 2 2 5 2 3" xfId="7243" xr:uid="{00000000-0005-0000-0000-00000D250000}"/>
    <cellStyle name="계산 2 2 5 2 3 2" xfId="13209" xr:uid="{00000000-0005-0000-0000-00000E250000}"/>
    <cellStyle name="계산 2 2 5 2 3 3" xfId="18965" xr:uid="{00000000-0005-0000-0000-00000F250000}"/>
    <cellStyle name="계산 2 2 5 2 3 4" xfId="24447" xr:uid="{00000000-0005-0000-0000-000010250000}"/>
    <cellStyle name="계산 2 2 5 2 4" xfId="7244" xr:uid="{00000000-0005-0000-0000-000011250000}"/>
    <cellStyle name="계산 2 2 5 2 4 2" xfId="13210" xr:uid="{00000000-0005-0000-0000-000012250000}"/>
    <cellStyle name="계산 2 2 5 2 4 3" xfId="18966" xr:uid="{00000000-0005-0000-0000-000013250000}"/>
    <cellStyle name="계산 2 2 5 2 4 4" xfId="24448" xr:uid="{00000000-0005-0000-0000-000014250000}"/>
    <cellStyle name="계산 2 2 5 2 5" xfId="7245" xr:uid="{00000000-0005-0000-0000-000015250000}"/>
    <cellStyle name="계산 2 2 5 2 5 2" xfId="13211" xr:uid="{00000000-0005-0000-0000-000016250000}"/>
    <cellStyle name="계산 2 2 5 2 5 3" xfId="18967" xr:uid="{00000000-0005-0000-0000-000017250000}"/>
    <cellStyle name="계산 2 2 5 2 5 4" xfId="24449" xr:uid="{00000000-0005-0000-0000-000018250000}"/>
    <cellStyle name="계산 2 2 5 2 6" xfId="7246" xr:uid="{00000000-0005-0000-0000-000019250000}"/>
    <cellStyle name="계산 2 2 5 2 6 2" xfId="13212" xr:uid="{00000000-0005-0000-0000-00001A250000}"/>
    <cellStyle name="계산 2 2 5 2 6 3" xfId="18968" xr:uid="{00000000-0005-0000-0000-00001B250000}"/>
    <cellStyle name="계산 2 2 5 2 6 4" xfId="24450" xr:uid="{00000000-0005-0000-0000-00001C250000}"/>
    <cellStyle name="계산 2 2 5 2 7" xfId="7247" xr:uid="{00000000-0005-0000-0000-00001D250000}"/>
    <cellStyle name="계산 2 2 5 2 7 2" xfId="13213" xr:uid="{00000000-0005-0000-0000-00001E250000}"/>
    <cellStyle name="계산 2 2 5 2 7 3" xfId="18969" xr:uid="{00000000-0005-0000-0000-00001F250000}"/>
    <cellStyle name="계산 2 2 5 2 7 4" xfId="24451" xr:uid="{00000000-0005-0000-0000-000020250000}"/>
    <cellStyle name="계산 2 2 5 2 8" xfId="7248" xr:uid="{00000000-0005-0000-0000-000021250000}"/>
    <cellStyle name="계산 2 2 5 2 8 2" xfId="13214" xr:uid="{00000000-0005-0000-0000-000022250000}"/>
    <cellStyle name="계산 2 2 5 2 8 3" xfId="18970" xr:uid="{00000000-0005-0000-0000-000023250000}"/>
    <cellStyle name="계산 2 2 5 2 8 4" xfId="24452" xr:uid="{00000000-0005-0000-0000-000024250000}"/>
    <cellStyle name="계산 2 2 5 2 9" xfId="7249" xr:uid="{00000000-0005-0000-0000-000025250000}"/>
    <cellStyle name="계산 2 2 5 2 9 2" xfId="13215" xr:uid="{00000000-0005-0000-0000-000026250000}"/>
    <cellStyle name="계산 2 2 5 2 9 3" xfId="18971" xr:uid="{00000000-0005-0000-0000-000027250000}"/>
    <cellStyle name="계산 2 2 5 2 9 4" xfId="24453" xr:uid="{00000000-0005-0000-0000-000028250000}"/>
    <cellStyle name="계산 2 2 5 3" xfId="5965" xr:uid="{00000000-0005-0000-0000-000029250000}"/>
    <cellStyle name="계산 2 2 5 3 10" xfId="7250" xr:uid="{00000000-0005-0000-0000-00002A250000}"/>
    <cellStyle name="계산 2 2 5 3 10 2" xfId="13216" xr:uid="{00000000-0005-0000-0000-00002B250000}"/>
    <cellStyle name="계산 2 2 5 3 10 3" xfId="18972" xr:uid="{00000000-0005-0000-0000-00002C250000}"/>
    <cellStyle name="계산 2 2 5 3 10 4" xfId="24454" xr:uid="{00000000-0005-0000-0000-00002D250000}"/>
    <cellStyle name="계산 2 2 5 3 11" xfId="11938" xr:uid="{00000000-0005-0000-0000-00002E250000}"/>
    <cellStyle name="계산 2 2 5 3 12" xfId="17695" xr:uid="{00000000-0005-0000-0000-00002F250000}"/>
    <cellStyle name="계산 2 2 5 3 13" xfId="23192" xr:uid="{00000000-0005-0000-0000-000030250000}"/>
    <cellStyle name="계산 2 2 5 3 2" xfId="7251" xr:uid="{00000000-0005-0000-0000-000031250000}"/>
    <cellStyle name="계산 2 2 5 3 2 2" xfId="13217" xr:uid="{00000000-0005-0000-0000-000032250000}"/>
    <cellStyle name="계산 2 2 5 3 2 3" xfId="18973" xr:uid="{00000000-0005-0000-0000-000033250000}"/>
    <cellStyle name="계산 2 2 5 3 2 4" xfId="24455" xr:uid="{00000000-0005-0000-0000-000034250000}"/>
    <cellStyle name="계산 2 2 5 3 3" xfId="7252" xr:uid="{00000000-0005-0000-0000-000035250000}"/>
    <cellStyle name="계산 2 2 5 3 3 2" xfId="13218" xr:uid="{00000000-0005-0000-0000-000036250000}"/>
    <cellStyle name="계산 2 2 5 3 3 3" xfId="18974" xr:uid="{00000000-0005-0000-0000-000037250000}"/>
    <cellStyle name="계산 2 2 5 3 3 4" xfId="24456" xr:uid="{00000000-0005-0000-0000-000038250000}"/>
    <cellStyle name="계산 2 2 5 3 4" xfId="7253" xr:uid="{00000000-0005-0000-0000-000039250000}"/>
    <cellStyle name="계산 2 2 5 3 4 2" xfId="13219" xr:uid="{00000000-0005-0000-0000-00003A250000}"/>
    <cellStyle name="계산 2 2 5 3 4 3" xfId="18975" xr:uid="{00000000-0005-0000-0000-00003B250000}"/>
    <cellStyle name="계산 2 2 5 3 4 4" xfId="24457" xr:uid="{00000000-0005-0000-0000-00003C250000}"/>
    <cellStyle name="계산 2 2 5 3 5" xfId="7254" xr:uid="{00000000-0005-0000-0000-00003D250000}"/>
    <cellStyle name="계산 2 2 5 3 5 2" xfId="13220" xr:uid="{00000000-0005-0000-0000-00003E250000}"/>
    <cellStyle name="계산 2 2 5 3 5 3" xfId="18976" xr:uid="{00000000-0005-0000-0000-00003F250000}"/>
    <cellStyle name="계산 2 2 5 3 5 4" xfId="24458" xr:uid="{00000000-0005-0000-0000-000040250000}"/>
    <cellStyle name="계산 2 2 5 3 6" xfId="7255" xr:uid="{00000000-0005-0000-0000-000041250000}"/>
    <cellStyle name="계산 2 2 5 3 6 2" xfId="13221" xr:uid="{00000000-0005-0000-0000-000042250000}"/>
    <cellStyle name="계산 2 2 5 3 6 3" xfId="18977" xr:uid="{00000000-0005-0000-0000-000043250000}"/>
    <cellStyle name="계산 2 2 5 3 6 4" xfId="24459" xr:uid="{00000000-0005-0000-0000-000044250000}"/>
    <cellStyle name="계산 2 2 5 3 7" xfId="7256" xr:uid="{00000000-0005-0000-0000-000045250000}"/>
    <cellStyle name="계산 2 2 5 3 7 2" xfId="13222" xr:uid="{00000000-0005-0000-0000-000046250000}"/>
    <cellStyle name="계산 2 2 5 3 7 3" xfId="18978" xr:uid="{00000000-0005-0000-0000-000047250000}"/>
    <cellStyle name="계산 2 2 5 3 7 4" xfId="24460" xr:uid="{00000000-0005-0000-0000-000048250000}"/>
    <cellStyle name="계산 2 2 5 3 8" xfId="7257" xr:uid="{00000000-0005-0000-0000-000049250000}"/>
    <cellStyle name="계산 2 2 5 3 8 2" xfId="13223" xr:uid="{00000000-0005-0000-0000-00004A250000}"/>
    <cellStyle name="계산 2 2 5 3 8 3" xfId="18979" xr:uid="{00000000-0005-0000-0000-00004B250000}"/>
    <cellStyle name="계산 2 2 5 3 8 4" xfId="24461" xr:uid="{00000000-0005-0000-0000-00004C250000}"/>
    <cellStyle name="계산 2 2 5 3 9" xfId="7258" xr:uid="{00000000-0005-0000-0000-00004D250000}"/>
    <cellStyle name="계산 2 2 5 3 9 2" xfId="13224" xr:uid="{00000000-0005-0000-0000-00004E250000}"/>
    <cellStyle name="계산 2 2 5 3 9 3" xfId="18980" xr:uid="{00000000-0005-0000-0000-00004F250000}"/>
    <cellStyle name="계산 2 2 5 3 9 4" xfId="24462" xr:uid="{00000000-0005-0000-0000-000050250000}"/>
    <cellStyle name="계산 2 2 5 4" xfId="7259" xr:uid="{00000000-0005-0000-0000-000051250000}"/>
    <cellStyle name="계산 2 2 5 4 2" xfId="13225" xr:uid="{00000000-0005-0000-0000-000052250000}"/>
    <cellStyle name="계산 2 2 5 4 3" xfId="18981" xr:uid="{00000000-0005-0000-0000-000053250000}"/>
    <cellStyle name="계산 2 2 5 4 4" xfId="24463" xr:uid="{00000000-0005-0000-0000-000054250000}"/>
    <cellStyle name="계산 2 2 5 5" xfId="7260" xr:uid="{00000000-0005-0000-0000-000055250000}"/>
    <cellStyle name="계산 2 2 5 5 2" xfId="13226" xr:uid="{00000000-0005-0000-0000-000056250000}"/>
    <cellStyle name="계산 2 2 5 5 3" xfId="18982" xr:uid="{00000000-0005-0000-0000-000057250000}"/>
    <cellStyle name="계산 2 2 5 5 4" xfId="24464" xr:uid="{00000000-0005-0000-0000-000058250000}"/>
    <cellStyle name="계산 2 2 5 6" xfId="7261" xr:uid="{00000000-0005-0000-0000-000059250000}"/>
    <cellStyle name="계산 2 2 5 6 2" xfId="13227" xr:uid="{00000000-0005-0000-0000-00005A250000}"/>
    <cellStyle name="계산 2 2 5 6 3" xfId="18983" xr:uid="{00000000-0005-0000-0000-00005B250000}"/>
    <cellStyle name="계산 2 2 5 6 4" xfId="24465" xr:uid="{00000000-0005-0000-0000-00005C250000}"/>
    <cellStyle name="계산 2 2 5 7" xfId="7262" xr:uid="{00000000-0005-0000-0000-00005D250000}"/>
    <cellStyle name="계산 2 2 5 7 2" xfId="13228" xr:uid="{00000000-0005-0000-0000-00005E250000}"/>
    <cellStyle name="계산 2 2 5 7 3" xfId="18984" xr:uid="{00000000-0005-0000-0000-00005F250000}"/>
    <cellStyle name="계산 2 2 5 7 4" xfId="24466" xr:uid="{00000000-0005-0000-0000-000060250000}"/>
    <cellStyle name="계산 2 2 5 8" xfId="7263" xr:uid="{00000000-0005-0000-0000-000061250000}"/>
    <cellStyle name="계산 2 2 5 8 2" xfId="13229" xr:uid="{00000000-0005-0000-0000-000062250000}"/>
    <cellStyle name="계산 2 2 5 8 3" xfId="18985" xr:uid="{00000000-0005-0000-0000-000063250000}"/>
    <cellStyle name="계산 2 2 5 8 4" xfId="24467" xr:uid="{00000000-0005-0000-0000-000064250000}"/>
    <cellStyle name="계산 2 2 5 9" xfId="11440" xr:uid="{00000000-0005-0000-0000-000065250000}"/>
    <cellStyle name="계산 2 2 6" xfId="7264" xr:uid="{00000000-0005-0000-0000-000066250000}"/>
    <cellStyle name="계산 2 2 6 2" xfId="13230" xr:uid="{00000000-0005-0000-0000-000067250000}"/>
    <cellStyle name="계산 2 2 6 3" xfId="18986" xr:uid="{00000000-0005-0000-0000-000068250000}"/>
    <cellStyle name="계산 2 2 6 4" xfId="24468" xr:uid="{00000000-0005-0000-0000-000069250000}"/>
    <cellStyle name="계산 2 2 7" xfId="7265" xr:uid="{00000000-0005-0000-0000-00006A250000}"/>
    <cellStyle name="계산 2 2 7 2" xfId="13231" xr:uid="{00000000-0005-0000-0000-00006B250000}"/>
    <cellStyle name="계산 2 2 7 3" xfId="18987" xr:uid="{00000000-0005-0000-0000-00006C250000}"/>
    <cellStyle name="계산 2 2 7 4" xfId="24469" xr:uid="{00000000-0005-0000-0000-00006D250000}"/>
    <cellStyle name="계산 2 2 8" xfId="11325" xr:uid="{00000000-0005-0000-0000-00006E250000}"/>
    <cellStyle name="계산 2 2 9" xfId="11285" xr:uid="{00000000-0005-0000-0000-00006F250000}"/>
    <cellStyle name="계산 2 3" xfId="5372" xr:uid="{00000000-0005-0000-0000-000070250000}"/>
    <cellStyle name="계산 2 3 10" xfId="7266" xr:uid="{00000000-0005-0000-0000-000071250000}"/>
    <cellStyle name="계산 2 3 10 2" xfId="13232" xr:uid="{00000000-0005-0000-0000-000072250000}"/>
    <cellStyle name="계산 2 3 10 3" xfId="18988" xr:uid="{00000000-0005-0000-0000-000073250000}"/>
    <cellStyle name="계산 2 3 10 4" xfId="24470" xr:uid="{00000000-0005-0000-0000-000074250000}"/>
    <cellStyle name="계산 2 3 11" xfId="11366" xr:uid="{00000000-0005-0000-0000-000075250000}"/>
    <cellStyle name="계산 2 3 12" xfId="17169" xr:uid="{00000000-0005-0000-0000-000076250000}"/>
    <cellStyle name="계산 2 3 13" xfId="11298" xr:uid="{00000000-0005-0000-0000-000077250000}"/>
    <cellStyle name="계산 2 3 2" xfId="5660" xr:uid="{00000000-0005-0000-0000-000078250000}"/>
    <cellStyle name="계산 2 3 2 10" xfId="11633" xr:uid="{00000000-0005-0000-0000-000079250000}"/>
    <cellStyle name="계산 2 3 2 11" xfId="17403" xr:uid="{00000000-0005-0000-0000-00007A250000}"/>
    <cellStyle name="계산 2 3 2 12" xfId="22935" xr:uid="{00000000-0005-0000-0000-00007B250000}"/>
    <cellStyle name="계산 2 3 2 2" xfId="7267" xr:uid="{00000000-0005-0000-0000-00007C250000}"/>
    <cellStyle name="계산 2 3 2 2 2" xfId="13233" xr:uid="{00000000-0005-0000-0000-00007D250000}"/>
    <cellStyle name="계산 2 3 2 2 3" xfId="18989" xr:uid="{00000000-0005-0000-0000-00007E250000}"/>
    <cellStyle name="계산 2 3 2 2 4" xfId="24471" xr:uid="{00000000-0005-0000-0000-00007F250000}"/>
    <cellStyle name="계산 2 3 2 3" xfId="7268" xr:uid="{00000000-0005-0000-0000-000080250000}"/>
    <cellStyle name="계산 2 3 2 3 2" xfId="13234" xr:uid="{00000000-0005-0000-0000-000081250000}"/>
    <cellStyle name="계산 2 3 2 3 3" xfId="18990" xr:uid="{00000000-0005-0000-0000-000082250000}"/>
    <cellStyle name="계산 2 3 2 3 4" xfId="24472" xr:uid="{00000000-0005-0000-0000-000083250000}"/>
    <cellStyle name="계산 2 3 2 4" xfId="7269" xr:uid="{00000000-0005-0000-0000-000084250000}"/>
    <cellStyle name="계산 2 3 2 4 2" xfId="13235" xr:uid="{00000000-0005-0000-0000-000085250000}"/>
    <cellStyle name="계산 2 3 2 4 3" xfId="18991" xr:uid="{00000000-0005-0000-0000-000086250000}"/>
    <cellStyle name="계산 2 3 2 4 4" xfId="24473" xr:uid="{00000000-0005-0000-0000-000087250000}"/>
    <cellStyle name="계산 2 3 2 5" xfId="7270" xr:uid="{00000000-0005-0000-0000-000088250000}"/>
    <cellStyle name="계산 2 3 2 5 2" xfId="13236" xr:uid="{00000000-0005-0000-0000-000089250000}"/>
    <cellStyle name="계산 2 3 2 5 3" xfId="18992" xr:uid="{00000000-0005-0000-0000-00008A250000}"/>
    <cellStyle name="계산 2 3 2 5 4" xfId="24474" xr:uid="{00000000-0005-0000-0000-00008B250000}"/>
    <cellStyle name="계산 2 3 2 6" xfId="7271" xr:uid="{00000000-0005-0000-0000-00008C250000}"/>
    <cellStyle name="계산 2 3 2 6 2" xfId="13237" xr:uid="{00000000-0005-0000-0000-00008D250000}"/>
    <cellStyle name="계산 2 3 2 6 3" xfId="18993" xr:uid="{00000000-0005-0000-0000-00008E250000}"/>
    <cellStyle name="계산 2 3 2 6 4" xfId="24475" xr:uid="{00000000-0005-0000-0000-00008F250000}"/>
    <cellStyle name="계산 2 3 2 7" xfId="7272" xr:uid="{00000000-0005-0000-0000-000090250000}"/>
    <cellStyle name="계산 2 3 2 7 2" xfId="13238" xr:uid="{00000000-0005-0000-0000-000091250000}"/>
    <cellStyle name="계산 2 3 2 7 3" xfId="18994" xr:uid="{00000000-0005-0000-0000-000092250000}"/>
    <cellStyle name="계산 2 3 2 7 4" xfId="24476" xr:uid="{00000000-0005-0000-0000-000093250000}"/>
    <cellStyle name="계산 2 3 2 8" xfId="7273" xr:uid="{00000000-0005-0000-0000-000094250000}"/>
    <cellStyle name="계산 2 3 2 8 2" xfId="13239" xr:uid="{00000000-0005-0000-0000-000095250000}"/>
    <cellStyle name="계산 2 3 2 8 3" xfId="18995" xr:uid="{00000000-0005-0000-0000-000096250000}"/>
    <cellStyle name="계산 2 3 2 8 4" xfId="24477" xr:uid="{00000000-0005-0000-0000-000097250000}"/>
    <cellStyle name="계산 2 3 2 9" xfId="7274" xr:uid="{00000000-0005-0000-0000-000098250000}"/>
    <cellStyle name="계산 2 3 2 9 2" xfId="13240" xr:uid="{00000000-0005-0000-0000-000099250000}"/>
    <cellStyle name="계산 2 3 2 9 3" xfId="18996" xr:uid="{00000000-0005-0000-0000-00009A250000}"/>
    <cellStyle name="계산 2 3 2 9 4" xfId="24478" xr:uid="{00000000-0005-0000-0000-00009B250000}"/>
    <cellStyle name="계산 2 3 3" xfId="5902" xr:uid="{00000000-0005-0000-0000-00009C250000}"/>
    <cellStyle name="계산 2 3 3 10" xfId="7275" xr:uid="{00000000-0005-0000-0000-00009D250000}"/>
    <cellStyle name="계산 2 3 3 10 2" xfId="13241" xr:uid="{00000000-0005-0000-0000-00009E250000}"/>
    <cellStyle name="계산 2 3 3 10 3" xfId="18997" xr:uid="{00000000-0005-0000-0000-00009F250000}"/>
    <cellStyle name="계산 2 3 3 10 4" xfId="24479" xr:uid="{00000000-0005-0000-0000-0000A0250000}"/>
    <cellStyle name="계산 2 3 3 11" xfId="11875" xr:uid="{00000000-0005-0000-0000-0000A1250000}"/>
    <cellStyle name="계산 2 3 3 12" xfId="17632" xr:uid="{00000000-0005-0000-0000-0000A2250000}"/>
    <cellStyle name="계산 2 3 3 13" xfId="23129" xr:uid="{00000000-0005-0000-0000-0000A3250000}"/>
    <cellStyle name="계산 2 3 3 2" xfId="7276" xr:uid="{00000000-0005-0000-0000-0000A4250000}"/>
    <cellStyle name="계산 2 3 3 2 2" xfId="13242" xr:uid="{00000000-0005-0000-0000-0000A5250000}"/>
    <cellStyle name="계산 2 3 3 2 3" xfId="18998" xr:uid="{00000000-0005-0000-0000-0000A6250000}"/>
    <cellStyle name="계산 2 3 3 2 4" xfId="24480" xr:uid="{00000000-0005-0000-0000-0000A7250000}"/>
    <cellStyle name="계산 2 3 3 3" xfId="7277" xr:uid="{00000000-0005-0000-0000-0000A8250000}"/>
    <cellStyle name="계산 2 3 3 3 2" xfId="13243" xr:uid="{00000000-0005-0000-0000-0000A9250000}"/>
    <cellStyle name="계산 2 3 3 3 3" xfId="18999" xr:uid="{00000000-0005-0000-0000-0000AA250000}"/>
    <cellStyle name="계산 2 3 3 3 4" xfId="24481" xr:uid="{00000000-0005-0000-0000-0000AB250000}"/>
    <cellStyle name="계산 2 3 3 4" xfId="7278" xr:uid="{00000000-0005-0000-0000-0000AC250000}"/>
    <cellStyle name="계산 2 3 3 4 2" xfId="13244" xr:uid="{00000000-0005-0000-0000-0000AD250000}"/>
    <cellStyle name="계산 2 3 3 4 3" xfId="19000" xr:uid="{00000000-0005-0000-0000-0000AE250000}"/>
    <cellStyle name="계산 2 3 3 4 4" xfId="24482" xr:uid="{00000000-0005-0000-0000-0000AF250000}"/>
    <cellStyle name="계산 2 3 3 5" xfId="7279" xr:uid="{00000000-0005-0000-0000-0000B0250000}"/>
    <cellStyle name="계산 2 3 3 5 2" xfId="13245" xr:uid="{00000000-0005-0000-0000-0000B1250000}"/>
    <cellStyle name="계산 2 3 3 5 3" xfId="19001" xr:uid="{00000000-0005-0000-0000-0000B2250000}"/>
    <cellStyle name="계산 2 3 3 5 4" xfId="24483" xr:uid="{00000000-0005-0000-0000-0000B3250000}"/>
    <cellStyle name="계산 2 3 3 6" xfId="7280" xr:uid="{00000000-0005-0000-0000-0000B4250000}"/>
    <cellStyle name="계산 2 3 3 6 2" xfId="13246" xr:uid="{00000000-0005-0000-0000-0000B5250000}"/>
    <cellStyle name="계산 2 3 3 6 3" xfId="19002" xr:uid="{00000000-0005-0000-0000-0000B6250000}"/>
    <cellStyle name="계산 2 3 3 6 4" xfId="24484" xr:uid="{00000000-0005-0000-0000-0000B7250000}"/>
    <cellStyle name="계산 2 3 3 7" xfId="7281" xr:uid="{00000000-0005-0000-0000-0000B8250000}"/>
    <cellStyle name="계산 2 3 3 7 2" xfId="13247" xr:uid="{00000000-0005-0000-0000-0000B9250000}"/>
    <cellStyle name="계산 2 3 3 7 3" xfId="19003" xr:uid="{00000000-0005-0000-0000-0000BA250000}"/>
    <cellStyle name="계산 2 3 3 7 4" xfId="24485" xr:uid="{00000000-0005-0000-0000-0000BB250000}"/>
    <cellStyle name="계산 2 3 3 8" xfId="7282" xr:uid="{00000000-0005-0000-0000-0000BC250000}"/>
    <cellStyle name="계산 2 3 3 8 2" xfId="13248" xr:uid="{00000000-0005-0000-0000-0000BD250000}"/>
    <cellStyle name="계산 2 3 3 8 3" xfId="19004" xr:uid="{00000000-0005-0000-0000-0000BE250000}"/>
    <cellStyle name="계산 2 3 3 8 4" xfId="24486" xr:uid="{00000000-0005-0000-0000-0000BF250000}"/>
    <cellStyle name="계산 2 3 3 9" xfId="7283" xr:uid="{00000000-0005-0000-0000-0000C0250000}"/>
    <cellStyle name="계산 2 3 3 9 2" xfId="13249" xr:uid="{00000000-0005-0000-0000-0000C1250000}"/>
    <cellStyle name="계산 2 3 3 9 3" xfId="19005" xr:uid="{00000000-0005-0000-0000-0000C2250000}"/>
    <cellStyle name="계산 2 3 3 9 4" xfId="24487" xr:uid="{00000000-0005-0000-0000-0000C3250000}"/>
    <cellStyle name="계산 2 3 4" xfId="7284" xr:uid="{00000000-0005-0000-0000-0000C4250000}"/>
    <cellStyle name="계산 2 3 4 2" xfId="13250" xr:uid="{00000000-0005-0000-0000-0000C5250000}"/>
    <cellStyle name="계산 2 3 4 3" xfId="19006" xr:uid="{00000000-0005-0000-0000-0000C6250000}"/>
    <cellStyle name="계산 2 3 4 4" xfId="24488" xr:uid="{00000000-0005-0000-0000-0000C7250000}"/>
    <cellStyle name="계산 2 3 5" xfId="7285" xr:uid="{00000000-0005-0000-0000-0000C8250000}"/>
    <cellStyle name="계산 2 3 5 2" xfId="13251" xr:uid="{00000000-0005-0000-0000-0000C9250000}"/>
    <cellStyle name="계산 2 3 5 3" xfId="19007" xr:uid="{00000000-0005-0000-0000-0000CA250000}"/>
    <cellStyle name="계산 2 3 5 4" xfId="24489" xr:uid="{00000000-0005-0000-0000-0000CB250000}"/>
    <cellStyle name="계산 2 3 6" xfId="7286" xr:uid="{00000000-0005-0000-0000-0000CC250000}"/>
    <cellStyle name="계산 2 3 6 2" xfId="13252" xr:uid="{00000000-0005-0000-0000-0000CD250000}"/>
    <cellStyle name="계산 2 3 6 3" xfId="19008" xr:uid="{00000000-0005-0000-0000-0000CE250000}"/>
    <cellStyle name="계산 2 3 6 4" xfId="24490" xr:uid="{00000000-0005-0000-0000-0000CF250000}"/>
    <cellStyle name="계산 2 3 7" xfId="7287" xr:uid="{00000000-0005-0000-0000-0000D0250000}"/>
    <cellStyle name="계산 2 3 7 2" xfId="13253" xr:uid="{00000000-0005-0000-0000-0000D1250000}"/>
    <cellStyle name="계산 2 3 7 3" xfId="19009" xr:uid="{00000000-0005-0000-0000-0000D2250000}"/>
    <cellStyle name="계산 2 3 7 4" xfId="24491" xr:uid="{00000000-0005-0000-0000-0000D3250000}"/>
    <cellStyle name="계산 2 3 8" xfId="7288" xr:uid="{00000000-0005-0000-0000-0000D4250000}"/>
    <cellStyle name="계산 2 3 8 2" xfId="13254" xr:uid="{00000000-0005-0000-0000-0000D5250000}"/>
    <cellStyle name="계산 2 3 8 3" xfId="19010" xr:uid="{00000000-0005-0000-0000-0000D6250000}"/>
    <cellStyle name="계산 2 3 8 4" xfId="24492" xr:uid="{00000000-0005-0000-0000-0000D7250000}"/>
    <cellStyle name="계산 2 3 9" xfId="7289" xr:uid="{00000000-0005-0000-0000-0000D8250000}"/>
    <cellStyle name="계산 2 3 9 2" xfId="13255" xr:uid="{00000000-0005-0000-0000-0000D9250000}"/>
    <cellStyle name="계산 2 3 9 3" xfId="19011" xr:uid="{00000000-0005-0000-0000-0000DA250000}"/>
    <cellStyle name="계산 2 3 9 4" xfId="24493" xr:uid="{00000000-0005-0000-0000-0000DB250000}"/>
    <cellStyle name="계산 2 4" xfId="5524" xr:uid="{00000000-0005-0000-0000-0000DC250000}"/>
    <cellStyle name="계산 2 4 2" xfId="5812" xr:uid="{00000000-0005-0000-0000-0000DD250000}"/>
    <cellStyle name="계산 2 4 2 10" xfId="11785" xr:uid="{00000000-0005-0000-0000-0000DE250000}"/>
    <cellStyle name="계산 2 4 2 11" xfId="17549" xr:uid="{00000000-0005-0000-0000-0000DF250000}"/>
    <cellStyle name="계산 2 4 2 12" xfId="23065" xr:uid="{00000000-0005-0000-0000-0000E0250000}"/>
    <cellStyle name="계산 2 4 2 2" xfId="7290" xr:uid="{00000000-0005-0000-0000-0000E1250000}"/>
    <cellStyle name="계산 2 4 2 2 2" xfId="13256" xr:uid="{00000000-0005-0000-0000-0000E2250000}"/>
    <cellStyle name="계산 2 4 2 2 3" xfId="19012" xr:uid="{00000000-0005-0000-0000-0000E3250000}"/>
    <cellStyle name="계산 2 4 2 2 4" xfId="24494" xr:uid="{00000000-0005-0000-0000-0000E4250000}"/>
    <cellStyle name="계산 2 4 2 3" xfId="7291" xr:uid="{00000000-0005-0000-0000-0000E5250000}"/>
    <cellStyle name="계산 2 4 2 3 2" xfId="13257" xr:uid="{00000000-0005-0000-0000-0000E6250000}"/>
    <cellStyle name="계산 2 4 2 3 3" xfId="19013" xr:uid="{00000000-0005-0000-0000-0000E7250000}"/>
    <cellStyle name="계산 2 4 2 3 4" xfId="24495" xr:uid="{00000000-0005-0000-0000-0000E8250000}"/>
    <cellStyle name="계산 2 4 2 4" xfId="7292" xr:uid="{00000000-0005-0000-0000-0000E9250000}"/>
    <cellStyle name="계산 2 4 2 4 2" xfId="13258" xr:uid="{00000000-0005-0000-0000-0000EA250000}"/>
    <cellStyle name="계산 2 4 2 4 3" xfId="19014" xr:uid="{00000000-0005-0000-0000-0000EB250000}"/>
    <cellStyle name="계산 2 4 2 4 4" xfId="24496" xr:uid="{00000000-0005-0000-0000-0000EC250000}"/>
    <cellStyle name="계산 2 4 2 5" xfId="7293" xr:uid="{00000000-0005-0000-0000-0000ED250000}"/>
    <cellStyle name="계산 2 4 2 5 2" xfId="13259" xr:uid="{00000000-0005-0000-0000-0000EE250000}"/>
    <cellStyle name="계산 2 4 2 5 3" xfId="19015" xr:uid="{00000000-0005-0000-0000-0000EF250000}"/>
    <cellStyle name="계산 2 4 2 5 4" xfId="24497" xr:uid="{00000000-0005-0000-0000-0000F0250000}"/>
    <cellStyle name="계산 2 4 2 6" xfId="7294" xr:uid="{00000000-0005-0000-0000-0000F1250000}"/>
    <cellStyle name="계산 2 4 2 6 2" xfId="13260" xr:uid="{00000000-0005-0000-0000-0000F2250000}"/>
    <cellStyle name="계산 2 4 2 6 3" xfId="19016" xr:uid="{00000000-0005-0000-0000-0000F3250000}"/>
    <cellStyle name="계산 2 4 2 6 4" xfId="24498" xr:uid="{00000000-0005-0000-0000-0000F4250000}"/>
    <cellStyle name="계산 2 4 2 7" xfId="7295" xr:uid="{00000000-0005-0000-0000-0000F5250000}"/>
    <cellStyle name="계산 2 4 2 7 2" xfId="13261" xr:uid="{00000000-0005-0000-0000-0000F6250000}"/>
    <cellStyle name="계산 2 4 2 7 3" xfId="19017" xr:uid="{00000000-0005-0000-0000-0000F7250000}"/>
    <cellStyle name="계산 2 4 2 7 4" xfId="24499" xr:uid="{00000000-0005-0000-0000-0000F8250000}"/>
    <cellStyle name="계산 2 4 2 8" xfId="7296" xr:uid="{00000000-0005-0000-0000-0000F9250000}"/>
    <cellStyle name="계산 2 4 2 8 2" xfId="13262" xr:uid="{00000000-0005-0000-0000-0000FA250000}"/>
    <cellStyle name="계산 2 4 2 8 3" xfId="19018" xr:uid="{00000000-0005-0000-0000-0000FB250000}"/>
    <cellStyle name="계산 2 4 2 8 4" xfId="24500" xr:uid="{00000000-0005-0000-0000-0000FC250000}"/>
    <cellStyle name="계산 2 4 2 9" xfId="7297" xr:uid="{00000000-0005-0000-0000-0000FD250000}"/>
    <cellStyle name="계산 2 4 2 9 2" xfId="13263" xr:uid="{00000000-0005-0000-0000-0000FE250000}"/>
    <cellStyle name="계산 2 4 2 9 3" xfId="19019" xr:uid="{00000000-0005-0000-0000-0000FF250000}"/>
    <cellStyle name="계산 2 4 2 9 4" xfId="24501" xr:uid="{00000000-0005-0000-0000-000000260000}"/>
    <cellStyle name="계산 2 4 3" xfId="6035" xr:uid="{00000000-0005-0000-0000-000001260000}"/>
    <cellStyle name="계산 2 4 3 10" xfId="7298" xr:uid="{00000000-0005-0000-0000-000002260000}"/>
    <cellStyle name="계산 2 4 3 10 2" xfId="13264" xr:uid="{00000000-0005-0000-0000-000003260000}"/>
    <cellStyle name="계산 2 4 3 10 3" xfId="19020" xr:uid="{00000000-0005-0000-0000-000004260000}"/>
    <cellStyle name="계산 2 4 3 10 4" xfId="24502" xr:uid="{00000000-0005-0000-0000-000005260000}"/>
    <cellStyle name="계산 2 4 3 11" xfId="12008" xr:uid="{00000000-0005-0000-0000-000006260000}"/>
    <cellStyle name="계산 2 4 3 12" xfId="17765" xr:uid="{00000000-0005-0000-0000-000007260000}"/>
    <cellStyle name="계산 2 4 3 13" xfId="23262" xr:uid="{00000000-0005-0000-0000-000008260000}"/>
    <cellStyle name="계산 2 4 3 2" xfId="7299" xr:uid="{00000000-0005-0000-0000-000009260000}"/>
    <cellStyle name="계산 2 4 3 2 2" xfId="13265" xr:uid="{00000000-0005-0000-0000-00000A260000}"/>
    <cellStyle name="계산 2 4 3 2 3" xfId="19021" xr:uid="{00000000-0005-0000-0000-00000B260000}"/>
    <cellStyle name="계산 2 4 3 2 4" xfId="24503" xr:uid="{00000000-0005-0000-0000-00000C260000}"/>
    <cellStyle name="계산 2 4 3 3" xfId="7300" xr:uid="{00000000-0005-0000-0000-00000D260000}"/>
    <cellStyle name="계산 2 4 3 3 2" xfId="13266" xr:uid="{00000000-0005-0000-0000-00000E260000}"/>
    <cellStyle name="계산 2 4 3 3 3" xfId="19022" xr:uid="{00000000-0005-0000-0000-00000F260000}"/>
    <cellStyle name="계산 2 4 3 3 4" xfId="24504" xr:uid="{00000000-0005-0000-0000-000010260000}"/>
    <cellStyle name="계산 2 4 3 4" xfId="7301" xr:uid="{00000000-0005-0000-0000-000011260000}"/>
    <cellStyle name="계산 2 4 3 4 2" xfId="13267" xr:uid="{00000000-0005-0000-0000-000012260000}"/>
    <cellStyle name="계산 2 4 3 4 3" xfId="19023" xr:uid="{00000000-0005-0000-0000-000013260000}"/>
    <cellStyle name="계산 2 4 3 4 4" xfId="24505" xr:uid="{00000000-0005-0000-0000-000014260000}"/>
    <cellStyle name="계산 2 4 3 5" xfId="7302" xr:uid="{00000000-0005-0000-0000-000015260000}"/>
    <cellStyle name="계산 2 4 3 5 2" xfId="13268" xr:uid="{00000000-0005-0000-0000-000016260000}"/>
    <cellStyle name="계산 2 4 3 5 3" xfId="19024" xr:uid="{00000000-0005-0000-0000-000017260000}"/>
    <cellStyle name="계산 2 4 3 5 4" xfId="24506" xr:uid="{00000000-0005-0000-0000-000018260000}"/>
    <cellStyle name="계산 2 4 3 6" xfId="7303" xr:uid="{00000000-0005-0000-0000-000019260000}"/>
    <cellStyle name="계산 2 4 3 6 2" xfId="13269" xr:uid="{00000000-0005-0000-0000-00001A260000}"/>
    <cellStyle name="계산 2 4 3 6 3" xfId="19025" xr:uid="{00000000-0005-0000-0000-00001B260000}"/>
    <cellStyle name="계산 2 4 3 6 4" xfId="24507" xr:uid="{00000000-0005-0000-0000-00001C260000}"/>
    <cellStyle name="계산 2 4 3 7" xfId="7304" xr:uid="{00000000-0005-0000-0000-00001D260000}"/>
    <cellStyle name="계산 2 4 3 7 2" xfId="13270" xr:uid="{00000000-0005-0000-0000-00001E260000}"/>
    <cellStyle name="계산 2 4 3 7 3" xfId="19026" xr:uid="{00000000-0005-0000-0000-00001F260000}"/>
    <cellStyle name="계산 2 4 3 7 4" xfId="24508" xr:uid="{00000000-0005-0000-0000-000020260000}"/>
    <cellStyle name="계산 2 4 3 8" xfId="7305" xr:uid="{00000000-0005-0000-0000-000021260000}"/>
    <cellStyle name="계산 2 4 3 8 2" xfId="13271" xr:uid="{00000000-0005-0000-0000-000022260000}"/>
    <cellStyle name="계산 2 4 3 8 3" xfId="19027" xr:uid="{00000000-0005-0000-0000-000023260000}"/>
    <cellStyle name="계산 2 4 3 8 4" xfId="24509" xr:uid="{00000000-0005-0000-0000-000024260000}"/>
    <cellStyle name="계산 2 4 3 9" xfId="7306" xr:uid="{00000000-0005-0000-0000-000025260000}"/>
    <cellStyle name="계산 2 4 3 9 2" xfId="13272" xr:uid="{00000000-0005-0000-0000-000026260000}"/>
    <cellStyle name="계산 2 4 3 9 3" xfId="19028" xr:uid="{00000000-0005-0000-0000-000027260000}"/>
    <cellStyle name="계산 2 4 3 9 4" xfId="24510" xr:uid="{00000000-0005-0000-0000-000028260000}"/>
    <cellStyle name="계산 2 4 4" xfId="7307" xr:uid="{00000000-0005-0000-0000-000029260000}"/>
    <cellStyle name="계산 2 4 4 2" xfId="13273" xr:uid="{00000000-0005-0000-0000-00002A260000}"/>
    <cellStyle name="계산 2 4 4 3" xfId="19029" xr:uid="{00000000-0005-0000-0000-00002B260000}"/>
    <cellStyle name="계산 2 4 4 4" xfId="24511" xr:uid="{00000000-0005-0000-0000-00002C260000}"/>
    <cellStyle name="계산 2 4 5" xfId="7308" xr:uid="{00000000-0005-0000-0000-00002D260000}"/>
    <cellStyle name="계산 2 4 5 2" xfId="13274" xr:uid="{00000000-0005-0000-0000-00002E260000}"/>
    <cellStyle name="계산 2 4 5 3" xfId="19030" xr:uid="{00000000-0005-0000-0000-00002F260000}"/>
    <cellStyle name="계산 2 4 5 4" xfId="24512" xr:uid="{00000000-0005-0000-0000-000030260000}"/>
    <cellStyle name="계산 2 4 6" xfId="7309" xr:uid="{00000000-0005-0000-0000-000031260000}"/>
    <cellStyle name="계산 2 4 6 2" xfId="13275" xr:uid="{00000000-0005-0000-0000-000032260000}"/>
    <cellStyle name="계산 2 4 6 3" xfId="19031" xr:uid="{00000000-0005-0000-0000-000033260000}"/>
    <cellStyle name="계산 2 4 6 4" xfId="24513" xr:uid="{00000000-0005-0000-0000-000034260000}"/>
    <cellStyle name="계산 2 4 7" xfId="11518" xr:uid="{00000000-0005-0000-0000-000035260000}"/>
    <cellStyle name="계산 2 4 8" xfId="17307" xr:uid="{00000000-0005-0000-0000-000036260000}"/>
    <cellStyle name="계산 2 5" xfId="5531" xr:uid="{00000000-0005-0000-0000-000037260000}"/>
    <cellStyle name="계산 2 5 2" xfId="5819" xr:uid="{00000000-0005-0000-0000-000038260000}"/>
    <cellStyle name="계산 2 5 2 10" xfId="11792" xr:uid="{00000000-0005-0000-0000-000039260000}"/>
    <cellStyle name="계산 2 5 2 11" xfId="17555" xr:uid="{00000000-0005-0000-0000-00003A260000}"/>
    <cellStyle name="계산 2 5 2 12" xfId="23071" xr:uid="{00000000-0005-0000-0000-00003B260000}"/>
    <cellStyle name="계산 2 5 2 2" xfId="7310" xr:uid="{00000000-0005-0000-0000-00003C260000}"/>
    <cellStyle name="계산 2 5 2 2 2" xfId="13276" xr:uid="{00000000-0005-0000-0000-00003D260000}"/>
    <cellStyle name="계산 2 5 2 2 3" xfId="19032" xr:uid="{00000000-0005-0000-0000-00003E260000}"/>
    <cellStyle name="계산 2 5 2 2 4" xfId="24514" xr:uid="{00000000-0005-0000-0000-00003F260000}"/>
    <cellStyle name="계산 2 5 2 3" xfId="7311" xr:uid="{00000000-0005-0000-0000-000040260000}"/>
    <cellStyle name="계산 2 5 2 3 2" xfId="13277" xr:uid="{00000000-0005-0000-0000-000041260000}"/>
    <cellStyle name="계산 2 5 2 3 3" xfId="19033" xr:uid="{00000000-0005-0000-0000-000042260000}"/>
    <cellStyle name="계산 2 5 2 3 4" xfId="24515" xr:uid="{00000000-0005-0000-0000-000043260000}"/>
    <cellStyle name="계산 2 5 2 4" xfId="7312" xr:uid="{00000000-0005-0000-0000-000044260000}"/>
    <cellStyle name="계산 2 5 2 4 2" xfId="13278" xr:uid="{00000000-0005-0000-0000-000045260000}"/>
    <cellStyle name="계산 2 5 2 4 3" xfId="19034" xr:uid="{00000000-0005-0000-0000-000046260000}"/>
    <cellStyle name="계산 2 5 2 4 4" xfId="24516" xr:uid="{00000000-0005-0000-0000-000047260000}"/>
    <cellStyle name="계산 2 5 2 5" xfId="7313" xr:uid="{00000000-0005-0000-0000-000048260000}"/>
    <cellStyle name="계산 2 5 2 5 2" xfId="13279" xr:uid="{00000000-0005-0000-0000-000049260000}"/>
    <cellStyle name="계산 2 5 2 5 3" xfId="19035" xr:uid="{00000000-0005-0000-0000-00004A260000}"/>
    <cellStyle name="계산 2 5 2 5 4" xfId="24517" xr:uid="{00000000-0005-0000-0000-00004B260000}"/>
    <cellStyle name="계산 2 5 2 6" xfId="7314" xr:uid="{00000000-0005-0000-0000-00004C260000}"/>
    <cellStyle name="계산 2 5 2 6 2" xfId="13280" xr:uid="{00000000-0005-0000-0000-00004D260000}"/>
    <cellStyle name="계산 2 5 2 6 3" xfId="19036" xr:uid="{00000000-0005-0000-0000-00004E260000}"/>
    <cellStyle name="계산 2 5 2 6 4" xfId="24518" xr:uid="{00000000-0005-0000-0000-00004F260000}"/>
    <cellStyle name="계산 2 5 2 7" xfId="7315" xr:uid="{00000000-0005-0000-0000-000050260000}"/>
    <cellStyle name="계산 2 5 2 7 2" xfId="13281" xr:uid="{00000000-0005-0000-0000-000051260000}"/>
    <cellStyle name="계산 2 5 2 7 3" xfId="19037" xr:uid="{00000000-0005-0000-0000-000052260000}"/>
    <cellStyle name="계산 2 5 2 7 4" xfId="24519" xr:uid="{00000000-0005-0000-0000-000053260000}"/>
    <cellStyle name="계산 2 5 2 8" xfId="7316" xr:uid="{00000000-0005-0000-0000-000054260000}"/>
    <cellStyle name="계산 2 5 2 8 2" xfId="13282" xr:uid="{00000000-0005-0000-0000-000055260000}"/>
    <cellStyle name="계산 2 5 2 8 3" xfId="19038" xr:uid="{00000000-0005-0000-0000-000056260000}"/>
    <cellStyle name="계산 2 5 2 8 4" xfId="24520" xr:uid="{00000000-0005-0000-0000-000057260000}"/>
    <cellStyle name="계산 2 5 2 9" xfId="7317" xr:uid="{00000000-0005-0000-0000-000058260000}"/>
    <cellStyle name="계산 2 5 2 9 2" xfId="13283" xr:uid="{00000000-0005-0000-0000-000059260000}"/>
    <cellStyle name="계산 2 5 2 9 3" xfId="19039" xr:uid="{00000000-0005-0000-0000-00005A260000}"/>
    <cellStyle name="계산 2 5 2 9 4" xfId="24521" xr:uid="{00000000-0005-0000-0000-00005B260000}"/>
    <cellStyle name="계산 2 5 3" xfId="6042" xr:uid="{00000000-0005-0000-0000-00005C260000}"/>
    <cellStyle name="계산 2 5 3 10" xfId="7318" xr:uid="{00000000-0005-0000-0000-00005D260000}"/>
    <cellStyle name="계산 2 5 3 10 2" xfId="13284" xr:uid="{00000000-0005-0000-0000-00005E260000}"/>
    <cellStyle name="계산 2 5 3 10 3" xfId="19040" xr:uid="{00000000-0005-0000-0000-00005F260000}"/>
    <cellStyle name="계산 2 5 3 10 4" xfId="24522" xr:uid="{00000000-0005-0000-0000-000060260000}"/>
    <cellStyle name="계산 2 5 3 11" xfId="12014" xr:uid="{00000000-0005-0000-0000-000061260000}"/>
    <cellStyle name="계산 2 5 3 12" xfId="17771" xr:uid="{00000000-0005-0000-0000-000062260000}"/>
    <cellStyle name="계산 2 5 3 13" xfId="23268" xr:uid="{00000000-0005-0000-0000-000063260000}"/>
    <cellStyle name="계산 2 5 3 2" xfId="7319" xr:uid="{00000000-0005-0000-0000-000064260000}"/>
    <cellStyle name="계산 2 5 3 2 2" xfId="13285" xr:uid="{00000000-0005-0000-0000-000065260000}"/>
    <cellStyle name="계산 2 5 3 2 3" xfId="19041" xr:uid="{00000000-0005-0000-0000-000066260000}"/>
    <cellStyle name="계산 2 5 3 2 4" xfId="24523" xr:uid="{00000000-0005-0000-0000-000067260000}"/>
    <cellStyle name="계산 2 5 3 3" xfId="7320" xr:uid="{00000000-0005-0000-0000-000068260000}"/>
    <cellStyle name="계산 2 5 3 3 2" xfId="13286" xr:uid="{00000000-0005-0000-0000-000069260000}"/>
    <cellStyle name="계산 2 5 3 3 3" xfId="19042" xr:uid="{00000000-0005-0000-0000-00006A260000}"/>
    <cellStyle name="계산 2 5 3 3 4" xfId="24524" xr:uid="{00000000-0005-0000-0000-00006B260000}"/>
    <cellStyle name="계산 2 5 3 4" xfId="7321" xr:uid="{00000000-0005-0000-0000-00006C260000}"/>
    <cellStyle name="계산 2 5 3 4 2" xfId="13287" xr:uid="{00000000-0005-0000-0000-00006D260000}"/>
    <cellStyle name="계산 2 5 3 4 3" xfId="19043" xr:uid="{00000000-0005-0000-0000-00006E260000}"/>
    <cellStyle name="계산 2 5 3 4 4" xfId="24525" xr:uid="{00000000-0005-0000-0000-00006F260000}"/>
    <cellStyle name="계산 2 5 3 5" xfId="7322" xr:uid="{00000000-0005-0000-0000-000070260000}"/>
    <cellStyle name="계산 2 5 3 5 2" xfId="13288" xr:uid="{00000000-0005-0000-0000-000071260000}"/>
    <cellStyle name="계산 2 5 3 5 3" xfId="19044" xr:uid="{00000000-0005-0000-0000-000072260000}"/>
    <cellStyle name="계산 2 5 3 5 4" xfId="24526" xr:uid="{00000000-0005-0000-0000-000073260000}"/>
    <cellStyle name="계산 2 5 3 6" xfId="7323" xr:uid="{00000000-0005-0000-0000-000074260000}"/>
    <cellStyle name="계산 2 5 3 6 2" xfId="13289" xr:uid="{00000000-0005-0000-0000-000075260000}"/>
    <cellStyle name="계산 2 5 3 6 3" xfId="19045" xr:uid="{00000000-0005-0000-0000-000076260000}"/>
    <cellStyle name="계산 2 5 3 6 4" xfId="24527" xr:uid="{00000000-0005-0000-0000-000077260000}"/>
    <cellStyle name="계산 2 5 3 7" xfId="7324" xr:uid="{00000000-0005-0000-0000-000078260000}"/>
    <cellStyle name="계산 2 5 3 7 2" xfId="13290" xr:uid="{00000000-0005-0000-0000-000079260000}"/>
    <cellStyle name="계산 2 5 3 7 3" xfId="19046" xr:uid="{00000000-0005-0000-0000-00007A260000}"/>
    <cellStyle name="계산 2 5 3 7 4" xfId="24528" xr:uid="{00000000-0005-0000-0000-00007B260000}"/>
    <cellStyle name="계산 2 5 3 8" xfId="7325" xr:uid="{00000000-0005-0000-0000-00007C260000}"/>
    <cellStyle name="계산 2 5 3 8 2" xfId="13291" xr:uid="{00000000-0005-0000-0000-00007D260000}"/>
    <cellStyle name="계산 2 5 3 8 3" xfId="19047" xr:uid="{00000000-0005-0000-0000-00007E260000}"/>
    <cellStyle name="계산 2 5 3 8 4" xfId="24529" xr:uid="{00000000-0005-0000-0000-00007F260000}"/>
    <cellStyle name="계산 2 5 3 9" xfId="7326" xr:uid="{00000000-0005-0000-0000-000080260000}"/>
    <cellStyle name="계산 2 5 3 9 2" xfId="13292" xr:uid="{00000000-0005-0000-0000-000081260000}"/>
    <cellStyle name="계산 2 5 3 9 3" xfId="19048" xr:uid="{00000000-0005-0000-0000-000082260000}"/>
    <cellStyle name="계산 2 5 3 9 4" xfId="24530" xr:uid="{00000000-0005-0000-0000-000083260000}"/>
    <cellStyle name="계산 2 5 4" xfId="7327" xr:uid="{00000000-0005-0000-0000-000084260000}"/>
    <cellStyle name="계산 2 5 4 2" xfId="13293" xr:uid="{00000000-0005-0000-0000-000085260000}"/>
    <cellStyle name="계산 2 5 4 3" xfId="19049" xr:uid="{00000000-0005-0000-0000-000086260000}"/>
    <cellStyle name="계산 2 5 4 4" xfId="24531" xr:uid="{00000000-0005-0000-0000-000087260000}"/>
    <cellStyle name="계산 2 5 5" xfId="7328" xr:uid="{00000000-0005-0000-0000-000088260000}"/>
    <cellStyle name="계산 2 5 5 2" xfId="13294" xr:uid="{00000000-0005-0000-0000-000089260000}"/>
    <cellStyle name="계산 2 5 5 3" xfId="19050" xr:uid="{00000000-0005-0000-0000-00008A260000}"/>
    <cellStyle name="계산 2 5 5 4" xfId="24532" xr:uid="{00000000-0005-0000-0000-00008B260000}"/>
    <cellStyle name="계산 2 5 6" xfId="7329" xr:uid="{00000000-0005-0000-0000-00008C260000}"/>
    <cellStyle name="계산 2 5 6 2" xfId="13295" xr:uid="{00000000-0005-0000-0000-00008D260000}"/>
    <cellStyle name="계산 2 5 6 3" xfId="19051" xr:uid="{00000000-0005-0000-0000-00008E260000}"/>
    <cellStyle name="계산 2 5 6 4" xfId="24533" xr:uid="{00000000-0005-0000-0000-00008F260000}"/>
    <cellStyle name="계산 2 5 7" xfId="7330" xr:uid="{00000000-0005-0000-0000-000090260000}"/>
    <cellStyle name="계산 2 5 7 2" xfId="13296" xr:uid="{00000000-0005-0000-0000-000091260000}"/>
    <cellStyle name="계산 2 5 7 3" xfId="19052" xr:uid="{00000000-0005-0000-0000-000092260000}"/>
    <cellStyle name="계산 2 5 7 4" xfId="24534" xr:uid="{00000000-0005-0000-0000-000093260000}"/>
    <cellStyle name="계산 2 5 8" xfId="11524" xr:uid="{00000000-0005-0000-0000-000094260000}"/>
    <cellStyle name="계산 2 5 9" xfId="17312" xr:uid="{00000000-0005-0000-0000-000095260000}"/>
    <cellStyle name="계산 2 6" xfId="5447" xr:uid="{00000000-0005-0000-0000-000096260000}"/>
    <cellStyle name="계산 2 6 10" xfId="17235" xr:uid="{00000000-0005-0000-0000-000097260000}"/>
    <cellStyle name="계산 2 6 11" xfId="17521" xr:uid="{00000000-0005-0000-0000-000098260000}"/>
    <cellStyle name="계산 2 6 2" xfId="5735" xr:uid="{00000000-0005-0000-0000-000099260000}"/>
    <cellStyle name="계산 2 6 2 10" xfId="7331" xr:uid="{00000000-0005-0000-0000-00009A260000}"/>
    <cellStyle name="계산 2 6 2 10 2" xfId="13297" xr:uid="{00000000-0005-0000-0000-00009B260000}"/>
    <cellStyle name="계산 2 6 2 10 3" xfId="19053" xr:uid="{00000000-0005-0000-0000-00009C260000}"/>
    <cellStyle name="계산 2 6 2 10 4" xfId="24535" xr:uid="{00000000-0005-0000-0000-00009D260000}"/>
    <cellStyle name="계산 2 6 2 11" xfId="11708" xr:uid="{00000000-0005-0000-0000-00009E260000}"/>
    <cellStyle name="계산 2 6 2 12" xfId="17475" xr:uid="{00000000-0005-0000-0000-00009F260000}"/>
    <cellStyle name="계산 2 6 2 13" xfId="22995" xr:uid="{00000000-0005-0000-0000-0000A0260000}"/>
    <cellStyle name="계산 2 6 2 2" xfId="7332" xr:uid="{00000000-0005-0000-0000-0000A1260000}"/>
    <cellStyle name="계산 2 6 2 2 2" xfId="13298" xr:uid="{00000000-0005-0000-0000-0000A2260000}"/>
    <cellStyle name="계산 2 6 2 2 3" xfId="19054" xr:uid="{00000000-0005-0000-0000-0000A3260000}"/>
    <cellStyle name="계산 2 6 2 2 4" xfId="24536" xr:uid="{00000000-0005-0000-0000-0000A4260000}"/>
    <cellStyle name="계산 2 6 2 3" xfId="7333" xr:uid="{00000000-0005-0000-0000-0000A5260000}"/>
    <cellStyle name="계산 2 6 2 3 2" xfId="13299" xr:uid="{00000000-0005-0000-0000-0000A6260000}"/>
    <cellStyle name="계산 2 6 2 3 3" xfId="19055" xr:uid="{00000000-0005-0000-0000-0000A7260000}"/>
    <cellStyle name="계산 2 6 2 3 4" xfId="24537" xr:uid="{00000000-0005-0000-0000-0000A8260000}"/>
    <cellStyle name="계산 2 6 2 4" xfId="7334" xr:uid="{00000000-0005-0000-0000-0000A9260000}"/>
    <cellStyle name="계산 2 6 2 4 2" xfId="13300" xr:uid="{00000000-0005-0000-0000-0000AA260000}"/>
    <cellStyle name="계산 2 6 2 4 3" xfId="19056" xr:uid="{00000000-0005-0000-0000-0000AB260000}"/>
    <cellStyle name="계산 2 6 2 4 4" xfId="24538" xr:uid="{00000000-0005-0000-0000-0000AC260000}"/>
    <cellStyle name="계산 2 6 2 5" xfId="7335" xr:uid="{00000000-0005-0000-0000-0000AD260000}"/>
    <cellStyle name="계산 2 6 2 5 2" xfId="13301" xr:uid="{00000000-0005-0000-0000-0000AE260000}"/>
    <cellStyle name="계산 2 6 2 5 3" xfId="19057" xr:uid="{00000000-0005-0000-0000-0000AF260000}"/>
    <cellStyle name="계산 2 6 2 5 4" xfId="24539" xr:uid="{00000000-0005-0000-0000-0000B0260000}"/>
    <cellStyle name="계산 2 6 2 6" xfId="7336" xr:uid="{00000000-0005-0000-0000-0000B1260000}"/>
    <cellStyle name="계산 2 6 2 6 2" xfId="13302" xr:uid="{00000000-0005-0000-0000-0000B2260000}"/>
    <cellStyle name="계산 2 6 2 6 3" xfId="19058" xr:uid="{00000000-0005-0000-0000-0000B3260000}"/>
    <cellStyle name="계산 2 6 2 6 4" xfId="24540" xr:uid="{00000000-0005-0000-0000-0000B4260000}"/>
    <cellStyle name="계산 2 6 2 7" xfId="7337" xr:uid="{00000000-0005-0000-0000-0000B5260000}"/>
    <cellStyle name="계산 2 6 2 7 2" xfId="13303" xr:uid="{00000000-0005-0000-0000-0000B6260000}"/>
    <cellStyle name="계산 2 6 2 7 3" xfId="19059" xr:uid="{00000000-0005-0000-0000-0000B7260000}"/>
    <cellStyle name="계산 2 6 2 7 4" xfId="24541" xr:uid="{00000000-0005-0000-0000-0000B8260000}"/>
    <cellStyle name="계산 2 6 2 8" xfId="7338" xr:uid="{00000000-0005-0000-0000-0000B9260000}"/>
    <cellStyle name="계산 2 6 2 8 2" xfId="13304" xr:uid="{00000000-0005-0000-0000-0000BA260000}"/>
    <cellStyle name="계산 2 6 2 8 3" xfId="19060" xr:uid="{00000000-0005-0000-0000-0000BB260000}"/>
    <cellStyle name="계산 2 6 2 8 4" xfId="24542" xr:uid="{00000000-0005-0000-0000-0000BC260000}"/>
    <cellStyle name="계산 2 6 2 9" xfId="7339" xr:uid="{00000000-0005-0000-0000-0000BD260000}"/>
    <cellStyle name="계산 2 6 2 9 2" xfId="13305" xr:uid="{00000000-0005-0000-0000-0000BE260000}"/>
    <cellStyle name="계산 2 6 2 9 3" xfId="19061" xr:uid="{00000000-0005-0000-0000-0000BF260000}"/>
    <cellStyle name="계산 2 6 2 9 4" xfId="24543" xr:uid="{00000000-0005-0000-0000-0000C0260000}"/>
    <cellStyle name="계산 2 6 3" xfId="5966" xr:uid="{00000000-0005-0000-0000-0000C1260000}"/>
    <cellStyle name="계산 2 6 3 10" xfId="7340" xr:uid="{00000000-0005-0000-0000-0000C2260000}"/>
    <cellStyle name="계산 2 6 3 10 2" xfId="13306" xr:uid="{00000000-0005-0000-0000-0000C3260000}"/>
    <cellStyle name="계산 2 6 3 10 3" xfId="19062" xr:uid="{00000000-0005-0000-0000-0000C4260000}"/>
    <cellStyle name="계산 2 6 3 10 4" xfId="24544" xr:uid="{00000000-0005-0000-0000-0000C5260000}"/>
    <cellStyle name="계산 2 6 3 11" xfId="11939" xr:uid="{00000000-0005-0000-0000-0000C6260000}"/>
    <cellStyle name="계산 2 6 3 12" xfId="17696" xr:uid="{00000000-0005-0000-0000-0000C7260000}"/>
    <cellStyle name="계산 2 6 3 13" xfId="23193" xr:uid="{00000000-0005-0000-0000-0000C8260000}"/>
    <cellStyle name="계산 2 6 3 2" xfId="7341" xr:uid="{00000000-0005-0000-0000-0000C9260000}"/>
    <cellStyle name="계산 2 6 3 2 2" xfId="13307" xr:uid="{00000000-0005-0000-0000-0000CA260000}"/>
    <cellStyle name="계산 2 6 3 2 3" xfId="19063" xr:uid="{00000000-0005-0000-0000-0000CB260000}"/>
    <cellStyle name="계산 2 6 3 2 4" xfId="24545" xr:uid="{00000000-0005-0000-0000-0000CC260000}"/>
    <cellStyle name="계산 2 6 3 3" xfId="7342" xr:uid="{00000000-0005-0000-0000-0000CD260000}"/>
    <cellStyle name="계산 2 6 3 3 2" xfId="13308" xr:uid="{00000000-0005-0000-0000-0000CE260000}"/>
    <cellStyle name="계산 2 6 3 3 3" xfId="19064" xr:uid="{00000000-0005-0000-0000-0000CF260000}"/>
    <cellStyle name="계산 2 6 3 3 4" xfId="24546" xr:uid="{00000000-0005-0000-0000-0000D0260000}"/>
    <cellStyle name="계산 2 6 3 4" xfId="7343" xr:uid="{00000000-0005-0000-0000-0000D1260000}"/>
    <cellStyle name="계산 2 6 3 4 2" xfId="13309" xr:uid="{00000000-0005-0000-0000-0000D2260000}"/>
    <cellStyle name="계산 2 6 3 4 3" xfId="19065" xr:uid="{00000000-0005-0000-0000-0000D3260000}"/>
    <cellStyle name="계산 2 6 3 4 4" xfId="24547" xr:uid="{00000000-0005-0000-0000-0000D4260000}"/>
    <cellStyle name="계산 2 6 3 5" xfId="7344" xr:uid="{00000000-0005-0000-0000-0000D5260000}"/>
    <cellStyle name="계산 2 6 3 5 2" xfId="13310" xr:uid="{00000000-0005-0000-0000-0000D6260000}"/>
    <cellStyle name="계산 2 6 3 5 3" xfId="19066" xr:uid="{00000000-0005-0000-0000-0000D7260000}"/>
    <cellStyle name="계산 2 6 3 5 4" xfId="24548" xr:uid="{00000000-0005-0000-0000-0000D8260000}"/>
    <cellStyle name="계산 2 6 3 6" xfId="7345" xr:uid="{00000000-0005-0000-0000-0000D9260000}"/>
    <cellStyle name="계산 2 6 3 6 2" xfId="13311" xr:uid="{00000000-0005-0000-0000-0000DA260000}"/>
    <cellStyle name="계산 2 6 3 6 3" xfId="19067" xr:uid="{00000000-0005-0000-0000-0000DB260000}"/>
    <cellStyle name="계산 2 6 3 6 4" xfId="24549" xr:uid="{00000000-0005-0000-0000-0000DC260000}"/>
    <cellStyle name="계산 2 6 3 7" xfId="7346" xr:uid="{00000000-0005-0000-0000-0000DD260000}"/>
    <cellStyle name="계산 2 6 3 7 2" xfId="13312" xr:uid="{00000000-0005-0000-0000-0000DE260000}"/>
    <cellStyle name="계산 2 6 3 7 3" xfId="19068" xr:uid="{00000000-0005-0000-0000-0000DF260000}"/>
    <cellStyle name="계산 2 6 3 7 4" xfId="24550" xr:uid="{00000000-0005-0000-0000-0000E0260000}"/>
    <cellStyle name="계산 2 6 3 8" xfId="7347" xr:uid="{00000000-0005-0000-0000-0000E1260000}"/>
    <cellStyle name="계산 2 6 3 8 2" xfId="13313" xr:uid="{00000000-0005-0000-0000-0000E2260000}"/>
    <cellStyle name="계산 2 6 3 8 3" xfId="19069" xr:uid="{00000000-0005-0000-0000-0000E3260000}"/>
    <cellStyle name="계산 2 6 3 8 4" xfId="24551" xr:uid="{00000000-0005-0000-0000-0000E4260000}"/>
    <cellStyle name="계산 2 6 3 9" xfId="7348" xr:uid="{00000000-0005-0000-0000-0000E5260000}"/>
    <cellStyle name="계산 2 6 3 9 2" xfId="13314" xr:uid="{00000000-0005-0000-0000-0000E6260000}"/>
    <cellStyle name="계산 2 6 3 9 3" xfId="19070" xr:uid="{00000000-0005-0000-0000-0000E7260000}"/>
    <cellStyle name="계산 2 6 3 9 4" xfId="24552" xr:uid="{00000000-0005-0000-0000-0000E8260000}"/>
    <cellStyle name="계산 2 6 4" xfId="7349" xr:uid="{00000000-0005-0000-0000-0000E9260000}"/>
    <cellStyle name="계산 2 6 4 2" xfId="13315" xr:uid="{00000000-0005-0000-0000-0000EA260000}"/>
    <cellStyle name="계산 2 6 4 3" xfId="19071" xr:uid="{00000000-0005-0000-0000-0000EB260000}"/>
    <cellStyle name="계산 2 6 4 4" xfId="24553" xr:uid="{00000000-0005-0000-0000-0000EC260000}"/>
    <cellStyle name="계산 2 6 5" xfId="7350" xr:uid="{00000000-0005-0000-0000-0000ED260000}"/>
    <cellStyle name="계산 2 6 5 2" xfId="13316" xr:uid="{00000000-0005-0000-0000-0000EE260000}"/>
    <cellStyle name="계산 2 6 5 3" xfId="19072" xr:uid="{00000000-0005-0000-0000-0000EF260000}"/>
    <cellStyle name="계산 2 6 5 4" xfId="24554" xr:uid="{00000000-0005-0000-0000-0000F0260000}"/>
    <cellStyle name="계산 2 6 6" xfId="7351" xr:uid="{00000000-0005-0000-0000-0000F1260000}"/>
    <cellStyle name="계산 2 6 6 2" xfId="13317" xr:uid="{00000000-0005-0000-0000-0000F2260000}"/>
    <cellStyle name="계산 2 6 6 3" xfId="19073" xr:uid="{00000000-0005-0000-0000-0000F3260000}"/>
    <cellStyle name="계산 2 6 6 4" xfId="24555" xr:uid="{00000000-0005-0000-0000-0000F4260000}"/>
    <cellStyle name="계산 2 6 7" xfId="7352" xr:uid="{00000000-0005-0000-0000-0000F5260000}"/>
    <cellStyle name="계산 2 6 7 2" xfId="13318" xr:uid="{00000000-0005-0000-0000-0000F6260000}"/>
    <cellStyle name="계산 2 6 7 3" xfId="19074" xr:uid="{00000000-0005-0000-0000-0000F7260000}"/>
    <cellStyle name="계산 2 6 7 4" xfId="24556" xr:uid="{00000000-0005-0000-0000-0000F8260000}"/>
    <cellStyle name="계산 2 6 8" xfId="7353" xr:uid="{00000000-0005-0000-0000-0000F9260000}"/>
    <cellStyle name="계산 2 6 8 2" xfId="13319" xr:uid="{00000000-0005-0000-0000-0000FA260000}"/>
    <cellStyle name="계산 2 6 8 3" xfId="19075" xr:uid="{00000000-0005-0000-0000-0000FB260000}"/>
    <cellStyle name="계산 2 6 8 4" xfId="24557" xr:uid="{00000000-0005-0000-0000-0000FC260000}"/>
    <cellStyle name="계산 2 6 9" xfId="11441" xr:uid="{00000000-0005-0000-0000-0000FD260000}"/>
    <cellStyle name="계산 2 7" xfId="7354" xr:uid="{00000000-0005-0000-0000-0000FE260000}"/>
    <cellStyle name="계산 2 7 2" xfId="13320" xr:uid="{00000000-0005-0000-0000-0000FF260000}"/>
    <cellStyle name="계산 2 7 3" xfId="19076" xr:uid="{00000000-0005-0000-0000-000000270000}"/>
    <cellStyle name="계산 2 7 4" xfId="24558" xr:uid="{00000000-0005-0000-0000-000001270000}"/>
    <cellStyle name="계산 2 8" xfId="11246" xr:uid="{00000000-0005-0000-0000-000002270000}"/>
    <cellStyle name="계산 3" xfId="544" xr:uid="{00000000-0005-0000-0000-000003270000}"/>
    <cellStyle name="계산 3 2" xfId="5132" xr:uid="{00000000-0005-0000-0000-000004270000}"/>
    <cellStyle name="계산 3 2 2" xfId="5555" xr:uid="{00000000-0005-0000-0000-000005270000}"/>
    <cellStyle name="계산 3 2 2 2" xfId="5843" xr:uid="{00000000-0005-0000-0000-000006270000}"/>
    <cellStyle name="계산 3 2 2 2 10" xfId="11816" xr:uid="{00000000-0005-0000-0000-000007270000}"/>
    <cellStyle name="계산 3 2 2 2 11" xfId="17577" xr:uid="{00000000-0005-0000-0000-000008270000}"/>
    <cellStyle name="계산 3 2 2 2 12" xfId="23087" xr:uid="{00000000-0005-0000-0000-000009270000}"/>
    <cellStyle name="계산 3 2 2 2 2" xfId="7355" xr:uid="{00000000-0005-0000-0000-00000A270000}"/>
    <cellStyle name="계산 3 2 2 2 2 2" xfId="13321" xr:uid="{00000000-0005-0000-0000-00000B270000}"/>
    <cellStyle name="계산 3 2 2 2 2 3" xfId="19077" xr:uid="{00000000-0005-0000-0000-00000C270000}"/>
    <cellStyle name="계산 3 2 2 2 2 4" xfId="24559" xr:uid="{00000000-0005-0000-0000-00000D270000}"/>
    <cellStyle name="계산 3 2 2 2 3" xfId="7356" xr:uid="{00000000-0005-0000-0000-00000E270000}"/>
    <cellStyle name="계산 3 2 2 2 3 2" xfId="13322" xr:uid="{00000000-0005-0000-0000-00000F270000}"/>
    <cellStyle name="계산 3 2 2 2 3 3" xfId="19078" xr:uid="{00000000-0005-0000-0000-000010270000}"/>
    <cellStyle name="계산 3 2 2 2 3 4" xfId="24560" xr:uid="{00000000-0005-0000-0000-000011270000}"/>
    <cellStyle name="계산 3 2 2 2 4" xfId="7357" xr:uid="{00000000-0005-0000-0000-000012270000}"/>
    <cellStyle name="계산 3 2 2 2 4 2" xfId="13323" xr:uid="{00000000-0005-0000-0000-000013270000}"/>
    <cellStyle name="계산 3 2 2 2 4 3" xfId="19079" xr:uid="{00000000-0005-0000-0000-000014270000}"/>
    <cellStyle name="계산 3 2 2 2 4 4" xfId="24561" xr:uid="{00000000-0005-0000-0000-000015270000}"/>
    <cellStyle name="계산 3 2 2 2 5" xfId="7358" xr:uid="{00000000-0005-0000-0000-000016270000}"/>
    <cellStyle name="계산 3 2 2 2 5 2" xfId="13324" xr:uid="{00000000-0005-0000-0000-000017270000}"/>
    <cellStyle name="계산 3 2 2 2 5 3" xfId="19080" xr:uid="{00000000-0005-0000-0000-000018270000}"/>
    <cellStyle name="계산 3 2 2 2 5 4" xfId="24562" xr:uid="{00000000-0005-0000-0000-000019270000}"/>
    <cellStyle name="계산 3 2 2 2 6" xfId="7359" xr:uid="{00000000-0005-0000-0000-00001A270000}"/>
    <cellStyle name="계산 3 2 2 2 6 2" xfId="13325" xr:uid="{00000000-0005-0000-0000-00001B270000}"/>
    <cellStyle name="계산 3 2 2 2 6 3" xfId="19081" xr:uid="{00000000-0005-0000-0000-00001C270000}"/>
    <cellStyle name="계산 3 2 2 2 6 4" xfId="24563" xr:uid="{00000000-0005-0000-0000-00001D270000}"/>
    <cellStyle name="계산 3 2 2 2 7" xfId="7360" xr:uid="{00000000-0005-0000-0000-00001E270000}"/>
    <cellStyle name="계산 3 2 2 2 7 2" xfId="13326" xr:uid="{00000000-0005-0000-0000-00001F270000}"/>
    <cellStyle name="계산 3 2 2 2 7 3" xfId="19082" xr:uid="{00000000-0005-0000-0000-000020270000}"/>
    <cellStyle name="계산 3 2 2 2 7 4" xfId="24564" xr:uid="{00000000-0005-0000-0000-000021270000}"/>
    <cellStyle name="계산 3 2 2 2 8" xfId="7361" xr:uid="{00000000-0005-0000-0000-000022270000}"/>
    <cellStyle name="계산 3 2 2 2 8 2" xfId="13327" xr:uid="{00000000-0005-0000-0000-000023270000}"/>
    <cellStyle name="계산 3 2 2 2 8 3" xfId="19083" xr:uid="{00000000-0005-0000-0000-000024270000}"/>
    <cellStyle name="계산 3 2 2 2 8 4" xfId="24565" xr:uid="{00000000-0005-0000-0000-000025270000}"/>
    <cellStyle name="계산 3 2 2 2 9" xfId="7362" xr:uid="{00000000-0005-0000-0000-000026270000}"/>
    <cellStyle name="계산 3 2 2 2 9 2" xfId="13328" xr:uid="{00000000-0005-0000-0000-000027270000}"/>
    <cellStyle name="계산 3 2 2 2 9 3" xfId="19084" xr:uid="{00000000-0005-0000-0000-000028270000}"/>
    <cellStyle name="계산 3 2 2 2 9 4" xfId="24566" xr:uid="{00000000-0005-0000-0000-000029270000}"/>
    <cellStyle name="계산 3 2 2 3" xfId="6064" xr:uid="{00000000-0005-0000-0000-00002A270000}"/>
    <cellStyle name="계산 3 2 2 3 10" xfId="7363" xr:uid="{00000000-0005-0000-0000-00002B270000}"/>
    <cellStyle name="계산 3 2 2 3 10 2" xfId="13329" xr:uid="{00000000-0005-0000-0000-00002C270000}"/>
    <cellStyle name="계산 3 2 2 3 10 3" xfId="19085" xr:uid="{00000000-0005-0000-0000-00002D270000}"/>
    <cellStyle name="계산 3 2 2 3 10 4" xfId="24567" xr:uid="{00000000-0005-0000-0000-00002E270000}"/>
    <cellStyle name="계산 3 2 2 3 11" xfId="12036" xr:uid="{00000000-0005-0000-0000-00002F270000}"/>
    <cellStyle name="계산 3 2 2 3 12" xfId="17792" xr:uid="{00000000-0005-0000-0000-000030270000}"/>
    <cellStyle name="계산 3 2 2 3 13" xfId="23289" xr:uid="{00000000-0005-0000-0000-000031270000}"/>
    <cellStyle name="계산 3 2 2 3 2" xfId="7364" xr:uid="{00000000-0005-0000-0000-000032270000}"/>
    <cellStyle name="계산 3 2 2 3 2 2" xfId="13330" xr:uid="{00000000-0005-0000-0000-000033270000}"/>
    <cellStyle name="계산 3 2 2 3 2 3" xfId="19086" xr:uid="{00000000-0005-0000-0000-000034270000}"/>
    <cellStyle name="계산 3 2 2 3 2 4" xfId="24568" xr:uid="{00000000-0005-0000-0000-000035270000}"/>
    <cellStyle name="계산 3 2 2 3 3" xfId="7365" xr:uid="{00000000-0005-0000-0000-000036270000}"/>
    <cellStyle name="계산 3 2 2 3 3 2" xfId="13331" xr:uid="{00000000-0005-0000-0000-000037270000}"/>
    <cellStyle name="계산 3 2 2 3 3 3" xfId="19087" xr:uid="{00000000-0005-0000-0000-000038270000}"/>
    <cellStyle name="계산 3 2 2 3 3 4" xfId="24569" xr:uid="{00000000-0005-0000-0000-000039270000}"/>
    <cellStyle name="계산 3 2 2 3 4" xfId="7366" xr:uid="{00000000-0005-0000-0000-00003A270000}"/>
    <cellStyle name="계산 3 2 2 3 4 2" xfId="13332" xr:uid="{00000000-0005-0000-0000-00003B270000}"/>
    <cellStyle name="계산 3 2 2 3 4 3" xfId="19088" xr:uid="{00000000-0005-0000-0000-00003C270000}"/>
    <cellStyle name="계산 3 2 2 3 4 4" xfId="24570" xr:uid="{00000000-0005-0000-0000-00003D270000}"/>
    <cellStyle name="계산 3 2 2 3 5" xfId="7367" xr:uid="{00000000-0005-0000-0000-00003E270000}"/>
    <cellStyle name="계산 3 2 2 3 5 2" xfId="13333" xr:uid="{00000000-0005-0000-0000-00003F270000}"/>
    <cellStyle name="계산 3 2 2 3 5 3" xfId="19089" xr:uid="{00000000-0005-0000-0000-000040270000}"/>
    <cellStyle name="계산 3 2 2 3 5 4" xfId="24571" xr:uid="{00000000-0005-0000-0000-000041270000}"/>
    <cellStyle name="계산 3 2 2 3 6" xfId="7368" xr:uid="{00000000-0005-0000-0000-000042270000}"/>
    <cellStyle name="계산 3 2 2 3 6 2" xfId="13334" xr:uid="{00000000-0005-0000-0000-000043270000}"/>
    <cellStyle name="계산 3 2 2 3 6 3" xfId="19090" xr:uid="{00000000-0005-0000-0000-000044270000}"/>
    <cellStyle name="계산 3 2 2 3 6 4" xfId="24572" xr:uid="{00000000-0005-0000-0000-000045270000}"/>
    <cellStyle name="계산 3 2 2 3 7" xfId="7369" xr:uid="{00000000-0005-0000-0000-000046270000}"/>
    <cellStyle name="계산 3 2 2 3 7 2" xfId="13335" xr:uid="{00000000-0005-0000-0000-000047270000}"/>
    <cellStyle name="계산 3 2 2 3 7 3" xfId="19091" xr:uid="{00000000-0005-0000-0000-000048270000}"/>
    <cellStyle name="계산 3 2 2 3 7 4" xfId="24573" xr:uid="{00000000-0005-0000-0000-000049270000}"/>
    <cellStyle name="계산 3 2 2 3 8" xfId="7370" xr:uid="{00000000-0005-0000-0000-00004A270000}"/>
    <cellStyle name="계산 3 2 2 3 8 2" xfId="13336" xr:uid="{00000000-0005-0000-0000-00004B270000}"/>
    <cellStyle name="계산 3 2 2 3 8 3" xfId="19092" xr:uid="{00000000-0005-0000-0000-00004C270000}"/>
    <cellStyle name="계산 3 2 2 3 8 4" xfId="24574" xr:uid="{00000000-0005-0000-0000-00004D270000}"/>
    <cellStyle name="계산 3 2 2 3 9" xfId="7371" xr:uid="{00000000-0005-0000-0000-00004E270000}"/>
    <cellStyle name="계산 3 2 2 3 9 2" xfId="13337" xr:uid="{00000000-0005-0000-0000-00004F270000}"/>
    <cellStyle name="계산 3 2 2 3 9 3" xfId="19093" xr:uid="{00000000-0005-0000-0000-000050270000}"/>
    <cellStyle name="계산 3 2 2 3 9 4" xfId="24575" xr:uid="{00000000-0005-0000-0000-000051270000}"/>
    <cellStyle name="계산 3 2 2 4" xfId="7372" xr:uid="{00000000-0005-0000-0000-000052270000}"/>
    <cellStyle name="계산 3 2 2 4 2" xfId="13338" xr:uid="{00000000-0005-0000-0000-000053270000}"/>
    <cellStyle name="계산 3 2 2 4 3" xfId="19094" xr:uid="{00000000-0005-0000-0000-000054270000}"/>
    <cellStyle name="계산 3 2 2 4 4" xfId="24576" xr:uid="{00000000-0005-0000-0000-000055270000}"/>
    <cellStyle name="계산 3 2 2 5" xfId="7373" xr:uid="{00000000-0005-0000-0000-000056270000}"/>
    <cellStyle name="계산 3 2 2 5 2" xfId="13339" xr:uid="{00000000-0005-0000-0000-000057270000}"/>
    <cellStyle name="계산 3 2 2 5 3" xfId="19095" xr:uid="{00000000-0005-0000-0000-000058270000}"/>
    <cellStyle name="계산 3 2 2 5 4" xfId="24577" xr:uid="{00000000-0005-0000-0000-000059270000}"/>
    <cellStyle name="계산 3 2 2 6" xfId="7374" xr:uid="{00000000-0005-0000-0000-00005A270000}"/>
    <cellStyle name="계산 3 2 2 6 2" xfId="13340" xr:uid="{00000000-0005-0000-0000-00005B270000}"/>
    <cellStyle name="계산 3 2 2 6 3" xfId="19096" xr:uid="{00000000-0005-0000-0000-00005C270000}"/>
    <cellStyle name="계산 3 2 2 6 4" xfId="24578" xr:uid="{00000000-0005-0000-0000-00005D270000}"/>
    <cellStyle name="계산 3 2 2 7" xfId="11548" xr:uid="{00000000-0005-0000-0000-00005E270000}"/>
    <cellStyle name="계산 3 2 2 8" xfId="17328" xr:uid="{00000000-0005-0000-0000-00005F270000}"/>
    <cellStyle name="계산 3 2 3" xfId="5409" xr:uid="{00000000-0005-0000-0000-000060270000}"/>
    <cellStyle name="계산 3 2 3 2" xfId="5697" xr:uid="{00000000-0005-0000-0000-000061270000}"/>
    <cellStyle name="계산 3 2 3 2 10" xfId="11670" xr:uid="{00000000-0005-0000-0000-000062270000}"/>
    <cellStyle name="계산 3 2 3 2 11" xfId="17439" xr:uid="{00000000-0005-0000-0000-000063270000}"/>
    <cellStyle name="계산 3 2 3 2 12" xfId="22960" xr:uid="{00000000-0005-0000-0000-000064270000}"/>
    <cellStyle name="계산 3 2 3 2 2" xfId="7375" xr:uid="{00000000-0005-0000-0000-000065270000}"/>
    <cellStyle name="계산 3 2 3 2 2 2" xfId="13341" xr:uid="{00000000-0005-0000-0000-000066270000}"/>
    <cellStyle name="계산 3 2 3 2 2 3" xfId="19097" xr:uid="{00000000-0005-0000-0000-000067270000}"/>
    <cellStyle name="계산 3 2 3 2 2 4" xfId="24579" xr:uid="{00000000-0005-0000-0000-000068270000}"/>
    <cellStyle name="계산 3 2 3 2 3" xfId="7376" xr:uid="{00000000-0005-0000-0000-000069270000}"/>
    <cellStyle name="계산 3 2 3 2 3 2" xfId="13342" xr:uid="{00000000-0005-0000-0000-00006A270000}"/>
    <cellStyle name="계산 3 2 3 2 3 3" xfId="19098" xr:uid="{00000000-0005-0000-0000-00006B270000}"/>
    <cellStyle name="계산 3 2 3 2 3 4" xfId="24580" xr:uid="{00000000-0005-0000-0000-00006C270000}"/>
    <cellStyle name="계산 3 2 3 2 4" xfId="7377" xr:uid="{00000000-0005-0000-0000-00006D270000}"/>
    <cellStyle name="계산 3 2 3 2 4 2" xfId="13343" xr:uid="{00000000-0005-0000-0000-00006E270000}"/>
    <cellStyle name="계산 3 2 3 2 4 3" xfId="19099" xr:uid="{00000000-0005-0000-0000-00006F270000}"/>
    <cellStyle name="계산 3 2 3 2 4 4" xfId="24581" xr:uid="{00000000-0005-0000-0000-000070270000}"/>
    <cellStyle name="계산 3 2 3 2 5" xfId="7378" xr:uid="{00000000-0005-0000-0000-000071270000}"/>
    <cellStyle name="계산 3 2 3 2 5 2" xfId="13344" xr:uid="{00000000-0005-0000-0000-000072270000}"/>
    <cellStyle name="계산 3 2 3 2 5 3" xfId="19100" xr:uid="{00000000-0005-0000-0000-000073270000}"/>
    <cellStyle name="계산 3 2 3 2 5 4" xfId="24582" xr:uid="{00000000-0005-0000-0000-000074270000}"/>
    <cellStyle name="계산 3 2 3 2 6" xfId="7379" xr:uid="{00000000-0005-0000-0000-000075270000}"/>
    <cellStyle name="계산 3 2 3 2 6 2" xfId="13345" xr:uid="{00000000-0005-0000-0000-000076270000}"/>
    <cellStyle name="계산 3 2 3 2 6 3" xfId="19101" xr:uid="{00000000-0005-0000-0000-000077270000}"/>
    <cellStyle name="계산 3 2 3 2 6 4" xfId="24583" xr:uid="{00000000-0005-0000-0000-000078270000}"/>
    <cellStyle name="계산 3 2 3 2 7" xfId="7380" xr:uid="{00000000-0005-0000-0000-000079270000}"/>
    <cellStyle name="계산 3 2 3 2 7 2" xfId="13346" xr:uid="{00000000-0005-0000-0000-00007A270000}"/>
    <cellStyle name="계산 3 2 3 2 7 3" xfId="19102" xr:uid="{00000000-0005-0000-0000-00007B270000}"/>
    <cellStyle name="계산 3 2 3 2 7 4" xfId="24584" xr:uid="{00000000-0005-0000-0000-00007C270000}"/>
    <cellStyle name="계산 3 2 3 2 8" xfId="7381" xr:uid="{00000000-0005-0000-0000-00007D270000}"/>
    <cellStyle name="계산 3 2 3 2 8 2" xfId="13347" xr:uid="{00000000-0005-0000-0000-00007E270000}"/>
    <cellStyle name="계산 3 2 3 2 8 3" xfId="19103" xr:uid="{00000000-0005-0000-0000-00007F270000}"/>
    <cellStyle name="계산 3 2 3 2 8 4" xfId="24585" xr:uid="{00000000-0005-0000-0000-000080270000}"/>
    <cellStyle name="계산 3 2 3 2 9" xfId="7382" xr:uid="{00000000-0005-0000-0000-000081270000}"/>
    <cellStyle name="계산 3 2 3 2 9 2" xfId="13348" xr:uid="{00000000-0005-0000-0000-000082270000}"/>
    <cellStyle name="계산 3 2 3 2 9 3" xfId="19104" xr:uid="{00000000-0005-0000-0000-000083270000}"/>
    <cellStyle name="계산 3 2 3 2 9 4" xfId="24586" xr:uid="{00000000-0005-0000-0000-000084270000}"/>
    <cellStyle name="계산 3 2 3 3" xfId="5936" xr:uid="{00000000-0005-0000-0000-000085270000}"/>
    <cellStyle name="계산 3 2 3 3 10" xfId="7383" xr:uid="{00000000-0005-0000-0000-000086270000}"/>
    <cellStyle name="계산 3 2 3 3 10 2" xfId="13349" xr:uid="{00000000-0005-0000-0000-000087270000}"/>
    <cellStyle name="계산 3 2 3 3 10 3" xfId="19105" xr:uid="{00000000-0005-0000-0000-000088270000}"/>
    <cellStyle name="계산 3 2 3 3 10 4" xfId="24587" xr:uid="{00000000-0005-0000-0000-000089270000}"/>
    <cellStyle name="계산 3 2 3 3 11" xfId="11909" xr:uid="{00000000-0005-0000-0000-00008A270000}"/>
    <cellStyle name="계산 3 2 3 3 12" xfId="17666" xr:uid="{00000000-0005-0000-0000-00008B270000}"/>
    <cellStyle name="계산 3 2 3 3 13" xfId="23163" xr:uid="{00000000-0005-0000-0000-00008C270000}"/>
    <cellStyle name="계산 3 2 3 3 2" xfId="7384" xr:uid="{00000000-0005-0000-0000-00008D270000}"/>
    <cellStyle name="계산 3 2 3 3 2 2" xfId="13350" xr:uid="{00000000-0005-0000-0000-00008E270000}"/>
    <cellStyle name="계산 3 2 3 3 2 3" xfId="19106" xr:uid="{00000000-0005-0000-0000-00008F270000}"/>
    <cellStyle name="계산 3 2 3 3 2 4" xfId="24588" xr:uid="{00000000-0005-0000-0000-000090270000}"/>
    <cellStyle name="계산 3 2 3 3 3" xfId="7385" xr:uid="{00000000-0005-0000-0000-000091270000}"/>
    <cellStyle name="계산 3 2 3 3 3 2" xfId="13351" xr:uid="{00000000-0005-0000-0000-000092270000}"/>
    <cellStyle name="계산 3 2 3 3 3 3" xfId="19107" xr:uid="{00000000-0005-0000-0000-000093270000}"/>
    <cellStyle name="계산 3 2 3 3 3 4" xfId="24589" xr:uid="{00000000-0005-0000-0000-000094270000}"/>
    <cellStyle name="계산 3 2 3 3 4" xfId="7386" xr:uid="{00000000-0005-0000-0000-000095270000}"/>
    <cellStyle name="계산 3 2 3 3 4 2" xfId="13352" xr:uid="{00000000-0005-0000-0000-000096270000}"/>
    <cellStyle name="계산 3 2 3 3 4 3" xfId="19108" xr:uid="{00000000-0005-0000-0000-000097270000}"/>
    <cellStyle name="계산 3 2 3 3 4 4" xfId="24590" xr:uid="{00000000-0005-0000-0000-000098270000}"/>
    <cellStyle name="계산 3 2 3 3 5" xfId="7387" xr:uid="{00000000-0005-0000-0000-000099270000}"/>
    <cellStyle name="계산 3 2 3 3 5 2" xfId="13353" xr:uid="{00000000-0005-0000-0000-00009A270000}"/>
    <cellStyle name="계산 3 2 3 3 5 3" xfId="19109" xr:uid="{00000000-0005-0000-0000-00009B270000}"/>
    <cellStyle name="계산 3 2 3 3 5 4" xfId="24591" xr:uid="{00000000-0005-0000-0000-00009C270000}"/>
    <cellStyle name="계산 3 2 3 3 6" xfId="7388" xr:uid="{00000000-0005-0000-0000-00009D270000}"/>
    <cellStyle name="계산 3 2 3 3 6 2" xfId="13354" xr:uid="{00000000-0005-0000-0000-00009E270000}"/>
    <cellStyle name="계산 3 2 3 3 6 3" xfId="19110" xr:uid="{00000000-0005-0000-0000-00009F270000}"/>
    <cellStyle name="계산 3 2 3 3 6 4" xfId="24592" xr:uid="{00000000-0005-0000-0000-0000A0270000}"/>
    <cellStyle name="계산 3 2 3 3 7" xfId="7389" xr:uid="{00000000-0005-0000-0000-0000A1270000}"/>
    <cellStyle name="계산 3 2 3 3 7 2" xfId="13355" xr:uid="{00000000-0005-0000-0000-0000A2270000}"/>
    <cellStyle name="계산 3 2 3 3 7 3" xfId="19111" xr:uid="{00000000-0005-0000-0000-0000A3270000}"/>
    <cellStyle name="계산 3 2 3 3 7 4" xfId="24593" xr:uid="{00000000-0005-0000-0000-0000A4270000}"/>
    <cellStyle name="계산 3 2 3 3 8" xfId="7390" xr:uid="{00000000-0005-0000-0000-0000A5270000}"/>
    <cellStyle name="계산 3 2 3 3 8 2" xfId="13356" xr:uid="{00000000-0005-0000-0000-0000A6270000}"/>
    <cellStyle name="계산 3 2 3 3 8 3" xfId="19112" xr:uid="{00000000-0005-0000-0000-0000A7270000}"/>
    <cellStyle name="계산 3 2 3 3 8 4" xfId="24594" xr:uid="{00000000-0005-0000-0000-0000A8270000}"/>
    <cellStyle name="계산 3 2 3 3 9" xfId="7391" xr:uid="{00000000-0005-0000-0000-0000A9270000}"/>
    <cellStyle name="계산 3 2 3 3 9 2" xfId="13357" xr:uid="{00000000-0005-0000-0000-0000AA270000}"/>
    <cellStyle name="계산 3 2 3 3 9 3" xfId="19113" xr:uid="{00000000-0005-0000-0000-0000AB270000}"/>
    <cellStyle name="계산 3 2 3 3 9 4" xfId="24595" xr:uid="{00000000-0005-0000-0000-0000AC270000}"/>
    <cellStyle name="계산 3 2 3 4" xfId="7392" xr:uid="{00000000-0005-0000-0000-0000AD270000}"/>
    <cellStyle name="계산 3 2 3 4 2" xfId="13358" xr:uid="{00000000-0005-0000-0000-0000AE270000}"/>
    <cellStyle name="계산 3 2 3 4 3" xfId="19114" xr:uid="{00000000-0005-0000-0000-0000AF270000}"/>
    <cellStyle name="계산 3 2 3 4 4" xfId="24596" xr:uid="{00000000-0005-0000-0000-0000B0270000}"/>
    <cellStyle name="계산 3 2 3 5" xfId="7393" xr:uid="{00000000-0005-0000-0000-0000B1270000}"/>
    <cellStyle name="계산 3 2 3 5 2" xfId="13359" xr:uid="{00000000-0005-0000-0000-0000B2270000}"/>
    <cellStyle name="계산 3 2 3 5 3" xfId="19115" xr:uid="{00000000-0005-0000-0000-0000B3270000}"/>
    <cellStyle name="계산 3 2 3 5 4" xfId="24597" xr:uid="{00000000-0005-0000-0000-0000B4270000}"/>
    <cellStyle name="계산 3 2 3 6" xfId="7394" xr:uid="{00000000-0005-0000-0000-0000B5270000}"/>
    <cellStyle name="계산 3 2 3 6 2" xfId="13360" xr:uid="{00000000-0005-0000-0000-0000B6270000}"/>
    <cellStyle name="계산 3 2 3 6 3" xfId="19116" xr:uid="{00000000-0005-0000-0000-0000B7270000}"/>
    <cellStyle name="계산 3 2 3 6 4" xfId="24598" xr:uid="{00000000-0005-0000-0000-0000B8270000}"/>
    <cellStyle name="계산 3 2 3 7" xfId="11403" xr:uid="{00000000-0005-0000-0000-0000B9270000}"/>
    <cellStyle name="계산 3 2 3 8" xfId="17201" xr:uid="{00000000-0005-0000-0000-0000BA270000}"/>
    <cellStyle name="계산 3 2 4" xfId="5485" xr:uid="{00000000-0005-0000-0000-0000BB270000}"/>
    <cellStyle name="계산 3 2 4 2" xfId="5773" xr:uid="{00000000-0005-0000-0000-0000BC270000}"/>
    <cellStyle name="계산 3 2 4 2 10" xfId="11746" xr:uid="{00000000-0005-0000-0000-0000BD270000}"/>
    <cellStyle name="계산 3 2 4 2 11" xfId="17512" xr:uid="{00000000-0005-0000-0000-0000BE270000}"/>
    <cellStyle name="계산 3 2 4 2 12" xfId="23026" xr:uid="{00000000-0005-0000-0000-0000BF270000}"/>
    <cellStyle name="계산 3 2 4 2 2" xfId="7395" xr:uid="{00000000-0005-0000-0000-0000C0270000}"/>
    <cellStyle name="계산 3 2 4 2 2 2" xfId="13361" xr:uid="{00000000-0005-0000-0000-0000C1270000}"/>
    <cellStyle name="계산 3 2 4 2 2 3" xfId="19117" xr:uid="{00000000-0005-0000-0000-0000C2270000}"/>
    <cellStyle name="계산 3 2 4 2 2 4" xfId="24599" xr:uid="{00000000-0005-0000-0000-0000C3270000}"/>
    <cellStyle name="계산 3 2 4 2 3" xfId="7396" xr:uid="{00000000-0005-0000-0000-0000C4270000}"/>
    <cellStyle name="계산 3 2 4 2 3 2" xfId="13362" xr:uid="{00000000-0005-0000-0000-0000C5270000}"/>
    <cellStyle name="계산 3 2 4 2 3 3" xfId="19118" xr:uid="{00000000-0005-0000-0000-0000C6270000}"/>
    <cellStyle name="계산 3 2 4 2 3 4" xfId="24600" xr:uid="{00000000-0005-0000-0000-0000C7270000}"/>
    <cellStyle name="계산 3 2 4 2 4" xfId="7397" xr:uid="{00000000-0005-0000-0000-0000C8270000}"/>
    <cellStyle name="계산 3 2 4 2 4 2" xfId="13363" xr:uid="{00000000-0005-0000-0000-0000C9270000}"/>
    <cellStyle name="계산 3 2 4 2 4 3" xfId="19119" xr:uid="{00000000-0005-0000-0000-0000CA270000}"/>
    <cellStyle name="계산 3 2 4 2 4 4" xfId="24601" xr:uid="{00000000-0005-0000-0000-0000CB270000}"/>
    <cellStyle name="계산 3 2 4 2 5" xfId="7398" xr:uid="{00000000-0005-0000-0000-0000CC270000}"/>
    <cellStyle name="계산 3 2 4 2 5 2" xfId="13364" xr:uid="{00000000-0005-0000-0000-0000CD270000}"/>
    <cellStyle name="계산 3 2 4 2 5 3" xfId="19120" xr:uid="{00000000-0005-0000-0000-0000CE270000}"/>
    <cellStyle name="계산 3 2 4 2 5 4" xfId="24602" xr:uid="{00000000-0005-0000-0000-0000CF270000}"/>
    <cellStyle name="계산 3 2 4 2 6" xfId="7399" xr:uid="{00000000-0005-0000-0000-0000D0270000}"/>
    <cellStyle name="계산 3 2 4 2 6 2" xfId="13365" xr:uid="{00000000-0005-0000-0000-0000D1270000}"/>
    <cellStyle name="계산 3 2 4 2 6 3" xfId="19121" xr:uid="{00000000-0005-0000-0000-0000D2270000}"/>
    <cellStyle name="계산 3 2 4 2 6 4" xfId="24603" xr:uid="{00000000-0005-0000-0000-0000D3270000}"/>
    <cellStyle name="계산 3 2 4 2 7" xfId="7400" xr:uid="{00000000-0005-0000-0000-0000D4270000}"/>
    <cellStyle name="계산 3 2 4 2 7 2" xfId="13366" xr:uid="{00000000-0005-0000-0000-0000D5270000}"/>
    <cellStyle name="계산 3 2 4 2 7 3" xfId="19122" xr:uid="{00000000-0005-0000-0000-0000D6270000}"/>
    <cellStyle name="계산 3 2 4 2 7 4" xfId="24604" xr:uid="{00000000-0005-0000-0000-0000D7270000}"/>
    <cellStyle name="계산 3 2 4 2 8" xfId="7401" xr:uid="{00000000-0005-0000-0000-0000D8270000}"/>
    <cellStyle name="계산 3 2 4 2 8 2" xfId="13367" xr:uid="{00000000-0005-0000-0000-0000D9270000}"/>
    <cellStyle name="계산 3 2 4 2 8 3" xfId="19123" xr:uid="{00000000-0005-0000-0000-0000DA270000}"/>
    <cellStyle name="계산 3 2 4 2 8 4" xfId="24605" xr:uid="{00000000-0005-0000-0000-0000DB270000}"/>
    <cellStyle name="계산 3 2 4 2 9" xfId="7402" xr:uid="{00000000-0005-0000-0000-0000DC270000}"/>
    <cellStyle name="계산 3 2 4 2 9 2" xfId="13368" xr:uid="{00000000-0005-0000-0000-0000DD270000}"/>
    <cellStyle name="계산 3 2 4 2 9 3" xfId="19124" xr:uid="{00000000-0005-0000-0000-0000DE270000}"/>
    <cellStyle name="계산 3 2 4 2 9 4" xfId="24606" xr:uid="{00000000-0005-0000-0000-0000DF270000}"/>
    <cellStyle name="계산 3 2 4 3" xfId="5998" xr:uid="{00000000-0005-0000-0000-0000E0270000}"/>
    <cellStyle name="계산 3 2 4 3 10" xfId="7403" xr:uid="{00000000-0005-0000-0000-0000E1270000}"/>
    <cellStyle name="계산 3 2 4 3 10 2" xfId="13369" xr:uid="{00000000-0005-0000-0000-0000E2270000}"/>
    <cellStyle name="계산 3 2 4 3 10 3" xfId="19125" xr:uid="{00000000-0005-0000-0000-0000E3270000}"/>
    <cellStyle name="계산 3 2 4 3 10 4" xfId="24607" xr:uid="{00000000-0005-0000-0000-0000E4270000}"/>
    <cellStyle name="계산 3 2 4 3 11" xfId="11971" xr:uid="{00000000-0005-0000-0000-0000E5270000}"/>
    <cellStyle name="계산 3 2 4 3 12" xfId="17728" xr:uid="{00000000-0005-0000-0000-0000E6270000}"/>
    <cellStyle name="계산 3 2 4 3 13" xfId="23225" xr:uid="{00000000-0005-0000-0000-0000E7270000}"/>
    <cellStyle name="계산 3 2 4 3 2" xfId="7404" xr:uid="{00000000-0005-0000-0000-0000E8270000}"/>
    <cellStyle name="계산 3 2 4 3 2 2" xfId="13370" xr:uid="{00000000-0005-0000-0000-0000E9270000}"/>
    <cellStyle name="계산 3 2 4 3 2 3" xfId="19126" xr:uid="{00000000-0005-0000-0000-0000EA270000}"/>
    <cellStyle name="계산 3 2 4 3 2 4" xfId="24608" xr:uid="{00000000-0005-0000-0000-0000EB270000}"/>
    <cellStyle name="계산 3 2 4 3 3" xfId="7405" xr:uid="{00000000-0005-0000-0000-0000EC270000}"/>
    <cellStyle name="계산 3 2 4 3 3 2" xfId="13371" xr:uid="{00000000-0005-0000-0000-0000ED270000}"/>
    <cellStyle name="계산 3 2 4 3 3 3" xfId="19127" xr:uid="{00000000-0005-0000-0000-0000EE270000}"/>
    <cellStyle name="계산 3 2 4 3 3 4" xfId="24609" xr:uid="{00000000-0005-0000-0000-0000EF270000}"/>
    <cellStyle name="계산 3 2 4 3 4" xfId="7406" xr:uid="{00000000-0005-0000-0000-0000F0270000}"/>
    <cellStyle name="계산 3 2 4 3 4 2" xfId="13372" xr:uid="{00000000-0005-0000-0000-0000F1270000}"/>
    <cellStyle name="계산 3 2 4 3 4 3" xfId="19128" xr:uid="{00000000-0005-0000-0000-0000F2270000}"/>
    <cellStyle name="계산 3 2 4 3 4 4" xfId="24610" xr:uid="{00000000-0005-0000-0000-0000F3270000}"/>
    <cellStyle name="계산 3 2 4 3 5" xfId="7407" xr:uid="{00000000-0005-0000-0000-0000F4270000}"/>
    <cellStyle name="계산 3 2 4 3 5 2" xfId="13373" xr:uid="{00000000-0005-0000-0000-0000F5270000}"/>
    <cellStyle name="계산 3 2 4 3 5 3" xfId="19129" xr:uid="{00000000-0005-0000-0000-0000F6270000}"/>
    <cellStyle name="계산 3 2 4 3 5 4" xfId="24611" xr:uid="{00000000-0005-0000-0000-0000F7270000}"/>
    <cellStyle name="계산 3 2 4 3 6" xfId="7408" xr:uid="{00000000-0005-0000-0000-0000F8270000}"/>
    <cellStyle name="계산 3 2 4 3 6 2" xfId="13374" xr:uid="{00000000-0005-0000-0000-0000F9270000}"/>
    <cellStyle name="계산 3 2 4 3 6 3" xfId="19130" xr:uid="{00000000-0005-0000-0000-0000FA270000}"/>
    <cellStyle name="계산 3 2 4 3 6 4" xfId="24612" xr:uid="{00000000-0005-0000-0000-0000FB270000}"/>
    <cellStyle name="계산 3 2 4 3 7" xfId="7409" xr:uid="{00000000-0005-0000-0000-0000FC270000}"/>
    <cellStyle name="계산 3 2 4 3 7 2" xfId="13375" xr:uid="{00000000-0005-0000-0000-0000FD270000}"/>
    <cellStyle name="계산 3 2 4 3 7 3" xfId="19131" xr:uid="{00000000-0005-0000-0000-0000FE270000}"/>
    <cellStyle name="계산 3 2 4 3 7 4" xfId="24613" xr:uid="{00000000-0005-0000-0000-0000FF270000}"/>
    <cellStyle name="계산 3 2 4 3 8" xfId="7410" xr:uid="{00000000-0005-0000-0000-000000280000}"/>
    <cellStyle name="계산 3 2 4 3 8 2" xfId="13376" xr:uid="{00000000-0005-0000-0000-000001280000}"/>
    <cellStyle name="계산 3 2 4 3 8 3" xfId="19132" xr:uid="{00000000-0005-0000-0000-000002280000}"/>
    <cellStyle name="계산 3 2 4 3 8 4" xfId="24614" xr:uid="{00000000-0005-0000-0000-000003280000}"/>
    <cellStyle name="계산 3 2 4 3 9" xfId="7411" xr:uid="{00000000-0005-0000-0000-000004280000}"/>
    <cellStyle name="계산 3 2 4 3 9 2" xfId="13377" xr:uid="{00000000-0005-0000-0000-000005280000}"/>
    <cellStyle name="계산 3 2 4 3 9 3" xfId="19133" xr:uid="{00000000-0005-0000-0000-000006280000}"/>
    <cellStyle name="계산 3 2 4 3 9 4" xfId="24615" xr:uid="{00000000-0005-0000-0000-000007280000}"/>
    <cellStyle name="계산 3 2 4 4" xfId="7412" xr:uid="{00000000-0005-0000-0000-000008280000}"/>
    <cellStyle name="계산 3 2 4 4 2" xfId="13378" xr:uid="{00000000-0005-0000-0000-000009280000}"/>
    <cellStyle name="계산 3 2 4 4 3" xfId="19134" xr:uid="{00000000-0005-0000-0000-00000A280000}"/>
    <cellStyle name="계산 3 2 4 4 4" xfId="24616" xr:uid="{00000000-0005-0000-0000-00000B280000}"/>
    <cellStyle name="계산 3 2 4 5" xfId="7413" xr:uid="{00000000-0005-0000-0000-00000C280000}"/>
    <cellStyle name="계산 3 2 4 5 2" xfId="13379" xr:uid="{00000000-0005-0000-0000-00000D280000}"/>
    <cellStyle name="계산 3 2 4 5 3" xfId="19135" xr:uid="{00000000-0005-0000-0000-00000E280000}"/>
    <cellStyle name="계산 3 2 4 5 4" xfId="24617" xr:uid="{00000000-0005-0000-0000-00000F280000}"/>
    <cellStyle name="계산 3 2 4 6" xfId="7414" xr:uid="{00000000-0005-0000-0000-000010280000}"/>
    <cellStyle name="계산 3 2 4 6 2" xfId="13380" xr:uid="{00000000-0005-0000-0000-000011280000}"/>
    <cellStyle name="계산 3 2 4 6 3" xfId="19136" xr:uid="{00000000-0005-0000-0000-000012280000}"/>
    <cellStyle name="계산 3 2 4 6 4" xfId="24618" xr:uid="{00000000-0005-0000-0000-000013280000}"/>
    <cellStyle name="계산 3 2 4 7" xfId="7415" xr:uid="{00000000-0005-0000-0000-000014280000}"/>
    <cellStyle name="계산 3 2 4 7 2" xfId="13381" xr:uid="{00000000-0005-0000-0000-000015280000}"/>
    <cellStyle name="계산 3 2 4 7 3" xfId="19137" xr:uid="{00000000-0005-0000-0000-000016280000}"/>
    <cellStyle name="계산 3 2 4 7 4" xfId="24619" xr:uid="{00000000-0005-0000-0000-000017280000}"/>
    <cellStyle name="계산 3 2 4 8" xfId="11479" xr:uid="{00000000-0005-0000-0000-000018280000}"/>
    <cellStyle name="계산 3 2 4 9" xfId="17271" xr:uid="{00000000-0005-0000-0000-000019280000}"/>
    <cellStyle name="계산 3 2 5" xfId="5505" xr:uid="{00000000-0005-0000-0000-00001A280000}"/>
    <cellStyle name="계산 3 2 5 10" xfId="17288" xr:uid="{00000000-0005-0000-0000-00001B280000}"/>
    <cellStyle name="계산 3 2 5 11" xfId="22888" xr:uid="{00000000-0005-0000-0000-00001C280000}"/>
    <cellStyle name="계산 3 2 5 2" xfId="5793" xr:uid="{00000000-0005-0000-0000-00001D280000}"/>
    <cellStyle name="계산 3 2 5 2 10" xfId="7416" xr:uid="{00000000-0005-0000-0000-00001E280000}"/>
    <cellStyle name="계산 3 2 5 2 10 2" xfId="13382" xr:uid="{00000000-0005-0000-0000-00001F280000}"/>
    <cellStyle name="계산 3 2 5 2 10 3" xfId="19138" xr:uid="{00000000-0005-0000-0000-000020280000}"/>
    <cellStyle name="계산 3 2 5 2 10 4" xfId="24620" xr:uid="{00000000-0005-0000-0000-000021280000}"/>
    <cellStyle name="계산 3 2 5 2 11" xfId="11766" xr:uid="{00000000-0005-0000-0000-000022280000}"/>
    <cellStyle name="계산 3 2 5 2 12" xfId="17530" xr:uid="{00000000-0005-0000-0000-000023280000}"/>
    <cellStyle name="계산 3 2 5 2 13" xfId="23046" xr:uid="{00000000-0005-0000-0000-000024280000}"/>
    <cellStyle name="계산 3 2 5 2 2" xfId="7417" xr:uid="{00000000-0005-0000-0000-000025280000}"/>
    <cellStyle name="계산 3 2 5 2 2 2" xfId="13383" xr:uid="{00000000-0005-0000-0000-000026280000}"/>
    <cellStyle name="계산 3 2 5 2 2 3" xfId="19139" xr:uid="{00000000-0005-0000-0000-000027280000}"/>
    <cellStyle name="계산 3 2 5 2 2 4" xfId="24621" xr:uid="{00000000-0005-0000-0000-000028280000}"/>
    <cellStyle name="계산 3 2 5 2 3" xfId="7418" xr:uid="{00000000-0005-0000-0000-000029280000}"/>
    <cellStyle name="계산 3 2 5 2 3 2" xfId="13384" xr:uid="{00000000-0005-0000-0000-00002A280000}"/>
    <cellStyle name="계산 3 2 5 2 3 3" xfId="19140" xr:uid="{00000000-0005-0000-0000-00002B280000}"/>
    <cellStyle name="계산 3 2 5 2 3 4" xfId="24622" xr:uid="{00000000-0005-0000-0000-00002C280000}"/>
    <cellStyle name="계산 3 2 5 2 4" xfId="7419" xr:uid="{00000000-0005-0000-0000-00002D280000}"/>
    <cellStyle name="계산 3 2 5 2 4 2" xfId="13385" xr:uid="{00000000-0005-0000-0000-00002E280000}"/>
    <cellStyle name="계산 3 2 5 2 4 3" xfId="19141" xr:uid="{00000000-0005-0000-0000-00002F280000}"/>
    <cellStyle name="계산 3 2 5 2 4 4" xfId="24623" xr:uid="{00000000-0005-0000-0000-000030280000}"/>
    <cellStyle name="계산 3 2 5 2 5" xfId="7420" xr:uid="{00000000-0005-0000-0000-000031280000}"/>
    <cellStyle name="계산 3 2 5 2 5 2" xfId="13386" xr:uid="{00000000-0005-0000-0000-000032280000}"/>
    <cellStyle name="계산 3 2 5 2 5 3" xfId="19142" xr:uid="{00000000-0005-0000-0000-000033280000}"/>
    <cellStyle name="계산 3 2 5 2 5 4" xfId="24624" xr:uid="{00000000-0005-0000-0000-000034280000}"/>
    <cellStyle name="계산 3 2 5 2 6" xfId="7421" xr:uid="{00000000-0005-0000-0000-000035280000}"/>
    <cellStyle name="계산 3 2 5 2 6 2" xfId="13387" xr:uid="{00000000-0005-0000-0000-000036280000}"/>
    <cellStyle name="계산 3 2 5 2 6 3" xfId="19143" xr:uid="{00000000-0005-0000-0000-000037280000}"/>
    <cellStyle name="계산 3 2 5 2 6 4" xfId="24625" xr:uid="{00000000-0005-0000-0000-000038280000}"/>
    <cellStyle name="계산 3 2 5 2 7" xfId="7422" xr:uid="{00000000-0005-0000-0000-000039280000}"/>
    <cellStyle name="계산 3 2 5 2 7 2" xfId="13388" xr:uid="{00000000-0005-0000-0000-00003A280000}"/>
    <cellStyle name="계산 3 2 5 2 7 3" xfId="19144" xr:uid="{00000000-0005-0000-0000-00003B280000}"/>
    <cellStyle name="계산 3 2 5 2 7 4" xfId="24626" xr:uid="{00000000-0005-0000-0000-00003C280000}"/>
    <cellStyle name="계산 3 2 5 2 8" xfId="7423" xr:uid="{00000000-0005-0000-0000-00003D280000}"/>
    <cellStyle name="계산 3 2 5 2 8 2" xfId="13389" xr:uid="{00000000-0005-0000-0000-00003E280000}"/>
    <cellStyle name="계산 3 2 5 2 8 3" xfId="19145" xr:uid="{00000000-0005-0000-0000-00003F280000}"/>
    <cellStyle name="계산 3 2 5 2 8 4" xfId="24627" xr:uid="{00000000-0005-0000-0000-000040280000}"/>
    <cellStyle name="계산 3 2 5 2 9" xfId="7424" xr:uid="{00000000-0005-0000-0000-000041280000}"/>
    <cellStyle name="계산 3 2 5 2 9 2" xfId="13390" xr:uid="{00000000-0005-0000-0000-000042280000}"/>
    <cellStyle name="계산 3 2 5 2 9 3" xfId="19146" xr:uid="{00000000-0005-0000-0000-000043280000}"/>
    <cellStyle name="계산 3 2 5 2 9 4" xfId="24628" xr:uid="{00000000-0005-0000-0000-000044280000}"/>
    <cellStyle name="계산 3 2 5 3" xfId="6016" xr:uid="{00000000-0005-0000-0000-000045280000}"/>
    <cellStyle name="계산 3 2 5 3 10" xfId="7425" xr:uid="{00000000-0005-0000-0000-000046280000}"/>
    <cellStyle name="계산 3 2 5 3 10 2" xfId="13391" xr:uid="{00000000-0005-0000-0000-000047280000}"/>
    <cellStyle name="계산 3 2 5 3 10 3" xfId="19147" xr:uid="{00000000-0005-0000-0000-000048280000}"/>
    <cellStyle name="계산 3 2 5 3 10 4" xfId="24629" xr:uid="{00000000-0005-0000-0000-000049280000}"/>
    <cellStyle name="계산 3 2 5 3 11" xfId="11989" xr:uid="{00000000-0005-0000-0000-00004A280000}"/>
    <cellStyle name="계산 3 2 5 3 12" xfId="17746" xr:uid="{00000000-0005-0000-0000-00004B280000}"/>
    <cellStyle name="계산 3 2 5 3 13" xfId="23243" xr:uid="{00000000-0005-0000-0000-00004C280000}"/>
    <cellStyle name="계산 3 2 5 3 2" xfId="7426" xr:uid="{00000000-0005-0000-0000-00004D280000}"/>
    <cellStyle name="계산 3 2 5 3 2 2" xfId="13392" xr:uid="{00000000-0005-0000-0000-00004E280000}"/>
    <cellStyle name="계산 3 2 5 3 2 3" xfId="19148" xr:uid="{00000000-0005-0000-0000-00004F280000}"/>
    <cellStyle name="계산 3 2 5 3 2 4" xfId="24630" xr:uid="{00000000-0005-0000-0000-000050280000}"/>
    <cellStyle name="계산 3 2 5 3 3" xfId="7427" xr:uid="{00000000-0005-0000-0000-000051280000}"/>
    <cellStyle name="계산 3 2 5 3 3 2" xfId="13393" xr:uid="{00000000-0005-0000-0000-000052280000}"/>
    <cellStyle name="계산 3 2 5 3 3 3" xfId="19149" xr:uid="{00000000-0005-0000-0000-000053280000}"/>
    <cellStyle name="계산 3 2 5 3 3 4" xfId="24631" xr:uid="{00000000-0005-0000-0000-000054280000}"/>
    <cellStyle name="계산 3 2 5 3 4" xfId="7428" xr:uid="{00000000-0005-0000-0000-000055280000}"/>
    <cellStyle name="계산 3 2 5 3 4 2" xfId="13394" xr:uid="{00000000-0005-0000-0000-000056280000}"/>
    <cellStyle name="계산 3 2 5 3 4 3" xfId="19150" xr:uid="{00000000-0005-0000-0000-000057280000}"/>
    <cellStyle name="계산 3 2 5 3 4 4" xfId="24632" xr:uid="{00000000-0005-0000-0000-000058280000}"/>
    <cellStyle name="계산 3 2 5 3 5" xfId="7429" xr:uid="{00000000-0005-0000-0000-000059280000}"/>
    <cellStyle name="계산 3 2 5 3 5 2" xfId="13395" xr:uid="{00000000-0005-0000-0000-00005A280000}"/>
    <cellStyle name="계산 3 2 5 3 5 3" xfId="19151" xr:uid="{00000000-0005-0000-0000-00005B280000}"/>
    <cellStyle name="계산 3 2 5 3 5 4" xfId="24633" xr:uid="{00000000-0005-0000-0000-00005C280000}"/>
    <cellStyle name="계산 3 2 5 3 6" xfId="7430" xr:uid="{00000000-0005-0000-0000-00005D280000}"/>
    <cellStyle name="계산 3 2 5 3 6 2" xfId="13396" xr:uid="{00000000-0005-0000-0000-00005E280000}"/>
    <cellStyle name="계산 3 2 5 3 6 3" xfId="19152" xr:uid="{00000000-0005-0000-0000-00005F280000}"/>
    <cellStyle name="계산 3 2 5 3 6 4" xfId="24634" xr:uid="{00000000-0005-0000-0000-000060280000}"/>
    <cellStyle name="계산 3 2 5 3 7" xfId="7431" xr:uid="{00000000-0005-0000-0000-000061280000}"/>
    <cellStyle name="계산 3 2 5 3 7 2" xfId="13397" xr:uid="{00000000-0005-0000-0000-000062280000}"/>
    <cellStyle name="계산 3 2 5 3 7 3" xfId="19153" xr:uid="{00000000-0005-0000-0000-000063280000}"/>
    <cellStyle name="계산 3 2 5 3 7 4" xfId="24635" xr:uid="{00000000-0005-0000-0000-000064280000}"/>
    <cellStyle name="계산 3 2 5 3 8" xfId="7432" xr:uid="{00000000-0005-0000-0000-000065280000}"/>
    <cellStyle name="계산 3 2 5 3 8 2" xfId="13398" xr:uid="{00000000-0005-0000-0000-000066280000}"/>
    <cellStyle name="계산 3 2 5 3 8 3" xfId="19154" xr:uid="{00000000-0005-0000-0000-000067280000}"/>
    <cellStyle name="계산 3 2 5 3 8 4" xfId="24636" xr:uid="{00000000-0005-0000-0000-000068280000}"/>
    <cellStyle name="계산 3 2 5 3 9" xfId="7433" xr:uid="{00000000-0005-0000-0000-000069280000}"/>
    <cellStyle name="계산 3 2 5 3 9 2" xfId="13399" xr:uid="{00000000-0005-0000-0000-00006A280000}"/>
    <cellStyle name="계산 3 2 5 3 9 3" xfId="19155" xr:uid="{00000000-0005-0000-0000-00006B280000}"/>
    <cellStyle name="계산 3 2 5 3 9 4" xfId="24637" xr:uid="{00000000-0005-0000-0000-00006C280000}"/>
    <cellStyle name="계산 3 2 5 4" xfId="7434" xr:uid="{00000000-0005-0000-0000-00006D280000}"/>
    <cellStyle name="계산 3 2 5 4 2" xfId="13400" xr:uid="{00000000-0005-0000-0000-00006E280000}"/>
    <cellStyle name="계산 3 2 5 4 3" xfId="19156" xr:uid="{00000000-0005-0000-0000-00006F280000}"/>
    <cellStyle name="계산 3 2 5 4 4" xfId="24638" xr:uid="{00000000-0005-0000-0000-000070280000}"/>
    <cellStyle name="계산 3 2 5 5" xfId="7435" xr:uid="{00000000-0005-0000-0000-000071280000}"/>
    <cellStyle name="계산 3 2 5 5 2" xfId="13401" xr:uid="{00000000-0005-0000-0000-000072280000}"/>
    <cellStyle name="계산 3 2 5 5 3" xfId="19157" xr:uid="{00000000-0005-0000-0000-000073280000}"/>
    <cellStyle name="계산 3 2 5 5 4" xfId="24639" xr:uid="{00000000-0005-0000-0000-000074280000}"/>
    <cellStyle name="계산 3 2 5 6" xfId="7436" xr:uid="{00000000-0005-0000-0000-000075280000}"/>
    <cellStyle name="계산 3 2 5 6 2" xfId="13402" xr:uid="{00000000-0005-0000-0000-000076280000}"/>
    <cellStyle name="계산 3 2 5 6 3" xfId="19158" xr:uid="{00000000-0005-0000-0000-000077280000}"/>
    <cellStyle name="계산 3 2 5 6 4" xfId="24640" xr:uid="{00000000-0005-0000-0000-000078280000}"/>
    <cellStyle name="계산 3 2 5 7" xfId="7437" xr:uid="{00000000-0005-0000-0000-000079280000}"/>
    <cellStyle name="계산 3 2 5 7 2" xfId="13403" xr:uid="{00000000-0005-0000-0000-00007A280000}"/>
    <cellStyle name="계산 3 2 5 7 3" xfId="19159" xr:uid="{00000000-0005-0000-0000-00007B280000}"/>
    <cellStyle name="계산 3 2 5 7 4" xfId="24641" xr:uid="{00000000-0005-0000-0000-00007C280000}"/>
    <cellStyle name="계산 3 2 5 8" xfId="7438" xr:uid="{00000000-0005-0000-0000-00007D280000}"/>
    <cellStyle name="계산 3 2 5 8 2" xfId="13404" xr:uid="{00000000-0005-0000-0000-00007E280000}"/>
    <cellStyle name="계산 3 2 5 8 3" xfId="19160" xr:uid="{00000000-0005-0000-0000-00007F280000}"/>
    <cellStyle name="계산 3 2 5 8 4" xfId="24642" xr:uid="{00000000-0005-0000-0000-000080280000}"/>
    <cellStyle name="계산 3 2 5 9" xfId="11499" xr:uid="{00000000-0005-0000-0000-000081280000}"/>
    <cellStyle name="계산 3 2 6" xfId="7439" xr:uid="{00000000-0005-0000-0000-000082280000}"/>
    <cellStyle name="계산 3 2 6 2" xfId="13405" xr:uid="{00000000-0005-0000-0000-000083280000}"/>
    <cellStyle name="계산 3 2 6 3" xfId="19161" xr:uid="{00000000-0005-0000-0000-000084280000}"/>
    <cellStyle name="계산 3 2 6 4" xfId="24643" xr:uid="{00000000-0005-0000-0000-000085280000}"/>
    <cellStyle name="계산 3 2 7" xfId="7440" xr:uid="{00000000-0005-0000-0000-000086280000}"/>
    <cellStyle name="계산 3 2 7 2" xfId="13406" xr:uid="{00000000-0005-0000-0000-000087280000}"/>
    <cellStyle name="계산 3 2 7 3" xfId="19162" xr:uid="{00000000-0005-0000-0000-000088280000}"/>
    <cellStyle name="계산 3 2 7 4" xfId="24644" xr:uid="{00000000-0005-0000-0000-000089280000}"/>
    <cellStyle name="계산 3 2 8" xfId="11326" xr:uid="{00000000-0005-0000-0000-00008A280000}"/>
    <cellStyle name="계산 3 2 9" xfId="11284" xr:uid="{00000000-0005-0000-0000-00008B280000}"/>
    <cellStyle name="계산 3 3" xfId="5373" xr:uid="{00000000-0005-0000-0000-00008C280000}"/>
    <cellStyle name="계산 3 3 10" xfId="7441" xr:uid="{00000000-0005-0000-0000-00008D280000}"/>
    <cellStyle name="계산 3 3 10 2" xfId="13407" xr:uid="{00000000-0005-0000-0000-00008E280000}"/>
    <cellStyle name="계산 3 3 10 3" xfId="19163" xr:uid="{00000000-0005-0000-0000-00008F280000}"/>
    <cellStyle name="계산 3 3 10 4" xfId="24645" xr:uid="{00000000-0005-0000-0000-000090280000}"/>
    <cellStyle name="계산 3 3 11" xfId="11367" xr:uid="{00000000-0005-0000-0000-000091280000}"/>
    <cellStyle name="계산 3 3 12" xfId="17170" xr:uid="{00000000-0005-0000-0000-000092280000}"/>
    <cellStyle name="계산 3 3 13" xfId="11299" xr:uid="{00000000-0005-0000-0000-000093280000}"/>
    <cellStyle name="계산 3 3 2" xfId="5661" xr:uid="{00000000-0005-0000-0000-000094280000}"/>
    <cellStyle name="계산 3 3 2 10" xfId="11634" xr:uid="{00000000-0005-0000-0000-000095280000}"/>
    <cellStyle name="계산 3 3 2 11" xfId="17404" xr:uid="{00000000-0005-0000-0000-000096280000}"/>
    <cellStyle name="계산 3 3 2 12" xfId="22936" xr:uid="{00000000-0005-0000-0000-000097280000}"/>
    <cellStyle name="계산 3 3 2 2" xfId="7442" xr:uid="{00000000-0005-0000-0000-000098280000}"/>
    <cellStyle name="계산 3 3 2 2 2" xfId="13408" xr:uid="{00000000-0005-0000-0000-000099280000}"/>
    <cellStyle name="계산 3 3 2 2 3" xfId="19164" xr:uid="{00000000-0005-0000-0000-00009A280000}"/>
    <cellStyle name="계산 3 3 2 2 4" xfId="24646" xr:uid="{00000000-0005-0000-0000-00009B280000}"/>
    <cellStyle name="계산 3 3 2 3" xfId="7443" xr:uid="{00000000-0005-0000-0000-00009C280000}"/>
    <cellStyle name="계산 3 3 2 3 2" xfId="13409" xr:uid="{00000000-0005-0000-0000-00009D280000}"/>
    <cellStyle name="계산 3 3 2 3 3" xfId="19165" xr:uid="{00000000-0005-0000-0000-00009E280000}"/>
    <cellStyle name="계산 3 3 2 3 4" xfId="24647" xr:uid="{00000000-0005-0000-0000-00009F280000}"/>
    <cellStyle name="계산 3 3 2 4" xfId="7444" xr:uid="{00000000-0005-0000-0000-0000A0280000}"/>
    <cellStyle name="계산 3 3 2 4 2" xfId="13410" xr:uid="{00000000-0005-0000-0000-0000A1280000}"/>
    <cellStyle name="계산 3 3 2 4 3" xfId="19166" xr:uid="{00000000-0005-0000-0000-0000A2280000}"/>
    <cellStyle name="계산 3 3 2 4 4" xfId="24648" xr:uid="{00000000-0005-0000-0000-0000A3280000}"/>
    <cellStyle name="계산 3 3 2 5" xfId="7445" xr:uid="{00000000-0005-0000-0000-0000A4280000}"/>
    <cellStyle name="계산 3 3 2 5 2" xfId="13411" xr:uid="{00000000-0005-0000-0000-0000A5280000}"/>
    <cellStyle name="계산 3 3 2 5 3" xfId="19167" xr:uid="{00000000-0005-0000-0000-0000A6280000}"/>
    <cellStyle name="계산 3 3 2 5 4" xfId="24649" xr:uid="{00000000-0005-0000-0000-0000A7280000}"/>
    <cellStyle name="계산 3 3 2 6" xfId="7446" xr:uid="{00000000-0005-0000-0000-0000A8280000}"/>
    <cellStyle name="계산 3 3 2 6 2" xfId="13412" xr:uid="{00000000-0005-0000-0000-0000A9280000}"/>
    <cellStyle name="계산 3 3 2 6 3" xfId="19168" xr:uid="{00000000-0005-0000-0000-0000AA280000}"/>
    <cellStyle name="계산 3 3 2 6 4" xfId="24650" xr:uid="{00000000-0005-0000-0000-0000AB280000}"/>
    <cellStyle name="계산 3 3 2 7" xfId="7447" xr:uid="{00000000-0005-0000-0000-0000AC280000}"/>
    <cellStyle name="계산 3 3 2 7 2" xfId="13413" xr:uid="{00000000-0005-0000-0000-0000AD280000}"/>
    <cellStyle name="계산 3 3 2 7 3" xfId="19169" xr:uid="{00000000-0005-0000-0000-0000AE280000}"/>
    <cellStyle name="계산 3 3 2 7 4" xfId="24651" xr:uid="{00000000-0005-0000-0000-0000AF280000}"/>
    <cellStyle name="계산 3 3 2 8" xfId="7448" xr:uid="{00000000-0005-0000-0000-0000B0280000}"/>
    <cellStyle name="계산 3 3 2 8 2" xfId="13414" xr:uid="{00000000-0005-0000-0000-0000B1280000}"/>
    <cellStyle name="계산 3 3 2 8 3" xfId="19170" xr:uid="{00000000-0005-0000-0000-0000B2280000}"/>
    <cellStyle name="계산 3 3 2 8 4" xfId="24652" xr:uid="{00000000-0005-0000-0000-0000B3280000}"/>
    <cellStyle name="계산 3 3 2 9" xfId="7449" xr:uid="{00000000-0005-0000-0000-0000B4280000}"/>
    <cellStyle name="계산 3 3 2 9 2" xfId="13415" xr:uid="{00000000-0005-0000-0000-0000B5280000}"/>
    <cellStyle name="계산 3 3 2 9 3" xfId="19171" xr:uid="{00000000-0005-0000-0000-0000B6280000}"/>
    <cellStyle name="계산 3 3 2 9 4" xfId="24653" xr:uid="{00000000-0005-0000-0000-0000B7280000}"/>
    <cellStyle name="계산 3 3 3" xfId="5903" xr:uid="{00000000-0005-0000-0000-0000B8280000}"/>
    <cellStyle name="계산 3 3 3 10" xfId="7450" xr:uid="{00000000-0005-0000-0000-0000B9280000}"/>
    <cellStyle name="계산 3 3 3 10 2" xfId="13416" xr:uid="{00000000-0005-0000-0000-0000BA280000}"/>
    <cellStyle name="계산 3 3 3 10 3" xfId="19172" xr:uid="{00000000-0005-0000-0000-0000BB280000}"/>
    <cellStyle name="계산 3 3 3 10 4" xfId="24654" xr:uid="{00000000-0005-0000-0000-0000BC280000}"/>
    <cellStyle name="계산 3 3 3 11" xfId="11876" xr:uid="{00000000-0005-0000-0000-0000BD280000}"/>
    <cellStyle name="계산 3 3 3 12" xfId="17633" xr:uid="{00000000-0005-0000-0000-0000BE280000}"/>
    <cellStyle name="계산 3 3 3 13" xfId="23130" xr:uid="{00000000-0005-0000-0000-0000BF280000}"/>
    <cellStyle name="계산 3 3 3 2" xfId="7451" xr:uid="{00000000-0005-0000-0000-0000C0280000}"/>
    <cellStyle name="계산 3 3 3 2 2" xfId="13417" xr:uid="{00000000-0005-0000-0000-0000C1280000}"/>
    <cellStyle name="계산 3 3 3 2 3" xfId="19173" xr:uid="{00000000-0005-0000-0000-0000C2280000}"/>
    <cellStyle name="계산 3 3 3 2 4" xfId="24655" xr:uid="{00000000-0005-0000-0000-0000C3280000}"/>
    <cellStyle name="계산 3 3 3 3" xfId="7452" xr:uid="{00000000-0005-0000-0000-0000C4280000}"/>
    <cellStyle name="계산 3 3 3 3 2" xfId="13418" xr:uid="{00000000-0005-0000-0000-0000C5280000}"/>
    <cellStyle name="계산 3 3 3 3 3" xfId="19174" xr:uid="{00000000-0005-0000-0000-0000C6280000}"/>
    <cellStyle name="계산 3 3 3 3 4" xfId="24656" xr:uid="{00000000-0005-0000-0000-0000C7280000}"/>
    <cellStyle name="계산 3 3 3 4" xfId="7453" xr:uid="{00000000-0005-0000-0000-0000C8280000}"/>
    <cellStyle name="계산 3 3 3 4 2" xfId="13419" xr:uid="{00000000-0005-0000-0000-0000C9280000}"/>
    <cellStyle name="계산 3 3 3 4 3" xfId="19175" xr:uid="{00000000-0005-0000-0000-0000CA280000}"/>
    <cellStyle name="계산 3 3 3 4 4" xfId="24657" xr:uid="{00000000-0005-0000-0000-0000CB280000}"/>
    <cellStyle name="계산 3 3 3 5" xfId="7454" xr:uid="{00000000-0005-0000-0000-0000CC280000}"/>
    <cellStyle name="계산 3 3 3 5 2" xfId="13420" xr:uid="{00000000-0005-0000-0000-0000CD280000}"/>
    <cellStyle name="계산 3 3 3 5 3" xfId="19176" xr:uid="{00000000-0005-0000-0000-0000CE280000}"/>
    <cellStyle name="계산 3 3 3 5 4" xfId="24658" xr:uid="{00000000-0005-0000-0000-0000CF280000}"/>
    <cellStyle name="계산 3 3 3 6" xfId="7455" xr:uid="{00000000-0005-0000-0000-0000D0280000}"/>
    <cellStyle name="계산 3 3 3 6 2" xfId="13421" xr:uid="{00000000-0005-0000-0000-0000D1280000}"/>
    <cellStyle name="계산 3 3 3 6 3" xfId="19177" xr:uid="{00000000-0005-0000-0000-0000D2280000}"/>
    <cellStyle name="계산 3 3 3 6 4" xfId="24659" xr:uid="{00000000-0005-0000-0000-0000D3280000}"/>
    <cellStyle name="계산 3 3 3 7" xfId="7456" xr:uid="{00000000-0005-0000-0000-0000D4280000}"/>
    <cellStyle name="계산 3 3 3 7 2" xfId="13422" xr:uid="{00000000-0005-0000-0000-0000D5280000}"/>
    <cellStyle name="계산 3 3 3 7 3" xfId="19178" xr:uid="{00000000-0005-0000-0000-0000D6280000}"/>
    <cellStyle name="계산 3 3 3 7 4" xfId="24660" xr:uid="{00000000-0005-0000-0000-0000D7280000}"/>
    <cellStyle name="계산 3 3 3 8" xfId="7457" xr:uid="{00000000-0005-0000-0000-0000D8280000}"/>
    <cellStyle name="계산 3 3 3 8 2" xfId="13423" xr:uid="{00000000-0005-0000-0000-0000D9280000}"/>
    <cellStyle name="계산 3 3 3 8 3" xfId="19179" xr:uid="{00000000-0005-0000-0000-0000DA280000}"/>
    <cellStyle name="계산 3 3 3 8 4" xfId="24661" xr:uid="{00000000-0005-0000-0000-0000DB280000}"/>
    <cellStyle name="계산 3 3 3 9" xfId="7458" xr:uid="{00000000-0005-0000-0000-0000DC280000}"/>
    <cellStyle name="계산 3 3 3 9 2" xfId="13424" xr:uid="{00000000-0005-0000-0000-0000DD280000}"/>
    <cellStyle name="계산 3 3 3 9 3" xfId="19180" xr:uid="{00000000-0005-0000-0000-0000DE280000}"/>
    <cellStyle name="계산 3 3 3 9 4" xfId="24662" xr:uid="{00000000-0005-0000-0000-0000DF280000}"/>
    <cellStyle name="계산 3 3 4" xfId="7459" xr:uid="{00000000-0005-0000-0000-0000E0280000}"/>
    <cellStyle name="계산 3 3 4 2" xfId="13425" xr:uid="{00000000-0005-0000-0000-0000E1280000}"/>
    <cellStyle name="계산 3 3 4 3" xfId="19181" xr:uid="{00000000-0005-0000-0000-0000E2280000}"/>
    <cellStyle name="계산 3 3 4 4" xfId="24663" xr:uid="{00000000-0005-0000-0000-0000E3280000}"/>
    <cellStyle name="계산 3 3 5" xfId="7460" xr:uid="{00000000-0005-0000-0000-0000E4280000}"/>
    <cellStyle name="계산 3 3 5 2" xfId="13426" xr:uid="{00000000-0005-0000-0000-0000E5280000}"/>
    <cellStyle name="계산 3 3 5 3" xfId="19182" xr:uid="{00000000-0005-0000-0000-0000E6280000}"/>
    <cellStyle name="계산 3 3 5 4" xfId="24664" xr:uid="{00000000-0005-0000-0000-0000E7280000}"/>
    <cellStyle name="계산 3 3 6" xfId="7461" xr:uid="{00000000-0005-0000-0000-0000E8280000}"/>
    <cellStyle name="계산 3 3 6 2" xfId="13427" xr:uid="{00000000-0005-0000-0000-0000E9280000}"/>
    <cellStyle name="계산 3 3 6 3" xfId="19183" xr:uid="{00000000-0005-0000-0000-0000EA280000}"/>
    <cellStyle name="계산 3 3 6 4" xfId="24665" xr:uid="{00000000-0005-0000-0000-0000EB280000}"/>
    <cellStyle name="계산 3 3 7" xfId="7462" xr:uid="{00000000-0005-0000-0000-0000EC280000}"/>
    <cellStyle name="계산 3 3 7 2" xfId="13428" xr:uid="{00000000-0005-0000-0000-0000ED280000}"/>
    <cellStyle name="계산 3 3 7 3" xfId="19184" xr:uid="{00000000-0005-0000-0000-0000EE280000}"/>
    <cellStyle name="계산 3 3 7 4" xfId="24666" xr:uid="{00000000-0005-0000-0000-0000EF280000}"/>
    <cellStyle name="계산 3 3 8" xfId="7463" xr:uid="{00000000-0005-0000-0000-0000F0280000}"/>
    <cellStyle name="계산 3 3 8 2" xfId="13429" xr:uid="{00000000-0005-0000-0000-0000F1280000}"/>
    <cellStyle name="계산 3 3 8 3" xfId="19185" xr:uid="{00000000-0005-0000-0000-0000F2280000}"/>
    <cellStyle name="계산 3 3 8 4" xfId="24667" xr:uid="{00000000-0005-0000-0000-0000F3280000}"/>
    <cellStyle name="계산 3 3 9" xfId="7464" xr:uid="{00000000-0005-0000-0000-0000F4280000}"/>
    <cellStyle name="계산 3 3 9 2" xfId="13430" xr:uid="{00000000-0005-0000-0000-0000F5280000}"/>
    <cellStyle name="계산 3 3 9 3" xfId="19186" xr:uid="{00000000-0005-0000-0000-0000F6280000}"/>
    <cellStyle name="계산 3 3 9 4" xfId="24668" xr:uid="{00000000-0005-0000-0000-0000F7280000}"/>
    <cellStyle name="계산 3 4" xfId="5504" xr:uid="{00000000-0005-0000-0000-0000F8280000}"/>
    <cellStyle name="계산 3 4 2" xfId="5792" xr:uid="{00000000-0005-0000-0000-0000F9280000}"/>
    <cellStyle name="계산 3 4 2 10" xfId="11765" xr:uid="{00000000-0005-0000-0000-0000FA280000}"/>
    <cellStyle name="계산 3 4 2 11" xfId="17529" xr:uid="{00000000-0005-0000-0000-0000FB280000}"/>
    <cellStyle name="계산 3 4 2 12" xfId="23045" xr:uid="{00000000-0005-0000-0000-0000FC280000}"/>
    <cellStyle name="계산 3 4 2 2" xfId="7465" xr:uid="{00000000-0005-0000-0000-0000FD280000}"/>
    <cellStyle name="계산 3 4 2 2 2" xfId="13431" xr:uid="{00000000-0005-0000-0000-0000FE280000}"/>
    <cellStyle name="계산 3 4 2 2 3" xfId="19187" xr:uid="{00000000-0005-0000-0000-0000FF280000}"/>
    <cellStyle name="계산 3 4 2 2 4" xfId="24669" xr:uid="{00000000-0005-0000-0000-000000290000}"/>
    <cellStyle name="계산 3 4 2 3" xfId="7466" xr:uid="{00000000-0005-0000-0000-000001290000}"/>
    <cellStyle name="계산 3 4 2 3 2" xfId="13432" xr:uid="{00000000-0005-0000-0000-000002290000}"/>
    <cellStyle name="계산 3 4 2 3 3" xfId="19188" xr:uid="{00000000-0005-0000-0000-000003290000}"/>
    <cellStyle name="계산 3 4 2 3 4" xfId="24670" xr:uid="{00000000-0005-0000-0000-000004290000}"/>
    <cellStyle name="계산 3 4 2 4" xfId="7467" xr:uid="{00000000-0005-0000-0000-000005290000}"/>
    <cellStyle name="계산 3 4 2 4 2" xfId="13433" xr:uid="{00000000-0005-0000-0000-000006290000}"/>
    <cellStyle name="계산 3 4 2 4 3" xfId="19189" xr:uid="{00000000-0005-0000-0000-000007290000}"/>
    <cellStyle name="계산 3 4 2 4 4" xfId="24671" xr:uid="{00000000-0005-0000-0000-000008290000}"/>
    <cellStyle name="계산 3 4 2 5" xfId="7468" xr:uid="{00000000-0005-0000-0000-000009290000}"/>
    <cellStyle name="계산 3 4 2 5 2" xfId="13434" xr:uid="{00000000-0005-0000-0000-00000A290000}"/>
    <cellStyle name="계산 3 4 2 5 3" xfId="19190" xr:uid="{00000000-0005-0000-0000-00000B290000}"/>
    <cellStyle name="계산 3 4 2 5 4" xfId="24672" xr:uid="{00000000-0005-0000-0000-00000C290000}"/>
    <cellStyle name="계산 3 4 2 6" xfId="7469" xr:uid="{00000000-0005-0000-0000-00000D290000}"/>
    <cellStyle name="계산 3 4 2 6 2" xfId="13435" xr:uid="{00000000-0005-0000-0000-00000E290000}"/>
    <cellStyle name="계산 3 4 2 6 3" xfId="19191" xr:uid="{00000000-0005-0000-0000-00000F290000}"/>
    <cellStyle name="계산 3 4 2 6 4" xfId="24673" xr:uid="{00000000-0005-0000-0000-000010290000}"/>
    <cellStyle name="계산 3 4 2 7" xfId="7470" xr:uid="{00000000-0005-0000-0000-000011290000}"/>
    <cellStyle name="계산 3 4 2 7 2" xfId="13436" xr:uid="{00000000-0005-0000-0000-000012290000}"/>
    <cellStyle name="계산 3 4 2 7 3" xfId="19192" xr:uid="{00000000-0005-0000-0000-000013290000}"/>
    <cellStyle name="계산 3 4 2 7 4" xfId="24674" xr:uid="{00000000-0005-0000-0000-000014290000}"/>
    <cellStyle name="계산 3 4 2 8" xfId="7471" xr:uid="{00000000-0005-0000-0000-000015290000}"/>
    <cellStyle name="계산 3 4 2 8 2" xfId="13437" xr:uid="{00000000-0005-0000-0000-000016290000}"/>
    <cellStyle name="계산 3 4 2 8 3" xfId="19193" xr:uid="{00000000-0005-0000-0000-000017290000}"/>
    <cellStyle name="계산 3 4 2 8 4" xfId="24675" xr:uid="{00000000-0005-0000-0000-000018290000}"/>
    <cellStyle name="계산 3 4 2 9" xfId="7472" xr:uid="{00000000-0005-0000-0000-000019290000}"/>
    <cellStyle name="계산 3 4 2 9 2" xfId="13438" xr:uid="{00000000-0005-0000-0000-00001A290000}"/>
    <cellStyle name="계산 3 4 2 9 3" xfId="19194" xr:uid="{00000000-0005-0000-0000-00001B290000}"/>
    <cellStyle name="계산 3 4 2 9 4" xfId="24676" xr:uid="{00000000-0005-0000-0000-00001C290000}"/>
    <cellStyle name="계산 3 4 3" xfId="6015" xr:uid="{00000000-0005-0000-0000-00001D290000}"/>
    <cellStyle name="계산 3 4 3 10" xfId="7473" xr:uid="{00000000-0005-0000-0000-00001E290000}"/>
    <cellStyle name="계산 3 4 3 10 2" xfId="13439" xr:uid="{00000000-0005-0000-0000-00001F290000}"/>
    <cellStyle name="계산 3 4 3 10 3" xfId="19195" xr:uid="{00000000-0005-0000-0000-000020290000}"/>
    <cellStyle name="계산 3 4 3 10 4" xfId="24677" xr:uid="{00000000-0005-0000-0000-000021290000}"/>
    <cellStyle name="계산 3 4 3 11" xfId="11988" xr:uid="{00000000-0005-0000-0000-000022290000}"/>
    <cellStyle name="계산 3 4 3 12" xfId="17745" xr:uid="{00000000-0005-0000-0000-000023290000}"/>
    <cellStyle name="계산 3 4 3 13" xfId="23242" xr:uid="{00000000-0005-0000-0000-000024290000}"/>
    <cellStyle name="계산 3 4 3 2" xfId="7474" xr:uid="{00000000-0005-0000-0000-000025290000}"/>
    <cellStyle name="계산 3 4 3 2 2" xfId="13440" xr:uid="{00000000-0005-0000-0000-000026290000}"/>
    <cellStyle name="계산 3 4 3 2 3" xfId="19196" xr:uid="{00000000-0005-0000-0000-000027290000}"/>
    <cellStyle name="계산 3 4 3 2 4" xfId="24678" xr:uid="{00000000-0005-0000-0000-000028290000}"/>
    <cellStyle name="계산 3 4 3 3" xfId="7475" xr:uid="{00000000-0005-0000-0000-000029290000}"/>
    <cellStyle name="계산 3 4 3 3 2" xfId="13441" xr:uid="{00000000-0005-0000-0000-00002A290000}"/>
    <cellStyle name="계산 3 4 3 3 3" xfId="19197" xr:uid="{00000000-0005-0000-0000-00002B290000}"/>
    <cellStyle name="계산 3 4 3 3 4" xfId="24679" xr:uid="{00000000-0005-0000-0000-00002C290000}"/>
    <cellStyle name="계산 3 4 3 4" xfId="7476" xr:uid="{00000000-0005-0000-0000-00002D290000}"/>
    <cellStyle name="계산 3 4 3 4 2" xfId="13442" xr:uid="{00000000-0005-0000-0000-00002E290000}"/>
    <cellStyle name="계산 3 4 3 4 3" xfId="19198" xr:uid="{00000000-0005-0000-0000-00002F290000}"/>
    <cellStyle name="계산 3 4 3 4 4" xfId="24680" xr:uid="{00000000-0005-0000-0000-000030290000}"/>
    <cellStyle name="계산 3 4 3 5" xfId="7477" xr:uid="{00000000-0005-0000-0000-000031290000}"/>
    <cellStyle name="계산 3 4 3 5 2" xfId="13443" xr:uid="{00000000-0005-0000-0000-000032290000}"/>
    <cellStyle name="계산 3 4 3 5 3" xfId="19199" xr:uid="{00000000-0005-0000-0000-000033290000}"/>
    <cellStyle name="계산 3 4 3 5 4" xfId="24681" xr:uid="{00000000-0005-0000-0000-000034290000}"/>
    <cellStyle name="계산 3 4 3 6" xfId="7478" xr:uid="{00000000-0005-0000-0000-000035290000}"/>
    <cellStyle name="계산 3 4 3 6 2" xfId="13444" xr:uid="{00000000-0005-0000-0000-000036290000}"/>
    <cellStyle name="계산 3 4 3 6 3" xfId="19200" xr:uid="{00000000-0005-0000-0000-000037290000}"/>
    <cellStyle name="계산 3 4 3 6 4" xfId="24682" xr:uid="{00000000-0005-0000-0000-000038290000}"/>
    <cellStyle name="계산 3 4 3 7" xfId="7479" xr:uid="{00000000-0005-0000-0000-000039290000}"/>
    <cellStyle name="계산 3 4 3 7 2" xfId="13445" xr:uid="{00000000-0005-0000-0000-00003A290000}"/>
    <cellStyle name="계산 3 4 3 7 3" xfId="19201" xr:uid="{00000000-0005-0000-0000-00003B290000}"/>
    <cellStyle name="계산 3 4 3 7 4" xfId="24683" xr:uid="{00000000-0005-0000-0000-00003C290000}"/>
    <cellStyle name="계산 3 4 3 8" xfId="7480" xr:uid="{00000000-0005-0000-0000-00003D290000}"/>
    <cellStyle name="계산 3 4 3 8 2" xfId="13446" xr:uid="{00000000-0005-0000-0000-00003E290000}"/>
    <cellStyle name="계산 3 4 3 8 3" xfId="19202" xr:uid="{00000000-0005-0000-0000-00003F290000}"/>
    <cellStyle name="계산 3 4 3 8 4" xfId="24684" xr:uid="{00000000-0005-0000-0000-000040290000}"/>
    <cellStyle name="계산 3 4 3 9" xfId="7481" xr:uid="{00000000-0005-0000-0000-000041290000}"/>
    <cellStyle name="계산 3 4 3 9 2" xfId="13447" xr:uid="{00000000-0005-0000-0000-000042290000}"/>
    <cellStyle name="계산 3 4 3 9 3" xfId="19203" xr:uid="{00000000-0005-0000-0000-000043290000}"/>
    <cellStyle name="계산 3 4 3 9 4" xfId="24685" xr:uid="{00000000-0005-0000-0000-000044290000}"/>
    <cellStyle name="계산 3 4 4" xfId="7482" xr:uid="{00000000-0005-0000-0000-000045290000}"/>
    <cellStyle name="계산 3 4 4 2" xfId="13448" xr:uid="{00000000-0005-0000-0000-000046290000}"/>
    <cellStyle name="계산 3 4 4 3" xfId="19204" xr:uid="{00000000-0005-0000-0000-000047290000}"/>
    <cellStyle name="계산 3 4 4 4" xfId="24686" xr:uid="{00000000-0005-0000-0000-000048290000}"/>
    <cellStyle name="계산 3 4 5" xfId="7483" xr:uid="{00000000-0005-0000-0000-000049290000}"/>
    <cellStyle name="계산 3 4 5 2" xfId="13449" xr:uid="{00000000-0005-0000-0000-00004A290000}"/>
    <cellStyle name="계산 3 4 5 3" xfId="19205" xr:uid="{00000000-0005-0000-0000-00004B290000}"/>
    <cellStyle name="계산 3 4 5 4" xfId="24687" xr:uid="{00000000-0005-0000-0000-00004C290000}"/>
    <cellStyle name="계산 3 4 6" xfId="7484" xr:uid="{00000000-0005-0000-0000-00004D290000}"/>
    <cellStyle name="계산 3 4 6 2" xfId="13450" xr:uid="{00000000-0005-0000-0000-00004E290000}"/>
    <cellStyle name="계산 3 4 6 3" xfId="19206" xr:uid="{00000000-0005-0000-0000-00004F290000}"/>
    <cellStyle name="계산 3 4 6 4" xfId="24688" xr:uid="{00000000-0005-0000-0000-000050290000}"/>
    <cellStyle name="계산 3 4 7" xfId="11498" xr:uid="{00000000-0005-0000-0000-000051290000}"/>
    <cellStyle name="계산 3 4 8" xfId="17287" xr:uid="{00000000-0005-0000-0000-000052290000}"/>
    <cellStyle name="계산 3 5" xfId="5410" xr:uid="{00000000-0005-0000-0000-000053290000}"/>
    <cellStyle name="계산 3 5 2" xfId="5698" xr:uid="{00000000-0005-0000-0000-000054290000}"/>
    <cellStyle name="계산 3 5 2 10" xfId="11671" xr:uid="{00000000-0005-0000-0000-000055290000}"/>
    <cellStyle name="계산 3 5 2 11" xfId="17440" xr:uid="{00000000-0005-0000-0000-000056290000}"/>
    <cellStyle name="계산 3 5 2 12" xfId="22961" xr:uid="{00000000-0005-0000-0000-000057290000}"/>
    <cellStyle name="계산 3 5 2 2" xfId="7485" xr:uid="{00000000-0005-0000-0000-000058290000}"/>
    <cellStyle name="계산 3 5 2 2 2" xfId="13451" xr:uid="{00000000-0005-0000-0000-000059290000}"/>
    <cellStyle name="계산 3 5 2 2 3" xfId="19207" xr:uid="{00000000-0005-0000-0000-00005A290000}"/>
    <cellStyle name="계산 3 5 2 2 4" xfId="24689" xr:uid="{00000000-0005-0000-0000-00005B290000}"/>
    <cellStyle name="계산 3 5 2 3" xfId="7486" xr:uid="{00000000-0005-0000-0000-00005C290000}"/>
    <cellStyle name="계산 3 5 2 3 2" xfId="13452" xr:uid="{00000000-0005-0000-0000-00005D290000}"/>
    <cellStyle name="계산 3 5 2 3 3" xfId="19208" xr:uid="{00000000-0005-0000-0000-00005E290000}"/>
    <cellStyle name="계산 3 5 2 3 4" xfId="24690" xr:uid="{00000000-0005-0000-0000-00005F290000}"/>
    <cellStyle name="계산 3 5 2 4" xfId="7487" xr:uid="{00000000-0005-0000-0000-000060290000}"/>
    <cellStyle name="계산 3 5 2 4 2" xfId="13453" xr:uid="{00000000-0005-0000-0000-000061290000}"/>
    <cellStyle name="계산 3 5 2 4 3" xfId="19209" xr:uid="{00000000-0005-0000-0000-000062290000}"/>
    <cellStyle name="계산 3 5 2 4 4" xfId="24691" xr:uid="{00000000-0005-0000-0000-000063290000}"/>
    <cellStyle name="계산 3 5 2 5" xfId="7488" xr:uid="{00000000-0005-0000-0000-000064290000}"/>
    <cellStyle name="계산 3 5 2 5 2" xfId="13454" xr:uid="{00000000-0005-0000-0000-000065290000}"/>
    <cellStyle name="계산 3 5 2 5 3" xfId="19210" xr:uid="{00000000-0005-0000-0000-000066290000}"/>
    <cellStyle name="계산 3 5 2 5 4" xfId="24692" xr:uid="{00000000-0005-0000-0000-000067290000}"/>
    <cellStyle name="계산 3 5 2 6" xfId="7489" xr:uid="{00000000-0005-0000-0000-000068290000}"/>
    <cellStyle name="계산 3 5 2 6 2" xfId="13455" xr:uid="{00000000-0005-0000-0000-000069290000}"/>
    <cellStyle name="계산 3 5 2 6 3" xfId="19211" xr:uid="{00000000-0005-0000-0000-00006A290000}"/>
    <cellStyle name="계산 3 5 2 6 4" xfId="24693" xr:uid="{00000000-0005-0000-0000-00006B290000}"/>
    <cellStyle name="계산 3 5 2 7" xfId="7490" xr:uid="{00000000-0005-0000-0000-00006C290000}"/>
    <cellStyle name="계산 3 5 2 7 2" xfId="13456" xr:uid="{00000000-0005-0000-0000-00006D290000}"/>
    <cellStyle name="계산 3 5 2 7 3" xfId="19212" xr:uid="{00000000-0005-0000-0000-00006E290000}"/>
    <cellStyle name="계산 3 5 2 7 4" xfId="24694" xr:uid="{00000000-0005-0000-0000-00006F290000}"/>
    <cellStyle name="계산 3 5 2 8" xfId="7491" xr:uid="{00000000-0005-0000-0000-000070290000}"/>
    <cellStyle name="계산 3 5 2 8 2" xfId="13457" xr:uid="{00000000-0005-0000-0000-000071290000}"/>
    <cellStyle name="계산 3 5 2 8 3" xfId="19213" xr:uid="{00000000-0005-0000-0000-000072290000}"/>
    <cellStyle name="계산 3 5 2 8 4" xfId="24695" xr:uid="{00000000-0005-0000-0000-000073290000}"/>
    <cellStyle name="계산 3 5 2 9" xfId="7492" xr:uid="{00000000-0005-0000-0000-000074290000}"/>
    <cellStyle name="계산 3 5 2 9 2" xfId="13458" xr:uid="{00000000-0005-0000-0000-000075290000}"/>
    <cellStyle name="계산 3 5 2 9 3" xfId="19214" xr:uid="{00000000-0005-0000-0000-000076290000}"/>
    <cellStyle name="계산 3 5 2 9 4" xfId="24696" xr:uid="{00000000-0005-0000-0000-000077290000}"/>
    <cellStyle name="계산 3 5 3" xfId="5937" xr:uid="{00000000-0005-0000-0000-000078290000}"/>
    <cellStyle name="계산 3 5 3 10" xfId="7493" xr:uid="{00000000-0005-0000-0000-000079290000}"/>
    <cellStyle name="계산 3 5 3 10 2" xfId="13459" xr:uid="{00000000-0005-0000-0000-00007A290000}"/>
    <cellStyle name="계산 3 5 3 10 3" xfId="19215" xr:uid="{00000000-0005-0000-0000-00007B290000}"/>
    <cellStyle name="계산 3 5 3 10 4" xfId="24697" xr:uid="{00000000-0005-0000-0000-00007C290000}"/>
    <cellStyle name="계산 3 5 3 11" xfId="11910" xr:uid="{00000000-0005-0000-0000-00007D290000}"/>
    <cellStyle name="계산 3 5 3 12" xfId="17667" xr:uid="{00000000-0005-0000-0000-00007E290000}"/>
    <cellStyle name="계산 3 5 3 13" xfId="23164" xr:uid="{00000000-0005-0000-0000-00007F290000}"/>
    <cellStyle name="계산 3 5 3 2" xfId="7494" xr:uid="{00000000-0005-0000-0000-000080290000}"/>
    <cellStyle name="계산 3 5 3 2 2" xfId="13460" xr:uid="{00000000-0005-0000-0000-000081290000}"/>
    <cellStyle name="계산 3 5 3 2 3" xfId="19216" xr:uid="{00000000-0005-0000-0000-000082290000}"/>
    <cellStyle name="계산 3 5 3 2 4" xfId="24698" xr:uid="{00000000-0005-0000-0000-000083290000}"/>
    <cellStyle name="계산 3 5 3 3" xfId="7495" xr:uid="{00000000-0005-0000-0000-000084290000}"/>
    <cellStyle name="계산 3 5 3 3 2" xfId="13461" xr:uid="{00000000-0005-0000-0000-000085290000}"/>
    <cellStyle name="계산 3 5 3 3 3" xfId="19217" xr:uid="{00000000-0005-0000-0000-000086290000}"/>
    <cellStyle name="계산 3 5 3 3 4" xfId="24699" xr:uid="{00000000-0005-0000-0000-000087290000}"/>
    <cellStyle name="계산 3 5 3 4" xfId="7496" xr:uid="{00000000-0005-0000-0000-000088290000}"/>
    <cellStyle name="계산 3 5 3 4 2" xfId="13462" xr:uid="{00000000-0005-0000-0000-000089290000}"/>
    <cellStyle name="계산 3 5 3 4 3" xfId="19218" xr:uid="{00000000-0005-0000-0000-00008A290000}"/>
    <cellStyle name="계산 3 5 3 4 4" xfId="24700" xr:uid="{00000000-0005-0000-0000-00008B290000}"/>
    <cellStyle name="계산 3 5 3 5" xfId="7497" xr:uid="{00000000-0005-0000-0000-00008C290000}"/>
    <cellStyle name="계산 3 5 3 5 2" xfId="13463" xr:uid="{00000000-0005-0000-0000-00008D290000}"/>
    <cellStyle name="계산 3 5 3 5 3" xfId="19219" xr:uid="{00000000-0005-0000-0000-00008E290000}"/>
    <cellStyle name="계산 3 5 3 5 4" xfId="24701" xr:uid="{00000000-0005-0000-0000-00008F290000}"/>
    <cellStyle name="계산 3 5 3 6" xfId="7498" xr:uid="{00000000-0005-0000-0000-000090290000}"/>
    <cellStyle name="계산 3 5 3 6 2" xfId="13464" xr:uid="{00000000-0005-0000-0000-000091290000}"/>
    <cellStyle name="계산 3 5 3 6 3" xfId="19220" xr:uid="{00000000-0005-0000-0000-000092290000}"/>
    <cellStyle name="계산 3 5 3 6 4" xfId="24702" xr:uid="{00000000-0005-0000-0000-000093290000}"/>
    <cellStyle name="계산 3 5 3 7" xfId="7499" xr:uid="{00000000-0005-0000-0000-000094290000}"/>
    <cellStyle name="계산 3 5 3 7 2" xfId="13465" xr:uid="{00000000-0005-0000-0000-000095290000}"/>
    <cellStyle name="계산 3 5 3 7 3" xfId="19221" xr:uid="{00000000-0005-0000-0000-000096290000}"/>
    <cellStyle name="계산 3 5 3 7 4" xfId="24703" xr:uid="{00000000-0005-0000-0000-000097290000}"/>
    <cellStyle name="계산 3 5 3 8" xfId="7500" xr:uid="{00000000-0005-0000-0000-000098290000}"/>
    <cellStyle name="계산 3 5 3 8 2" xfId="13466" xr:uid="{00000000-0005-0000-0000-000099290000}"/>
    <cellStyle name="계산 3 5 3 8 3" xfId="19222" xr:uid="{00000000-0005-0000-0000-00009A290000}"/>
    <cellStyle name="계산 3 5 3 8 4" xfId="24704" xr:uid="{00000000-0005-0000-0000-00009B290000}"/>
    <cellStyle name="계산 3 5 3 9" xfId="7501" xr:uid="{00000000-0005-0000-0000-00009C290000}"/>
    <cellStyle name="계산 3 5 3 9 2" xfId="13467" xr:uid="{00000000-0005-0000-0000-00009D290000}"/>
    <cellStyle name="계산 3 5 3 9 3" xfId="19223" xr:uid="{00000000-0005-0000-0000-00009E290000}"/>
    <cellStyle name="계산 3 5 3 9 4" xfId="24705" xr:uid="{00000000-0005-0000-0000-00009F290000}"/>
    <cellStyle name="계산 3 5 4" xfId="7502" xr:uid="{00000000-0005-0000-0000-0000A0290000}"/>
    <cellStyle name="계산 3 5 4 2" xfId="13468" xr:uid="{00000000-0005-0000-0000-0000A1290000}"/>
    <cellStyle name="계산 3 5 4 3" xfId="19224" xr:uid="{00000000-0005-0000-0000-0000A2290000}"/>
    <cellStyle name="계산 3 5 4 4" xfId="24706" xr:uid="{00000000-0005-0000-0000-0000A3290000}"/>
    <cellStyle name="계산 3 5 5" xfId="7503" xr:uid="{00000000-0005-0000-0000-0000A4290000}"/>
    <cellStyle name="계산 3 5 5 2" xfId="13469" xr:uid="{00000000-0005-0000-0000-0000A5290000}"/>
    <cellStyle name="계산 3 5 5 3" xfId="19225" xr:uid="{00000000-0005-0000-0000-0000A6290000}"/>
    <cellStyle name="계산 3 5 5 4" xfId="24707" xr:uid="{00000000-0005-0000-0000-0000A7290000}"/>
    <cellStyle name="계산 3 5 6" xfId="7504" xr:uid="{00000000-0005-0000-0000-0000A8290000}"/>
    <cellStyle name="계산 3 5 6 2" xfId="13470" xr:uid="{00000000-0005-0000-0000-0000A9290000}"/>
    <cellStyle name="계산 3 5 6 3" xfId="19226" xr:uid="{00000000-0005-0000-0000-0000AA290000}"/>
    <cellStyle name="계산 3 5 6 4" xfId="24708" xr:uid="{00000000-0005-0000-0000-0000AB290000}"/>
    <cellStyle name="계산 3 5 7" xfId="7505" xr:uid="{00000000-0005-0000-0000-0000AC290000}"/>
    <cellStyle name="계산 3 5 7 2" xfId="13471" xr:uid="{00000000-0005-0000-0000-0000AD290000}"/>
    <cellStyle name="계산 3 5 7 3" xfId="19227" xr:uid="{00000000-0005-0000-0000-0000AE290000}"/>
    <cellStyle name="계산 3 5 7 4" xfId="24709" xr:uid="{00000000-0005-0000-0000-0000AF290000}"/>
    <cellStyle name="계산 3 5 8" xfId="11404" xr:uid="{00000000-0005-0000-0000-0000B0290000}"/>
    <cellStyle name="계산 3 5 9" xfId="17202" xr:uid="{00000000-0005-0000-0000-0000B1290000}"/>
    <cellStyle name="계산 3 6" xfId="5512" xr:uid="{00000000-0005-0000-0000-0000B2290000}"/>
    <cellStyle name="계산 3 6 10" xfId="17295" xr:uid="{00000000-0005-0000-0000-0000B3290000}"/>
    <cellStyle name="계산 3 6 11" xfId="22895" xr:uid="{00000000-0005-0000-0000-0000B4290000}"/>
    <cellStyle name="계산 3 6 2" xfId="5800" xr:uid="{00000000-0005-0000-0000-0000B5290000}"/>
    <cellStyle name="계산 3 6 2 10" xfId="7506" xr:uid="{00000000-0005-0000-0000-0000B6290000}"/>
    <cellStyle name="계산 3 6 2 10 2" xfId="13472" xr:uid="{00000000-0005-0000-0000-0000B7290000}"/>
    <cellStyle name="계산 3 6 2 10 3" xfId="19228" xr:uid="{00000000-0005-0000-0000-0000B8290000}"/>
    <cellStyle name="계산 3 6 2 10 4" xfId="24710" xr:uid="{00000000-0005-0000-0000-0000B9290000}"/>
    <cellStyle name="계산 3 6 2 11" xfId="11773" xr:uid="{00000000-0005-0000-0000-0000BA290000}"/>
    <cellStyle name="계산 3 6 2 12" xfId="17537" xr:uid="{00000000-0005-0000-0000-0000BB290000}"/>
    <cellStyle name="계산 3 6 2 13" xfId="23053" xr:uid="{00000000-0005-0000-0000-0000BC290000}"/>
    <cellStyle name="계산 3 6 2 2" xfId="7507" xr:uid="{00000000-0005-0000-0000-0000BD290000}"/>
    <cellStyle name="계산 3 6 2 2 2" xfId="13473" xr:uid="{00000000-0005-0000-0000-0000BE290000}"/>
    <cellStyle name="계산 3 6 2 2 3" xfId="19229" xr:uid="{00000000-0005-0000-0000-0000BF290000}"/>
    <cellStyle name="계산 3 6 2 2 4" xfId="24711" xr:uid="{00000000-0005-0000-0000-0000C0290000}"/>
    <cellStyle name="계산 3 6 2 3" xfId="7508" xr:uid="{00000000-0005-0000-0000-0000C1290000}"/>
    <cellStyle name="계산 3 6 2 3 2" xfId="13474" xr:uid="{00000000-0005-0000-0000-0000C2290000}"/>
    <cellStyle name="계산 3 6 2 3 3" xfId="19230" xr:uid="{00000000-0005-0000-0000-0000C3290000}"/>
    <cellStyle name="계산 3 6 2 3 4" xfId="24712" xr:uid="{00000000-0005-0000-0000-0000C4290000}"/>
    <cellStyle name="계산 3 6 2 4" xfId="7509" xr:uid="{00000000-0005-0000-0000-0000C5290000}"/>
    <cellStyle name="계산 3 6 2 4 2" xfId="13475" xr:uid="{00000000-0005-0000-0000-0000C6290000}"/>
    <cellStyle name="계산 3 6 2 4 3" xfId="19231" xr:uid="{00000000-0005-0000-0000-0000C7290000}"/>
    <cellStyle name="계산 3 6 2 4 4" xfId="24713" xr:uid="{00000000-0005-0000-0000-0000C8290000}"/>
    <cellStyle name="계산 3 6 2 5" xfId="7510" xr:uid="{00000000-0005-0000-0000-0000C9290000}"/>
    <cellStyle name="계산 3 6 2 5 2" xfId="13476" xr:uid="{00000000-0005-0000-0000-0000CA290000}"/>
    <cellStyle name="계산 3 6 2 5 3" xfId="19232" xr:uid="{00000000-0005-0000-0000-0000CB290000}"/>
    <cellStyle name="계산 3 6 2 5 4" xfId="24714" xr:uid="{00000000-0005-0000-0000-0000CC290000}"/>
    <cellStyle name="계산 3 6 2 6" xfId="7511" xr:uid="{00000000-0005-0000-0000-0000CD290000}"/>
    <cellStyle name="계산 3 6 2 6 2" xfId="13477" xr:uid="{00000000-0005-0000-0000-0000CE290000}"/>
    <cellStyle name="계산 3 6 2 6 3" xfId="19233" xr:uid="{00000000-0005-0000-0000-0000CF290000}"/>
    <cellStyle name="계산 3 6 2 6 4" xfId="24715" xr:uid="{00000000-0005-0000-0000-0000D0290000}"/>
    <cellStyle name="계산 3 6 2 7" xfId="7512" xr:uid="{00000000-0005-0000-0000-0000D1290000}"/>
    <cellStyle name="계산 3 6 2 7 2" xfId="13478" xr:uid="{00000000-0005-0000-0000-0000D2290000}"/>
    <cellStyle name="계산 3 6 2 7 3" xfId="19234" xr:uid="{00000000-0005-0000-0000-0000D3290000}"/>
    <cellStyle name="계산 3 6 2 7 4" xfId="24716" xr:uid="{00000000-0005-0000-0000-0000D4290000}"/>
    <cellStyle name="계산 3 6 2 8" xfId="7513" xr:uid="{00000000-0005-0000-0000-0000D5290000}"/>
    <cellStyle name="계산 3 6 2 8 2" xfId="13479" xr:uid="{00000000-0005-0000-0000-0000D6290000}"/>
    <cellStyle name="계산 3 6 2 8 3" xfId="19235" xr:uid="{00000000-0005-0000-0000-0000D7290000}"/>
    <cellStyle name="계산 3 6 2 8 4" xfId="24717" xr:uid="{00000000-0005-0000-0000-0000D8290000}"/>
    <cellStyle name="계산 3 6 2 9" xfId="7514" xr:uid="{00000000-0005-0000-0000-0000D9290000}"/>
    <cellStyle name="계산 3 6 2 9 2" xfId="13480" xr:uid="{00000000-0005-0000-0000-0000DA290000}"/>
    <cellStyle name="계산 3 6 2 9 3" xfId="19236" xr:uid="{00000000-0005-0000-0000-0000DB290000}"/>
    <cellStyle name="계산 3 6 2 9 4" xfId="24718" xr:uid="{00000000-0005-0000-0000-0000DC290000}"/>
    <cellStyle name="계산 3 6 3" xfId="6023" xr:uid="{00000000-0005-0000-0000-0000DD290000}"/>
    <cellStyle name="계산 3 6 3 10" xfId="7515" xr:uid="{00000000-0005-0000-0000-0000DE290000}"/>
    <cellStyle name="계산 3 6 3 10 2" xfId="13481" xr:uid="{00000000-0005-0000-0000-0000DF290000}"/>
    <cellStyle name="계산 3 6 3 10 3" xfId="19237" xr:uid="{00000000-0005-0000-0000-0000E0290000}"/>
    <cellStyle name="계산 3 6 3 10 4" xfId="24719" xr:uid="{00000000-0005-0000-0000-0000E1290000}"/>
    <cellStyle name="계산 3 6 3 11" xfId="11996" xr:uid="{00000000-0005-0000-0000-0000E2290000}"/>
    <cellStyle name="계산 3 6 3 12" xfId="17753" xr:uid="{00000000-0005-0000-0000-0000E3290000}"/>
    <cellStyle name="계산 3 6 3 13" xfId="23250" xr:uid="{00000000-0005-0000-0000-0000E4290000}"/>
    <cellStyle name="계산 3 6 3 2" xfId="7516" xr:uid="{00000000-0005-0000-0000-0000E5290000}"/>
    <cellStyle name="계산 3 6 3 2 2" xfId="13482" xr:uid="{00000000-0005-0000-0000-0000E6290000}"/>
    <cellStyle name="계산 3 6 3 2 3" xfId="19238" xr:uid="{00000000-0005-0000-0000-0000E7290000}"/>
    <cellStyle name="계산 3 6 3 2 4" xfId="24720" xr:uid="{00000000-0005-0000-0000-0000E8290000}"/>
    <cellStyle name="계산 3 6 3 3" xfId="7517" xr:uid="{00000000-0005-0000-0000-0000E9290000}"/>
    <cellStyle name="계산 3 6 3 3 2" xfId="13483" xr:uid="{00000000-0005-0000-0000-0000EA290000}"/>
    <cellStyle name="계산 3 6 3 3 3" xfId="19239" xr:uid="{00000000-0005-0000-0000-0000EB290000}"/>
    <cellStyle name="계산 3 6 3 3 4" xfId="24721" xr:uid="{00000000-0005-0000-0000-0000EC290000}"/>
    <cellStyle name="계산 3 6 3 4" xfId="7518" xr:uid="{00000000-0005-0000-0000-0000ED290000}"/>
    <cellStyle name="계산 3 6 3 4 2" xfId="13484" xr:uid="{00000000-0005-0000-0000-0000EE290000}"/>
    <cellStyle name="계산 3 6 3 4 3" xfId="19240" xr:uid="{00000000-0005-0000-0000-0000EF290000}"/>
    <cellStyle name="계산 3 6 3 4 4" xfId="24722" xr:uid="{00000000-0005-0000-0000-0000F0290000}"/>
    <cellStyle name="계산 3 6 3 5" xfId="7519" xr:uid="{00000000-0005-0000-0000-0000F1290000}"/>
    <cellStyle name="계산 3 6 3 5 2" xfId="13485" xr:uid="{00000000-0005-0000-0000-0000F2290000}"/>
    <cellStyle name="계산 3 6 3 5 3" xfId="19241" xr:uid="{00000000-0005-0000-0000-0000F3290000}"/>
    <cellStyle name="계산 3 6 3 5 4" xfId="24723" xr:uid="{00000000-0005-0000-0000-0000F4290000}"/>
    <cellStyle name="계산 3 6 3 6" xfId="7520" xr:uid="{00000000-0005-0000-0000-0000F5290000}"/>
    <cellStyle name="계산 3 6 3 6 2" xfId="13486" xr:uid="{00000000-0005-0000-0000-0000F6290000}"/>
    <cellStyle name="계산 3 6 3 6 3" xfId="19242" xr:uid="{00000000-0005-0000-0000-0000F7290000}"/>
    <cellStyle name="계산 3 6 3 6 4" xfId="24724" xr:uid="{00000000-0005-0000-0000-0000F8290000}"/>
    <cellStyle name="계산 3 6 3 7" xfId="7521" xr:uid="{00000000-0005-0000-0000-0000F9290000}"/>
    <cellStyle name="계산 3 6 3 7 2" xfId="13487" xr:uid="{00000000-0005-0000-0000-0000FA290000}"/>
    <cellStyle name="계산 3 6 3 7 3" xfId="19243" xr:uid="{00000000-0005-0000-0000-0000FB290000}"/>
    <cellStyle name="계산 3 6 3 7 4" xfId="24725" xr:uid="{00000000-0005-0000-0000-0000FC290000}"/>
    <cellStyle name="계산 3 6 3 8" xfId="7522" xr:uid="{00000000-0005-0000-0000-0000FD290000}"/>
    <cellStyle name="계산 3 6 3 8 2" xfId="13488" xr:uid="{00000000-0005-0000-0000-0000FE290000}"/>
    <cellStyle name="계산 3 6 3 8 3" xfId="19244" xr:uid="{00000000-0005-0000-0000-0000FF290000}"/>
    <cellStyle name="계산 3 6 3 8 4" xfId="24726" xr:uid="{00000000-0005-0000-0000-0000002A0000}"/>
    <cellStyle name="계산 3 6 3 9" xfId="7523" xr:uid="{00000000-0005-0000-0000-0000012A0000}"/>
    <cellStyle name="계산 3 6 3 9 2" xfId="13489" xr:uid="{00000000-0005-0000-0000-0000022A0000}"/>
    <cellStyle name="계산 3 6 3 9 3" xfId="19245" xr:uid="{00000000-0005-0000-0000-0000032A0000}"/>
    <cellStyle name="계산 3 6 3 9 4" xfId="24727" xr:uid="{00000000-0005-0000-0000-0000042A0000}"/>
    <cellStyle name="계산 3 6 4" xfId="7524" xr:uid="{00000000-0005-0000-0000-0000052A0000}"/>
    <cellStyle name="계산 3 6 4 2" xfId="13490" xr:uid="{00000000-0005-0000-0000-0000062A0000}"/>
    <cellStyle name="계산 3 6 4 3" xfId="19246" xr:uid="{00000000-0005-0000-0000-0000072A0000}"/>
    <cellStyle name="계산 3 6 4 4" xfId="24728" xr:uid="{00000000-0005-0000-0000-0000082A0000}"/>
    <cellStyle name="계산 3 6 5" xfId="7525" xr:uid="{00000000-0005-0000-0000-0000092A0000}"/>
    <cellStyle name="계산 3 6 5 2" xfId="13491" xr:uid="{00000000-0005-0000-0000-00000A2A0000}"/>
    <cellStyle name="계산 3 6 5 3" xfId="19247" xr:uid="{00000000-0005-0000-0000-00000B2A0000}"/>
    <cellStyle name="계산 3 6 5 4" xfId="24729" xr:uid="{00000000-0005-0000-0000-00000C2A0000}"/>
    <cellStyle name="계산 3 6 6" xfId="7526" xr:uid="{00000000-0005-0000-0000-00000D2A0000}"/>
    <cellStyle name="계산 3 6 6 2" xfId="13492" xr:uid="{00000000-0005-0000-0000-00000E2A0000}"/>
    <cellStyle name="계산 3 6 6 3" xfId="19248" xr:uid="{00000000-0005-0000-0000-00000F2A0000}"/>
    <cellStyle name="계산 3 6 6 4" xfId="24730" xr:uid="{00000000-0005-0000-0000-0000102A0000}"/>
    <cellStyle name="계산 3 6 7" xfId="7527" xr:uid="{00000000-0005-0000-0000-0000112A0000}"/>
    <cellStyle name="계산 3 6 7 2" xfId="13493" xr:uid="{00000000-0005-0000-0000-0000122A0000}"/>
    <cellStyle name="계산 3 6 7 3" xfId="19249" xr:uid="{00000000-0005-0000-0000-0000132A0000}"/>
    <cellStyle name="계산 3 6 7 4" xfId="24731" xr:uid="{00000000-0005-0000-0000-0000142A0000}"/>
    <cellStyle name="계산 3 6 8" xfId="7528" xr:uid="{00000000-0005-0000-0000-0000152A0000}"/>
    <cellStyle name="계산 3 6 8 2" xfId="13494" xr:uid="{00000000-0005-0000-0000-0000162A0000}"/>
    <cellStyle name="계산 3 6 8 3" xfId="19250" xr:uid="{00000000-0005-0000-0000-0000172A0000}"/>
    <cellStyle name="계산 3 6 8 4" xfId="24732" xr:uid="{00000000-0005-0000-0000-0000182A0000}"/>
    <cellStyle name="계산 3 6 9" xfId="11506" xr:uid="{00000000-0005-0000-0000-0000192A0000}"/>
    <cellStyle name="계산 3 7" xfId="7529" xr:uid="{00000000-0005-0000-0000-00001A2A0000}"/>
    <cellStyle name="계산 3 7 2" xfId="13495" xr:uid="{00000000-0005-0000-0000-00001B2A0000}"/>
    <cellStyle name="계산 3 7 3" xfId="19251" xr:uid="{00000000-0005-0000-0000-00001C2A0000}"/>
    <cellStyle name="계산 3 7 4" xfId="24733" xr:uid="{00000000-0005-0000-0000-00001D2A0000}"/>
    <cellStyle name="계산 3 8" xfId="11245" xr:uid="{00000000-0005-0000-0000-00001E2A0000}"/>
    <cellStyle name="계산 4" xfId="545" xr:uid="{00000000-0005-0000-0000-00001F2A0000}"/>
    <cellStyle name="계산 4 2" xfId="5133" xr:uid="{00000000-0005-0000-0000-0000202A0000}"/>
    <cellStyle name="계산 4 2 2" xfId="5556" xr:uid="{00000000-0005-0000-0000-0000212A0000}"/>
    <cellStyle name="계산 4 2 2 2" xfId="5844" xr:uid="{00000000-0005-0000-0000-0000222A0000}"/>
    <cellStyle name="계산 4 2 2 2 10" xfId="11817" xr:uid="{00000000-0005-0000-0000-0000232A0000}"/>
    <cellStyle name="계산 4 2 2 2 11" xfId="17578" xr:uid="{00000000-0005-0000-0000-0000242A0000}"/>
    <cellStyle name="계산 4 2 2 2 12" xfId="23088" xr:uid="{00000000-0005-0000-0000-0000252A0000}"/>
    <cellStyle name="계산 4 2 2 2 2" xfId="7530" xr:uid="{00000000-0005-0000-0000-0000262A0000}"/>
    <cellStyle name="계산 4 2 2 2 2 2" xfId="13496" xr:uid="{00000000-0005-0000-0000-0000272A0000}"/>
    <cellStyle name="계산 4 2 2 2 2 3" xfId="19252" xr:uid="{00000000-0005-0000-0000-0000282A0000}"/>
    <cellStyle name="계산 4 2 2 2 2 4" xfId="24734" xr:uid="{00000000-0005-0000-0000-0000292A0000}"/>
    <cellStyle name="계산 4 2 2 2 3" xfId="7531" xr:uid="{00000000-0005-0000-0000-00002A2A0000}"/>
    <cellStyle name="계산 4 2 2 2 3 2" xfId="13497" xr:uid="{00000000-0005-0000-0000-00002B2A0000}"/>
    <cellStyle name="계산 4 2 2 2 3 3" xfId="19253" xr:uid="{00000000-0005-0000-0000-00002C2A0000}"/>
    <cellStyle name="계산 4 2 2 2 3 4" xfId="24735" xr:uid="{00000000-0005-0000-0000-00002D2A0000}"/>
    <cellStyle name="계산 4 2 2 2 4" xfId="7532" xr:uid="{00000000-0005-0000-0000-00002E2A0000}"/>
    <cellStyle name="계산 4 2 2 2 4 2" xfId="13498" xr:uid="{00000000-0005-0000-0000-00002F2A0000}"/>
    <cellStyle name="계산 4 2 2 2 4 3" xfId="19254" xr:uid="{00000000-0005-0000-0000-0000302A0000}"/>
    <cellStyle name="계산 4 2 2 2 4 4" xfId="24736" xr:uid="{00000000-0005-0000-0000-0000312A0000}"/>
    <cellStyle name="계산 4 2 2 2 5" xfId="7533" xr:uid="{00000000-0005-0000-0000-0000322A0000}"/>
    <cellStyle name="계산 4 2 2 2 5 2" xfId="13499" xr:uid="{00000000-0005-0000-0000-0000332A0000}"/>
    <cellStyle name="계산 4 2 2 2 5 3" xfId="19255" xr:uid="{00000000-0005-0000-0000-0000342A0000}"/>
    <cellStyle name="계산 4 2 2 2 5 4" xfId="24737" xr:uid="{00000000-0005-0000-0000-0000352A0000}"/>
    <cellStyle name="계산 4 2 2 2 6" xfId="7534" xr:uid="{00000000-0005-0000-0000-0000362A0000}"/>
    <cellStyle name="계산 4 2 2 2 6 2" xfId="13500" xr:uid="{00000000-0005-0000-0000-0000372A0000}"/>
    <cellStyle name="계산 4 2 2 2 6 3" xfId="19256" xr:uid="{00000000-0005-0000-0000-0000382A0000}"/>
    <cellStyle name="계산 4 2 2 2 6 4" xfId="24738" xr:uid="{00000000-0005-0000-0000-0000392A0000}"/>
    <cellStyle name="계산 4 2 2 2 7" xfId="7535" xr:uid="{00000000-0005-0000-0000-00003A2A0000}"/>
    <cellStyle name="계산 4 2 2 2 7 2" xfId="13501" xr:uid="{00000000-0005-0000-0000-00003B2A0000}"/>
    <cellStyle name="계산 4 2 2 2 7 3" xfId="19257" xr:uid="{00000000-0005-0000-0000-00003C2A0000}"/>
    <cellStyle name="계산 4 2 2 2 7 4" xfId="24739" xr:uid="{00000000-0005-0000-0000-00003D2A0000}"/>
    <cellStyle name="계산 4 2 2 2 8" xfId="7536" xr:uid="{00000000-0005-0000-0000-00003E2A0000}"/>
    <cellStyle name="계산 4 2 2 2 8 2" xfId="13502" xr:uid="{00000000-0005-0000-0000-00003F2A0000}"/>
    <cellStyle name="계산 4 2 2 2 8 3" xfId="19258" xr:uid="{00000000-0005-0000-0000-0000402A0000}"/>
    <cellStyle name="계산 4 2 2 2 8 4" xfId="24740" xr:uid="{00000000-0005-0000-0000-0000412A0000}"/>
    <cellStyle name="계산 4 2 2 2 9" xfId="7537" xr:uid="{00000000-0005-0000-0000-0000422A0000}"/>
    <cellStyle name="계산 4 2 2 2 9 2" xfId="13503" xr:uid="{00000000-0005-0000-0000-0000432A0000}"/>
    <cellStyle name="계산 4 2 2 2 9 3" xfId="19259" xr:uid="{00000000-0005-0000-0000-0000442A0000}"/>
    <cellStyle name="계산 4 2 2 2 9 4" xfId="24741" xr:uid="{00000000-0005-0000-0000-0000452A0000}"/>
    <cellStyle name="계산 4 2 2 3" xfId="6065" xr:uid="{00000000-0005-0000-0000-0000462A0000}"/>
    <cellStyle name="계산 4 2 2 3 10" xfId="7538" xr:uid="{00000000-0005-0000-0000-0000472A0000}"/>
    <cellStyle name="계산 4 2 2 3 10 2" xfId="13504" xr:uid="{00000000-0005-0000-0000-0000482A0000}"/>
    <cellStyle name="계산 4 2 2 3 10 3" xfId="19260" xr:uid="{00000000-0005-0000-0000-0000492A0000}"/>
    <cellStyle name="계산 4 2 2 3 10 4" xfId="24742" xr:uid="{00000000-0005-0000-0000-00004A2A0000}"/>
    <cellStyle name="계산 4 2 2 3 11" xfId="12037" xr:uid="{00000000-0005-0000-0000-00004B2A0000}"/>
    <cellStyle name="계산 4 2 2 3 12" xfId="17793" xr:uid="{00000000-0005-0000-0000-00004C2A0000}"/>
    <cellStyle name="계산 4 2 2 3 13" xfId="23290" xr:uid="{00000000-0005-0000-0000-00004D2A0000}"/>
    <cellStyle name="계산 4 2 2 3 2" xfId="7539" xr:uid="{00000000-0005-0000-0000-00004E2A0000}"/>
    <cellStyle name="계산 4 2 2 3 2 2" xfId="13505" xr:uid="{00000000-0005-0000-0000-00004F2A0000}"/>
    <cellStyle name="계산 4 2 2 3 2 3" xfId="19261" xr:uid="{00000000-0005-0000-0000-0000502A0000}"/>
    <cellStyle name="계산 4 2 2 3 2 4" xfId="24743" xr:uid="{00000000-0005-0000-0000-0000512A0000}"/>
    <cellStyle name="계산 4 2 2 3 3" xfId="7540" xr:uid="{00000000-0005-0000-0000-0000522A0000}"/>
    <cellStyle name="계산 4 2 2 3 3 2" xfId="13506" xr:uid="{00000000-0005-0000-0000-0000532A0000}"/>
    <cellStyle name="계산 4 2 2 3 3 3" xfId="19262" xr:uid="{00000000-0005-0000-0000-0000542A0000}"/>
    <cellStyle name="계산 4 2 2 3 3 4" xfId="24744" xr:uid="{00000000-0005-0000-0000-0000552A0000}"/>
    <cellStyle name="계산 4 2 2 3 4" xfId="7541" xr:uid="{00000000-0005-0000-0000-0000562A0000}"/>
    <cellStyle name="계산 4 2 2 3 4 2" xfId="13507" xr:uid="{00000000-0005-0000-0000-0000572A0000}"/>
    <cellStyle name="계산 4 2 2 3 4 3" xfId="19263" xr:uid="{00000000-0005-0000-0000-0000582A0000}"/>
    <cellStyle name="계산 4 2 2 3 4 4" xfId="24745" xr:uid="{00000000-0005-0000-0000-0000592A0000}"/>
    <cellStyle name="계산 4 2 2 3 5" xfId="7542" xr:uid="{00000000-0005-0000-0000-00005A2A0000}"/>
    <cellStyle name="계산 4 2 2 3 5 2" xfId="13508" xr:uid="{00000000-0005-0000-0000-00005B2A0000}"/>
    <cellStyle name="계산 4 2 2 3 5 3" xfId="19264" xr:uid="{00000000-0005-0000-0000-00005C2A0000}"/>
    <cellStyle name="계산 4 2 2 3 5 4" xfId="24746" xr:uid="{00000000-0005-0000-0000-00005D2A0000}"/>
    <cellStyle name="계산 4 2 2 3 6" xfId="7543" xr:uid="{00000000-0005-0000-0000-00005E2A0000}"/>
    <cellStyle name="계산 4 2 2 3 6 2" xfId="13509" xr:uid="{00000000-0005-0000-0000-00005F2A0000}"/>
    <cellStyle name="계산 4 2 2 3 6 3" xfId="19265" xr:uid="{00000000-0005-0000-0000-0000602A0000}"/>
    <cellStyle name="계산 4 2 2 3 6 4" xfId="24747" xr:uid="{00000000-0005-0000-0000-0000612A0000}"/>
    <cellStyle name="계산 4 2 2 3 7" xfId="7544" xr:uid="{00000000-0005-0000-0000-0000622A0000}"/>
    <cellStyle name="계산 4 2 2 3 7 2" xfId="13510" xr:uid="{00000000-0005-0000-0000-0000632A0000}"/>
    <cellStyle name="계산 4 2 2 3 7 3" xfId="19266" xr:uid="{00000000-0005-0000-0000-0000642A0000}"/>
    <cellStyle name="계산 4 2 2 3 7 4" xfId="24748" xr:uid="{00000000-0005-0000-0000-0000652A0000}"/>
    <cellStyle name="계산 4 2 2 3 8" xfId="7545" xr:uid="{00000000-0005-0000-0000-0000662A0000}"/>
    <cellStyle name="계산 4 2 2 3 8 2" xfId="13511" xr:uid="{00000000-0005-0000-0000-0000672A0000}"/>
    <cellStyle name="계산 4 2 2 3 8 3" xfId="19267" xr:uid="{00000000-0005-0000-0000-0000682A0000}"/>
    <cellStyle name="계산 4 2 2 3 8 4" xfId="24749" xr:uid="{00000000-0005-0000-0000-0000692A0000}"/>
    <cellStyle name="계산 4 2 2 3 9" xfId="7546" xr:uid="{00000000-0005-0000-0000-00006A2A0000}"/>
    <cellStyle name="계산 4 2 2 3 9 2" xfId="13512" xr:uid="{00000000-0005-0000-0000-00006B2A0000}"/>
    <cellStyle name="계산 4 2 2 3 9 3" xfId="19268" xr:uid="{00000000-0005-0000-0000-00006C2A0000}"/>
    <cellStyle name="계산 4 2 2 3 9 4" xfId="24750" xr:uid="{00000000-0005-0000-0000-00006D2A0000}"/>
    <cellStyle name="계산 4 2 2 4" xfId="7547" xr:uid="{00000000-0005-0000-0000-00006E2A0000}"/>
    <cellStyle name="계산 4 2 2 4 2" xfId="13513" xr:uid="{00000000-0005-0000-0000-00006F2A0000}"/>
    <cellStyle name="계산 4 2 2 4 3" xfId="19269" xr:uid="{00000000-0005-0000-0000-0000702A0000}"/>
    <cellStyle name="계산 4 2 2 4 4" xfId="24751" xr:uid="{00000000-0005-0000-0000-0000712A0000}"/>
    <cellStyle name="계산 4 2 2 5" xfId="7548" xr:uid="{00000000-0005-0000-0000-0000722A0000}"/>
    <cellStyle name="계산 4 2 2 5 2" xfId="13514" xr:uid="{00000000-0005-0000-0000-0000732A0000}"/>
    <cellStyle name="계산 4 2 2 5 3" xfId="19270" xr:uid="{00000000-0005-0000-0000-0000742A0000}"/>
    <cellStyle name="계산 4 2 2 5 4" xfId="24752" xr:uid="{00000000-0005-0000-0000-0000752A0000}"/>
    <cellStyle name="계산 4 2 2 6" xfId="7549" xr:uid="{00000000-0005-0000-0000-0000762A0000}"/>
    <cellStyle name="계산 4 2 2 6 2" xfId="13515" xr:uid="{00000000-0005-0000-0000-0000772A0000}"/>
    <cellStyle name="계산 4 2 2 6 3" xfId="19271" xr:uid="{00000000-0005-0000-0000-0000782A0000}"/>
    <cellStyle name="계산 4 2 2 6 4" xfId="24753" xr:uid="{00000000-0005-0000-0000-0000792A0000}"/>
    <cellStyle name="계산 4 2 2 7" xfId="11549" xr:uid="{00000000-0005-0000-0000-00007A2A0000}"/>
    <cellStyle name="계산 4 2 2 8" xfId="17329" xr:uid="{00000000-0005-0000-0000-00007B2A0000}"/>
    <cellStyle name="계산 4 2 3" xfId="5420" xr:uid="{00000000-0005-0000-0000-00007C2A0000}"/>
    <cellStyle name="계산 4 2 3 2" xfId="5708" xr:uid="{00000000-0005-0000-0000-00007D2A0000}"/>
    <cellStyle name="계산 4 2 3 2 10" xfId="11681" xr:uid="{00000000-0005-0000-0000-00007E2A0000}"/>
    <cellStyle name="계산 4 2 3 2 11" xfId="17450" xr:uid="{00000000-0005-0000-0000-00007F2A0000}"/>
    <cellStyle name="계산 4 2 3 2 12" xfId="22971" xr:uid="{00000000-0005-0000-0000-0000802A0000}"/>
    <cellStyle name="계산 4 2 3 2 2" xfId="7550" xr:uid="{00000000-0005-0000-0000-0000812A0000}"/>
    <cellStyle name="계산 4 2 3 2 2 2" xfId="13516" xr:uid="{00000000-0005-0000-0000-0000822A0000}"/>
    <cellStyle name="계산 4 2 3 2 2 3" xfId="19272" xr:uid="{00000000-0005-0000-0000-0000832A0000}"/>
    <cellStyle name="계산 4 2 3 2 2 4" xfId="24754" xr:uid="{00000000-0005-0000-0000-0000842A0000}"/>
    <cellStyle name="계산 4 2 3 2 3" xfId="7551" xr:uid="{00000000-0005-0000-0000-0000852A0000}"/>
    <cellStyle name="계산 4 2 3 2 3 2" xfId="13517" xr:uid="{00000000-0005-0000-0000-0000862A0000}"/>
    <cellStyle name="계산 4 2 3 2 3 3" xfId="19273" xr:uid="{00000000-0005-0000-0000-0000872A0000}"/>
    <cellStyle name="계산 4 2 3 2 3 4" xfId="24755" xr:uid="{00000000-0005-0000-0000-0000882A0000}"/>
    <cellStyle name="계산 4 2 3 2 4" xfId="7552" xr:uid="{00000000-0005-0000-0000-0000892A0000}"/>
    <cellStyle name="계산 4 2 3 2 4 2" xfId="13518" xr:uid="{00000000-0005-0000-0000-00008A2A0000}"/>
    <cellStyle name="계산 4 2 3 2 4 3" xfId="19274" xr:uid="{00000000-0005-0000-0000-00008B2A0000}"/>
    <cellStyle name="계산 4 2 3 2 4 4" xfId="24756" xr:uid="{00000000-0005-0000-0000-00008C2A0000}"/>
    <cellStyle name="계산 4 2 3 2 5" xfId="7553" xr:uid="{00000000-0005-0000-0000-00008D2A0000}"/>
    <cellStyle name="계산 4 2 3 2 5 2" xfId="13519" xr:uid="{00000000-0005-0000-0000-00008E2A0000}"/>
    <cellStyle name="계산 4 2 3 2 5 3" xfId="19275" xr:uid="{00000000-0005-0000-0000-00008F2A0000}"/>
    <cellStyle name="계산 4 2 3 2 5 4" xfId="24757" xr:uid="{00000000-0005-0000-0000-0000902A0000}"/>
    <cellStyle name="계산 4 2 3 2 6" xfId="7554" xr:uid="{00000000-0005-0000-0000-0000912A0000}"/>
    <cellStyle name="계산 4 2 3 2 6 2" xfId="13520" xr:uid="{00000000-0005-0000-0000-0000922A0000}"/>
    <cellStyle name="계산 4 2 3 2 6 3" xfId="19276" xr:uid="{00000000-0005-0000-0000-0000932A0000}"/>
    <cellStyle name="계산 4 2 3 2 6 4" xfId="24758" xr:uid="{00000000-0005-0000-0000-0000942A0000}"/>
    <cellStyle name="계산 4 2 3 2 7" xfId="7555" xr:uid="{00000000-0005-0000-0000-0000952A0000}"/>
    <cellStyle name="계산 4 2 3 2 7 2" xfId="13521" xr:uid="{00000000-0005-0000-0000-0000962A0000}"/>
    <cellStyle name="계산 4 2 3 2 7 3" xfId="19277" xr:uid="{00000000-0005-0000-0000-0000972A0000}"/>
    <cellStyle name="계산 4 2 3 2 7 4" xfId="24759" xr:uid="{00000000-0005-0000-0000-0000982A0000}"/>
    <cellStyle name="계산 4 2 3 2 8" xfId="7556" xr:uid="{00000000-0005-0000-0000-0000992A0000}"/>
    <cellStyle name="계산 4 2 3 2 8 2" xfId="13522" xr:uid="{00000000-0005-0000-0000-00009A2A0000}"/>
    <cellStyle name="계산 4 2 3 2 8 3" xfId="19278" xr:uid="{00000000-0005-0000-0000-00009B2A0000}"/>
    <cellStyle name="계산 4 2 3 2 8 4" xfId="24760" xr:uid="{00000000-0005-0000-0000-00009C2A0000}"/>
    <cellStyle name="계산 4 2 3 2 9" xfId="7557" xr:uid="{00000000-0005-0000-0000-00009D2A0000}"/>
    <cellStyle name="계산 4 2 3 2 9 2" xfId="13523" xr:uid="{00000000-0005-0000-0000-00009E2A0000}"/>
    <cellStyle name="계산 4 2 3 2 9 3" xfId="19279" xr:uid="{00000000-0005-0000-0000-00009F2A0000}"/>
    <cellStyle name="계산 4 2 3 2 9 4" xfId="24761" xr:uid="{00000000-0005-0000-0000-0000A02A0000}"/>
    <cellStyle name="계산 4 2 3 3" xfId="5946" xr:uid="{00000000-0005-0000-0000-0000A12A0000}"/>
    <cellStyle name="계산 4 2 3 3 10" xfId="7558" xr:uid="{00000000-0005-0000-0000-0000A22A0000}"/>
    <cellStyle name="계산 4 2 3 3 10 2" xfId="13524" xr:uid="{00000000-0005-0000-0000-0000A32A0000}"/>
    <cellStyle name="계산 4 2 3 3 10 3" xfId="19280" xr:uid="{00000000-0005-0000-0000-0000A42A0000}"/>
    <cellStyle name="계산 4 2 3 3 10 4" xfId="24762" xr:uid="{00000000-0005-0000-0000-0000A52A0000}"/>
    <cellStyle name="계산 4 2 3 3 11" xfId="11919" xr:uid="{00000000-0005-0000-0000-0000A62A0000}"/>
    <cellStyle name="계산 4 2 3 3 12" xfId="17676" xr:uid="{00000000-0005-0000-0000-0000A72A0000}"/>
    <cellStyle name="계산 4 2 3 3 13" xfId="23173" xr:uid="{00000000-0005-0000-0000-0000A82A0000}"/>
    <cellStyle name="계산 4 2 3 3 2" xfId="7559" xr:uid="{00000000-0005-0000-0000-0000A92A0000}"/>
    <cellStyle name="계산 4 2 3 3 2 2" xfId="13525" xr:uid="{00000000-0005-0000-0000-0000AA2A0000}"/>
    <cellStyle name="계산 4 2 3 3 2 3" xfId="19281" xr:uid="{00000000-0005-0000-0000-0000AB2A0000}"/>
    <cellStyle name="계산 4 2 3 3 2 4" xfId="24763" xr:uid="{00000000-0005-0000-0000-0000AC2A0000}"/>
    <cellStyle name="계산 4 2 3 3 3" xfId="7560" xr:uid="{00000000-0005-0000-0000-0000AD2A0000}"/>
    <cellStyle name="계산 4 2 3 3 3 2" xfId="13526" xr:uid="{00000000-0005-0000-0000-0000AE2A0000}"/>
    <cellStyle name="계산 4 2 3 3 3 3" xfId="19282" xr:uid="{00000000-0005-0000-0000-0000AF2A0000}"/>
    <cellStyle name="계산 4 2 3 3 3 4" xfId="24764" xr:uid="{00000000-0005-0000-0000-0000B02A0000}"/>
    <cellStyle name="계산 4 2 3 3 4" xfId="7561" xr:uid="{00000000-0005-0000-0000-0000B12A0000}"/>
    <cellStyle name="계산 4 2 3 3 4 2" xfId="13527" xr:uid="{00000000-0005-0000-0000-0000B22A0000}"/>
    <cellStyle name="계산 4 2 3 3 4 3" xfId="19283" xr:uid="{00000000-0005-0000-0000-0000B32A0000}"/>
    <cellStyle name="계산 4 2 3 3 4 4" xfId="24765" xr:uid="{00000000-0005-0000-0000-0000B42A0000}"/>
    <cellStyle name="계산 4 2 3 3 5" xfId="7562" xr:uid="{00000000-0005-0000-0000-0000B52A0000}"/>
    <cellStyle name="계산 4 2 3 3 5 2" xfId="13528" xr:uid="{00000000-0005-0000-0000-0000B62A0000}"/>
    <cellStyle name="계산 4 2 3 3 5 3" xfId="19284" xr:uid="{00000000-0005-0000-0000-0000B72A0000}"/>
    <cellStyle name="계산 4 2 3 3 5 4" xfId="24766" xr:uid="{00000000-0005-0000-0000-0000B82A0000}"/>
    <cellStyle name="계산 4 2 3 3 6" xfId="7563" xr:uid="{00000000-0005-0000-0000-0000B92A0000}"/>
    <cellStyle name="계산 4 2 3 3 6 2" xfId="13529" xr:uid="{00000000-0005-0000-0000-0000BA2A0000}"/>
    <cellStyle name="계산 4 2 3 3 6 3" xfId="19285" xr:uid="{00000000-0005-0000-0000-0000BB2A0000}"/>
    <cellStyle name="계산 4 2 3 3 6 4" xfId="24767" xr:uid="{00000000-0005-0000-0000-0000BC2A0000}"/>
    <cellStyle name="계산 4 2 3 3 7" xfId="7564" xr:uid="{00000000-0005-0000-0000-0000BD2A0000}"/>
    <cellStyle name="계산 4 2 3 3 7 2" xfId="13530" xr:uid="{00000000-0005-0000-0000-0000BE2A0000}"/>
    <cellStyle name="계산 4 2 3 3 7 3" xfId="19286" xr:uid="{00000000-0005-0000-0000-0000BF2A0000}"/>
    <cellStyle name="계산 4 2 3 3 7 4" xfId="24768" xr:uid="{00000000-0005-0000-0000-0000C02A0000}"/>
    <cellStyle name="계산 4 2 3 3 8" xfId="7565" xr:uid="{00000000-0005-0000-0000-0000C12A0000}"/>
    <cellStyle name="계산 4 2 3 3 8 2" xfId="13531" xr:uid="{00000000-0005-0000-0000-0000C22A0000}"/>
    <cellStyle name="계산 4 2 3 3 8 3" xfId="19287" xr:uid="{00000000-0005-0000-0000-0000C32A0000}"/>
    <cellStyle name="계산 4 2 3 3 8 4" xfId="24769" xr:uid="{00000000-0005-0000-0000-0000C42A0000}"/>
    <cellStyle name="계산 4 2 3 3 9" xfId="7566" xr:uid="{00000000-0005-0000-0000-0000C52A0000}"/>
    <cellStyle name="계산 4 2 3 3 9 2" xfId="13532" xr:uid="{00000000-0005-0000-0000-0000C62A0000}"/>
    <cellStyle name="계산 4 2 3 3 9 3" xfId="19288" xr:uid="{00000000-0005-0000-0000-0000C72A0000}"/>
    <cellStyle name="계산 4 2 3 3 9 4" xfId="24770" xr:uid="{00000000-0005-0000-0000-0000C82A0000}"/>
    <cellStyle name="계산 4 2 3 4" xfId="7567" xr:uid="{00000000-0005-0000-0000-0000C92A0000}"/>
    <cellStyle name="계산 4 2 3 4 2" xfId="13533" xr:uid="{00000000-0005-0000-0000-0000CA2A0000}"/>
    <cellStyle name="계산 4 2 3 4 3" xfId="19289" xr:uid="{00000000-0005-0000-0000-0000CB2A0000}"/>
    <cellStyle name="계산 4 2 3 4 4" xfId="24771" xr:uid="{00000000-0005-0000-0000-0000CC2A0000}"/>
    <cellStyle name="계산 4 2 3 5" xfId="7568" xr:uid="{00000000-0005-0000-0000-0000CD2A0000}"/>
    <cellStyle name="계산 4 2 3 5 2" xfId="13534" xr:uid="{00000000-0005-0000-0000-0000CE2A0000}"/>
    <cellStyle name="계산 4 2 3 5 3" xfId="19290" xr:uid="{00000000-0005-0000-0000-0000CF2A0000}"/>
    <cellStyle name="계산 4 2 3 5 4" xfId="24772" xr:uid="{00000000-0005-0000-0000-0000D02A0000}"/>
    <cellStyle name="계산 4 2 3 6" xfId="7569" xr:uid="{00000000-0005-0000-0000-0000D12A0000}"/>
    <cellStyle name="계산 4 2 3 6 2" xfId="13535" xr:uid="{00000000-0005-0000-0000-0000D22A0000}"/>
    <cellStyle name="계산 4 2 3 6 3" xfId="19291" xr:uid="{00000000-0005-0000-0000-0000D32A0000}"/>
    <cellStyle name="계산 4 2 3 6 4" xfId="24773" xr:uid="{00000000-0005-0000-0000-0000D42A0000}"/>
    <cellStyle name="계산 4 2 3 7" xfId="11414" xr:uid="{00000000-0005-0000-0000-0000D52A0000}"/>
    <cellStyle name="계산 4 2 3 8" xfId="17212" xr:uid="{00000000-0005-0000-0000-0000D62A0000}"/>
    <cellStyle name="계산 4 2 4" xfId="5486" xr:uid="{00000000-0005-0000-0000-0000D72A0000}"/>
    <cellStyle name="계산 4 2 4 2" xfId="5774" xr:uid="{00000000-0005-0000-0000-0000D82A0000}"/>
    <cellStyle name="계산 4 2 4 2 10" xfId="11747" xr:uid="{00000000-0005-0000-0000-0000D92A0000}"/>
    <cellStyle name="계산 4 2 4 2 11" xfId="17513" xr:uid="{00000000-0005-0000-0000-0000DA2A0000}"/>
    <cellStyle name="계산 4 2 4 2 12" xfId="23027" xr:uid="{00000000-0005-0000-0000-0000DB2A0000}"/>
    <cellStyle name="계산 4 2 4 2 2" xfId="7570" xr:uid="{00000000-0005-0000-0000-0000DC2A0000}"/>
    <cellStyle name="계산 4 2 4 2 2 2" xfId="13536" xr:uid="{00000000-0005-0000-0000-0000DD2A0000}"/>
    <cellStyle name="계산 4 2 4 2 2 3" xfId="19292" xr:uid="{00000000-0005-0000-0000-0000DE2A0000}"/>
    <cellStyle name="계산 4 2 4 2 2 4" xfId="24774" xr:uid="{00000000-0005-0000-0000-0000DF2A0000}"/>
    <cellStyle name="계산 4 2 4 2 3" xfId="7571" xr:uid="{00000000-0005-0000-0000-0000E02A0000}"/>
    <cellStyle name="계산 4 2 4 2 3 2" xfId="13537" xr:uid="{00000000-0005-0000-0000-0000E12A0000}"/>
    <cellStyle name="계산 4 2 4 2 3 3" xfId="19293" xr:uid="{00000000-0005-0000-0000-0000E22A0000}"/>
    <cellStyle name="계산 4 2 4 2 3 4" xfId="24775" xr:uid="{00000000-0005-0000-0000-0000E32A0000}"/>
    <cellStyle name="계산 4 2 4 2 4" xfId="7572" xr:uid="{00000000-0005-0000-0000-0000E42A0000}"/>
    <cellStyle name="계산 4 2 4 2 4 2" xfId="13538" xr:uid="{00000000-0005-0000-0000-0000E52A0000}"/>
    <cellStyle name="계산 4 2 4 2 4 3" xfId="19294" xr:uid="{00000000-0005-0000-0000-0000E62A0000}"/>
    <cellStyle name="계산 4 2 4 2 4 4" xfId="24776" xr:uid="{00000000-0005-0000-0000-0000E72A0000}"/>
    <cellStyle name="계산 4 2 4 2 5" xfId="7573" xr:uid="{00000000-0005-0000-0000-0000E82A0000}"/>
    <cellStyle name="계산 4 2 4 2 5 2" xfId="13539" xr:uid="{00000000-0005-0000-0000-0000E92A0000}"/>
    <cellStyle name="계산 4 2 4 2 5 3" xfId="19295" xr:uid="{00000000-0005-0000-0000-0000EA2A0000}"/>
    <cellStyle name="계산 4 2 4 2 5 4" xfId="24777" xr:uid="{00000000-0005-0000-0000-0000EB2A0000}"/>
    <cellStyle name="계산 4 2 4 2 6" xfId="7574" xr:uid="{00000000-0005-0000-0000-0000EC2A0000}"/>
    <cellStyle name="계산 4 2 4 2 6 2" xfId="13540" xr:uid="{00000000-0005-0000-0000-0000ED2A0000}"/>
    <cellStyle name="계산 4 2 4 2 6 3" xfId="19296" xr:uid="{00000000-0005-0000-0000-0000EE2A0000}"/>
    <cellStyle name="계산 4 2 4 2 6 4" xfId="24778" xr:uid="{00000000-0005-0000-0000-0000EF2A0000}"/>
    <cellStyle name="계산 4 2 4 2 7" xfId="7575" xr:uid="{00000000-0005-0000-0000-0000F02A0000}"/>
    <cellStyle name="계산 4 2 4 2 7 2" xfId="13541" xr:uid="{00000000-0005-0000-0000-0000F12A0000}"/>
    <cellStyle name="계산 4 2 4 2 7 3" xfId="19297" xr:uid="{00000000-0005-0000-0000-0000F22A0000}"/>
    <cellStyle name="계산 4 2 4 2 7 4" xfId="24779" xr:uid="{00000000-0005-0000-0000-0000F32A0000}"/>
    <cellStyle name="계산 4 2 4 2 8" xfId="7576" xr:uid="{00000000-0005-0000-0000-0000F42A0000}"/>
    <cellStyle name="계산 4 2 4 2 8 2" xfId="13542" xr:uid="{00000000-0005-0000-0000-0000F52A0000}"/>
    <cellStyle name="계산 4 2 4 2 8 3" xfId="19298" xr:uid="{00000000-0005-0000-0000-0000F62A0000}"/>
    <cellStyle name="계산 4 2 4 2 8 4" xfId="24780" xr:uid="{00000000-0005-0000-0000-0000F72A0000}"/>
    <cellStyle name="계산 4 2 4 2 9" xfId="7577" xr:uid="{00000000-0005-0000-0000-0000F82A0000}"/>
    <cellStyle name="계산 4 2 4 2 9 2" xfId="13543" xr:uid="{00000000-0005-0000-0000-0000F92A0000}"/>
    <cellStyle name="계산 4 2 4 2 9 3" xfId="19299" xr:uid="{00000000-0005-0000-0000-0000FA2A0000}"/>
    <cellStyle name="계산 4 2 4 2 9 4" xfId="24781" xr:uid="{00000000-0005-0000-0000-0000FB2A0000}"/>
    <cellStyle name="계산 4 2 4 3" xfId="5999" xr:uid="{00000000-0005-0000-0000-0000FC2A0000}"/>
    <cellStyle name="계산 4 2 4 3 10" xfId="7578" xr:uid="{00000000-0005-0000-0000-0000FD2A0000}"/>
    <cellStyle name="계산 4 2 4 3 10 2" xfId="13544" xr:uid="{00000000-0005-0000-0000-0000FE2A0000}"/>
    <cellStyle name="계산 4 2 4 3 10 3" xfId="19300" xr:uid="{00000000-0005-0000-0000-0000FF2A0000}"/>
    <cellStyle name="계산 4 2 4 3 10 4" xfId="24782" xr:uid="{00000000-0005-0000-0000-0000002B0000}"/>
    <cellStyle name="계산 4 2 4 3 11" xfId="11972" xr:uid="{00000000-0005-0000-0000-0000012B0000}"/>
    <cellStyle name="계산 4 2 4 3 12" xfId="17729" xr:uid="{00000000-0005-0000-0000-0000022B0000}"/>
    <cellStyle name="계산 4 2 4 3 13" xfId="23226" xr:uid="{00000000-0005-0000-0000-0000032B0000}"/>
    <cellStyle name="계산 4 2 4 3 2" xfId="7579" xr:uid="{00000000-0005-0000-0000-0000042B0000}"/>
    <cellStyle name="계산 4 2 4 3 2 2" xfId="13545" xr:uid="{00000000-0005-0000-0000-0000052B0000}"/>
    <cellStyle name="계산 4 2 4 3 2 3" xfId="19301" xr:uid="{00000000-0005-0000-0000-0000062B0000}"/>
    <cellStyle name="계산 4 2 4 3 2 4" xfId="24783" xr:uid="{00000000-0005-0000-0000-0000072B0000}"/>
    <cellStyle name="계산 4 2 4 3 3" xfId="7580" xr:uid="{00000000-0005-0000-0000-0000082B0000}"/>
    <cellStyle name="계산 4 2 4 3 3 2" xfId="13546" xr:uid="{00000000-0005-0000-0000-0000092B0000}"/>
    <cellStyle name="계산 4 2 4 3 3 3" xfId="19302" xr:uid="{00000000-0005-0000-0000-00000A2B0000}"/>
    <cellStyle name="계산 4 2 4 3 3 4" xfId="24784" xr:uid="{00000000-0005-0000-0000-00000B2B0000}"/>
    <cellStyle name="계산 4 2 4 3 4" xfId="7581" xr:uid="{00000000-0005-0000-0000-00000C2B0000}"/>
    <cellStyle name="계산 4 2 4 3 4 2" xfId="13547" xr:uid="{00000000-0005-0000-0000-00000D2B0000}"/>
    <cellStyle name="계산 4 2 4 3 4 3" xfId="19303" xr:uid="{00000000-0005-0000-0000-00000E2B0000}"/>
    <cellStyle name="계산 4 2 4 3 4 4" xfId="24785" xr:uid="{00000000-0005-0000-0000-00000F2B0000}"/>
    <cellStyle name="계산 4 2 4 3 5" xfId="7582" xr:uid="{00000000-0005-0000-0000-0000102B0000}"/>
    <cellStyle name="계산 4 2 4 3 5 2" xfId="13548" xr:uid="{00000000-0005-0000-0000-0000112B0000}"/>
    <cellStyle name="계산 4 2 4 3 5 3" xfId="19304" xr:uid="{00000000-0005-0000-0000-0000122B0000}"/>
    <cellStyle name="계산 4 2 4 3 5 4" xfId="24786" xr:uid="{00000000-0005-0000-0000-0000132B0000}"/>
    <cellStyle name="계산 4 2 4 3 6" xfId="7583" xr:uid="{00000000-0005-0000-0000-0000142B0000}"/>
    <cellStyle name="계산 4 2 4 3 6 2" xfId="13549" xr:uid="{00000000-0005-0000-0000-0000152B0000}"/>
    <cellStyle name="계산 4 2 4 3 6 3" xfId="19305" xr:uid="{00000000-0005-0000-0000-0000162B0000}"/>
    <cellStyle name="계산 4 2 4 3 6 4" xfId="24787" xr:uid="{00000000-0005-0000-0000-0000172B0000}"/>
    <cellStyle name="계산 4 2 4 3 7" xfId="7584" xr:uid="{00000000-0005-0000-0000-0000182B0000}"/>
    <cellStyle name="계산 4 2 4 3 7 2" xfId="13550" xr:uid="{00000000-0005-0000-0000-0000192B0000}"/>
    <cellStyle name="계산 4 2 4 3 7 3" xfId="19306" xr:uid="{00000000-0005-0000-0000-00001A2B0000}"/>
    <cellStyle name="계산 4 2 4 3 7 4" xfId="24788" xr:uid="{00000000-0005-0000-0000-00001B2B0000}"/>
    <cellStyle name="계산 4 2 4 3 8" xfId="7585" xr:uid="{00000000-0005-0000-0000-00001C2B0000}"/>
    <cellStyle name="계산 4 2 4 3 8 2" xfId="13551" xr:uid="{00000000-0005-0000-0000-00001D2B0000}"/>
    <cellStyle name="계산 4 2 4 3 8 3" xfId="19307" xr:uid="{00000000-0005-0000-0000-00001E2B0000}"/>
    <cellStyle name="계산 4 2 4 3 8 4" xfId="24789" xr:uid="{00000000-0005-0000-0000-00001F2B0000}"/>
    <cellStyle name="계산 4 2 4 3 9" xfId="7586" xr:uid="{00000000-0005-0000-0000-0000202B0000}"/>
    <cellStyle name="계산 4 2 4 3 9 2" xfId="13552" xr:uid="{00000000-0005-0000-0000-0000212B0000}"/>
    <cellStyle name="계산 4 2 4 3 9 3" xfId="19308" xr:uid="{00000000-0005-0000-0000-0000222B0000}"/>
    <cellStyle name="계산 4 2 4 3 9 4" xfId="24790" xr:uid="{00000000-0005-0000-0000-0000232B0000}"/>
    <cellStyle name="계산 4 2 4 4" xfId="7587" xr:uid="{00000000-0005-0000-0000-0000242B0000}"/>
    <cellStyle name="계산 4 2 4 4 2" xfId="13553" xr:uid="{00000000-0005-0000-0000-0000252B0000}"/>
    <cellStyle name="계산 4 2 4 4 3" xfId="19309" xr:uid="{00000000-0005-0000-0000-0000262B0000}"/>
    <cellStyle name="계산 4 2 4 4 4" xfId="24791" xr:uid="{00000000-0005-0000-0000-0000272B0000}"/>
    <cellStyle name="계산 4 2 4 5" xfId="7588" xr:uid="{00000000-0005-0000-0000-0000282B0000}"/>
    <cellStyle name="계산 4 2 4 5 2" xfId="13554" xr:uid="{00000000-0005-0000-0000-0000292B0000}"/>
    <cellStyle name="계산 4 2 4 5 3" xfId="19310" xr:uid="{00000000-0005-0000-0000-00002A2B0000}"/>
    <cellStyle name="계산 4 2 4 5 4" xfId="24792" xr:uid="{00000000-0005-0000-0000-00002B2B0000}"/>
    <cellStyle name="계산 4 2 4 6" xfId="7589" xr:uid="{00000000-0005-0000-0000-00002C2B0000}"/>
    <cellStyle name="계산 4 2 4 6 2" xfId="13555" xr:uid="{00000000-0005-0000-0000-00002D2B0000}"/>
    <cellStyle name="계산 4 2 4 6 3" xfId="19311" xr:uid="{00000000-0005-0000-0000-00002E2B0000}"/>
    <cellStyle name="계산 4 2 4 6 4" xfId="24793" xr:uid="{00000000-0005-0000-0000-00002F2B0000}"/>
    <cellStyle name="계산 4 2 4 7" xfId="7590" xr:uid="{00000000-0005-0000-0000-0000302B0000}"/>
    <cellStyle name="계산 4 2 4 7 2" xfId="13556" xr:uid="{00000000-0005-0000-0000-0000312B0000}"/>
    <cellStyle name="계산 4 2 4 7 3" xfId="19312" xr:uid="{00000000-0005-0000-0000-0000322B0000}"/>
    <cellStyle name="계산 4 2 4 7 4" xfId="24794" xr:uid="{00000000-0005-0000-0000-0000332B0000}"/>
    <cellStyle name="계산 4 2 4 8" xfId="11480" xr:uid="{00000000-0005-0000-0000-0000342B0000}"/>
    <cellStyle name="계산 4 2 4 9" xfId="17272" xr:uid="{00000000-0005-0000-0000-0000352B0000}"/>
    <cellStyle name="계산 4 2 5" xfId="5405" xr:uid="{00000000-0005-0000-0000-0000362B0000}"/>
    <cellStyle name="계산 4 2 5 10" xfId="17198" xr:uid="{00000000-0005-0000-0000-0000372B0000}"/>
    <cellStyle name="계산 4 2 5 11" xfId="11316" xr:uid="{00000000-0005-0000-0000-0000382B0000}"/>
    <cellStyle name="계산 4 2 5 2" xfId="5693" xr:uid="{00000000-0005-0000-0000-0000392B0000}"/>
    <cellStyle name="계산 4 2 5 2 10" xfId="7591" xr:uid="{00000000-0005-0000-0000-00003A2B0000}"/>
    <cellStyle name="계산 4 2 5 2 10 2" xfId="13557" xr:uid="{00000000-0005-0000-0000-00003B2B0000}"/>
    <cellStyle name="계산 4 2 5 2 10 3" xfId="19313" xr:uid="{00000000-0005-0000-0000-00003C2B0000}"/>
    <cellStyle name="계산 4 2 5 2 10 4" xfId="24795" xr:uid="{00000000-0005-0000-0000-00003D2B0000}"/>
    <cellStyle name="계산 4 2 5 2 11" xfId="11666" xr:uid="{00000000-0005-0000-0000-00003E2B0000}"/>
    <cellStyle name="계산 4 2 5 2 12" xfId="17436" xr:uid="{00000000-0005-0000-0000-00003F2B0000}"/>
    <cellStyle name="계산 4 2 5 2 13" xfId="22956" xr:uid="{00000000-0005-0000-0000-0000402B0000}"/>
    <cellStyle name="계산 4 2 5 2 2" xfId="7592" xr:uid="{00000000-0005-0000-0000-0000412B0000}"/>
    <cellStyle name="계산 4 2 5 2 2 2" xfId="13558" xr:uid="{00000000-0005-0000-0000-0000422B0000}"/>
    <cellStyle name="계산 4 2 5 2 2 3" xfId="19314" xr:uid="{00000000-0005-0000-0000-0000432B0000}"/>
    <cellStyle name="계산 4 2 5 2 2 4" xfId="24796" xr:uid="{00000000-0005-0000-0000-0000442B0000}"/>
    <cellStyle name="계산 4 2 5 2 3" xfId="7593" xr:uid="{00000000-0005-0000-0000-0000452B0000}"/>
    <cellStyle name="계산 4 2 5 2 3 2" xfId="13559" xr:uid="{00000000-0005-0000-0000-0000462B0000}"/>
    <cellStyle name="계산 4 2 5 2 3 3" xfId="19315" xr:uid="{00000000-0005-0000-0000-0000472B0000}"/>
    <cellStyle name="계산 4 2 5 2 3 4" xfId="24797" xr:uid="{00000000-0005-0000-0000-0000482B0000}"/>
    <cellStyle name="계산 4 2 5 2 4" xfId="7594" xr:uid="{00000000-0005-0000-0000-0000492B0000}"/>
    <cellStyle name="계산 4 2 5 2 4 2" xfId="13560" xr:uid="{00000000-0005-0000-0000-00004A2B0000}"/>
    <cellStyle name="계산 4 2 5 2 4 3" xfId="19316" xr:uid="{00000000-0005-0000-0000-00004B2B0000}"/>
    <cellStyle name="계산 4 2 5 2 4 4" xfId="24798" xr:uid="{00000000-0005-0000-0000-00004C2B0000}"/>
    <cellStyle name="계산 4 2 5 2 5" xfId="7595" xr:uid="{00000000-0005-0000-0000-00004D2B0000}"/>
    <cellStyle name="계산 4 2 5 2 5 2" xfId="13561" xr:uid="{00000000-0005-0000-0000-00004E2B0000}"/>
    <cellStyle name="계산 4 2 5 2 5 3" xfId="19317" xr:uid="{00000000-0005-0000-0000-00004F2B0000}"/>
    <cellStyle name="계산 4 2 5 2 5 4" xfId="24799" xr:uid="{00000000-0005-0000-0000-0000502B0000}"/>
    <cellStyle name="계산 4 2 5 2 6" xfId="7596" xr:uid="{00000000-0005-0000-0000-0000512B0000}"/>
    <cellStyle name="계산 4 2 5 2 6 2" xfId="13562" xr:uid="{00000000-0005-0000-0000-0000522B0000}"/>
    <cellStyle name="계산 4 2 5 2 6 3" xfId="19318" xr:uid="{00000000-0005-0000-0000-0000532B0000}"/>
    <cellStyle name="계산 4 2 5 2 6 4" xfId="24800" xr:uid="{00000000-0005-0000-0000-0000542B0000}"/>
    <cellStyle name="계산 4 2 5 2 7" xfId="7597" xr:uid="{00000000-0005-0000-0000-0000552B0000}"/>
    <cellStyle name="계산 4 2 5 2 7 2" xfId="13563" xr:uid="{00000000-0005-0000-0000-0000562B0000}"/>
    <cellStyle name="계산 4 2 5 2 7 3" xfId="19319" xr:uid="{00000000-0005-0000-0000-0000572B0000}"/>
    <cellStyle name="계산 4 2 5 2 7 4" xfId="24801" xr:uid="{00000000-0005-0000-0000-0000582B0000}"/>
    <cellStyle name="계산 4 2 5 2 8" xfId="7598" xr:uid="{00000000-0005-0000-0000-0000592B0000}"/>
    <cellStyle name="계산 4 2 5 2 8 2" xfId="13564" xr:uid="{00000000-0005-0000-0000-00005A2B0000}"/>
    <cellStyle name="계산 4 2 5 2 8 3" xfId="19320" xr:uid="{00000000-0005-0000-0000-00005B2B0000}"/>
    <cellStyle name="계산 4 2 5 2 8 4" xfId="24802" xr:uid="{00000000-0005-0000-0000-00005C2B0000}"/>
    <cellStyle name="계산 4 2 5 2 9" xfId="7599" xr:uid="{00000000-0005-0000-0000-00005D2B0000}"/>
    <cellStyle name="계산 4 2 5 2 9 2" xfId="13565" xr:uid="{00000000-0005-0000-0000-00005E2B0000}"/>
    <cellStyle name="계산 4 2 5 2 9 3" xfId="19321" xr:uid="{00000000-0005-0000-0000-00005F2B0000}"/>
    <cellStyle name="계산 4 2 5 2 9 4" xfId="24803" xr:uid="{00000000-0005-0000-0000-0000602B0000}"/>
    <cellStyle name="계산 4 2 5 3" xfId="5932" xr:uid="{00000000-0005-0000-0000-0000612B0000}"/>
    <cellStyle name="계산 4 2 5 3 10" xfId="7600" xr:uid="{00000000-0005-0000-0000-0000622B0000}"/>
    <cellStyle name="계산 4 2 5 3 10 2" xfId="13566" xr:uid="{00000000-0005-0000-0000-0000632B0000}"/>
    <cellStyle name="계산 4 2 5 3 10 3" xfId="19322" xr:uid="{00000000-0005-0000-0000-0000642B0000}"/>
    <cellStyle name="계산 4 2 5 3 10 4" xfId="24804" xr:uid="{00000000-0005-0000-0000-0000652B0000}"/>
    <cellStyle name="계산 4 2 5 3 11" xfId="11905" xr:uid="{00000000-0005-0000-0000-0000662B0000}"/>
    <cellStyle name="계산 4 2 5 3 12" xfId="17662" xr:uid="{00000000-0005-0000-0000-0000672B0000}"/>
    <cellStyle name="계산 4 2 5 3 13" xfId="23159" xr:uid="{00000000-0005-0000-0000-0000682B0000}"/>
    <cellStyle name="계산 4 2 5 3 2" xfId="7601" xr:uid="{00000000-0005-0000-0000-0000692B0000}"/>
    <cellStyle name="계산 4 2 5 3 2 2" xfId="13567" xr:uid="{00000000-0005-0000-0000-00006A2B0000}"/>
    <cellStyle name="계산 4 2 5 3 2 3" xfId="19323" xr:uid="{00000000-0005-0000-0000-00006B2B0000}"/>
    <cellStyle name="계산 4 2 5 3 2 4" xfId="24805" xr:uid="{00000000-0005-0000-0000-00006C2B0000}"/>
    <cellStyle name="계산 4 2 5 3 3" xfId="7602" xr:uid="{00000000-0005-0000-0000-00006D2B0000}"/>
    <cellStyle name="계산 4 2 5 3 3 2" xfId="13568" xr:uid="{00000000-0005-0000-0000-00006E2B0000}"/>
    <cellStyle name="계산 4 2 5 3 3 3" xfId="19324" xr:uid="{00000000-0005-0000-0000-00006F2B0000}"/>
    <cellStyle name="계산 4 2 5 3 3 4" xfId="24806" xr:uid="{00000000-0005-0000-0000-0000702B0000}"/>
    <cellStyle name="계산 4 2 5 3 4" xfId="7603" xr:uid="{00000000-0005-0000-0000-0000712B0000}"/>
    <cellStyle name="계산 4 2 5 3 4 2" xfId="13569" xr:uid="{00000000-0005-0000-0000-0000722B0000}"/>
    <cellStyle name="계산 4 2 5 3 4 3" xfId="19325" xr:uid="{00000000-0005-0000-0000-0000732B0000}"/>
    <cellStyle name="계산 4 2 5 3 4 4" xfId="24807" xr:uid="{00000000-0005-0000-0000-0000742B0000}"/>
    <cellStyle name="계산 4 2 5 3 5" xfId="7604" xr:uid="{00000000-0005-0000-0000-0000752B0000}"/>
    <cellStyle name="계산 4 2 5 3 5 2" xfId="13570" xr:uid="{00000000-0005-0000-0000-0000762B0000}"/>
    <cellStyle name="계산 4 2 5 3 5 3" xfId="19326" xr:uid="{00000000-0005-0000-0000-0000772B0000}"/>
    <cellStyle name="계산 4 2 5 3 5 4" xfId="24808" xr:uid="{00000000-0005-0000-0000-0000782B0000}"/>
    <cellStyle name="계산 4 2 5 3 6" xfId="7605" xr:uid="{00000000-0005-0000-0000-0000792B0000}"/>
    <cellStyle name="계산 4 2 5 3 6 2" xfId="13571" xr:uid="{00000000-0005-0000-0000-00007A2B0000}"/>
    <cellStyle name="계산 4 2 5 3 6 3" xfId="19327" xr:uid="{00000000-0005-0000-0000-00007B2B0000}"/>
    <cellStyle name="계산 4 2 5 3 6 4" xfId="24809" xr:uid="{00000000-0005-0000-0000-00007C2B0000}"/>
    <cellStyle name="계산 4 2 5 3 7" xfId="7606" xr:uid="{00000000-0005-0000-0000-00007D2B0000}"/>
    <cellStyle name="계산 4 2 5 3 7 2" xfId="13572" xr:uid="{00000000-0005-0000-0000-00007E2B0000}"/>
    <cellStyle name="계산 4 2 5 3 7 3" xfId="19328" xr:uid="{00000000-0005-0000-0000-00007F2B0000}"/>
    <cellStyle name="계산 4 2 5 3 7 4" xfId="24810" xr:uid="{00000000-0005-0000-0000-0000802B0000}"/>
    <cellStyle name="계산 4 2 5 3 8" xfId="7607" xr:uid="{00000000-0005-0000-0000-0000812B0000}"/>
    <cellStyle name="계산 4 2 5 3 8 2" xfId="13573" xr:uid="{00000000-0005-0000-0000-0000822B0000}"/>
    <cellStyle name="계산 4 2 5 3 8 3" xfId="19329" xr:uid="{00000000-0005-0000-0000-0000832B0000}"/>
    <cellStyle name="계산 4 2 5 3 8 4" xfId="24811" xr:uid="{00000000-0005-0000-0000-0000842B0000}"/>
    <cellStyle name="계산 4 2 5 3 9" xfId="7608" xr:uid="{00000000-0005-0000-0000-0000852B0000}"/>
    <cellStyle name="계산 4 2 5 3 9 2" xfId="13574" xr:uid="{00000000-0005-0000-0000-0000862B0000}"/>
    <cellStyle name="계산 4 2 5 3 9 3" xfId="19330" xr:uid="{00000000-0005-0000-0000-0000872B0000}"/>
    <cellStyle name="계산 4 2 5 3 9 4" xfId="24812" xr:uid="{00000000-0005-0000-0000-0000882B0000}"/>
    <cellStyle name="계산 4 2 5 4" xfId="7609" xr:uid="{00000000-0005-0000-0000-0000892B0000}"/>
    <cellStyle name="계산 4 2 5 4 2" xfId="13575" xr:uid="{00000000-0005-0000-0000-00008A2B0000}"/>
    <cellStyle name="계산 4 2 5 4 3" xfId="19331" xr:uid="{00000000-0005-0000-0000-00008B2B0000}"/>
    <cellStyle name="계산 4 2 5 4 4" xfId="24813" xr:uid="{00000000-0005-0000-0000-00008C2B0000}"/>
    <cellStyle name="계산 4 2 5 5" xfId="7610" xr:uid="{00000000-0005-0000-0000-00008D2B0000}"/>
    <cellStyle name="계산 4 2 5 5 2" xfId="13576" xr:uid="{00000000-0005-0000-0000-00008E2B0000}"/>
    <cellStyle name="계산 4 2 5 5 3" xfId="19332" xr:uid="{00000000-0005-0000-0000-00008F2B0000}"/>
    <cellStyle name="계산 4 2 5 5 4" xfId="24814" xr:uid="{00000000-0005-0000-0000-0000902B0000}"/>
    <cellStyle name="계산 4 2 5 6" xfId="7611" xr:uid="{00000000-0005-0000-0000-0000912B0000}"/>
    <cellStyle name="계산 4 2 5 6 2" xfId="13577" xr:uid="{00000000-0005-0000-0000-0000922B0000}"/>
    <cellStyle name="계산 4 2 5 6 3" xfId="19333" xr:uid="{00000000-0005-0000-0000-0000932B0000}"/>
    <cellStyle name="계산 4 2 5 6 4" xfId="24815" xr:uid="{00000000-0005-0000-0000-0000942B0000}"/>
    <cellStyle name="계산 4 2 5 7" xfId="7612" xr:uid="{00000000-0005-0000-0000-0000952B0000}"/>
    <cellStyle name="계산 4 2 5 7 2" xfId="13578" xr:uid="{00000000-0005-0000-0000-0000962B0000}"/>
    <cellStyle name="계산 4 2 5 7 3" xfId="19334" xr:uid="{00000000-0005-0000-0000-0000972B0000}"/>
    <cellStyle name="계산 4 2 5 7 4" xfId="24816" xr:uid="{00000000-0005-0000-0000-0000982B0000}"/>
    <cellStyle name="계산 4 2 5 8" xfId="7613" xr:uid="{00000000-0005-0000-0000-0000992B0000}"/>
    <cellStyle name="계산 4 2 5 8 2" xfId="13579" xr:uid="{00000000-0005-0000-0000-00009A2B0000}"/>
    <cellStyle name="계산 4 2 5 8 3" xfId="19335" xr:uid="{00000000-0005-0000-0000-00009B2B0000}"/>
    <cellStyle name="계산 4 2 5 8 4" xfId="24817" xr:uid="{00000000-0005-0000-0000-00009C2B0000}"/>
    <cellStyle name="계산 4 2 5 9" xfId="11399" xr:uid="{00000000-0005-0000-0000-00009D2B0000}"/>
    <cellStyle name="계산 4 2 6" xfId="7614" xr:uid="{00000000-0005-0000-0000-00009E2B0000}"/>
    <cellStyle name="계산 4 2 6 2" xfId="13580" xr:uid="{00000000-0005-0000-0000-00009F2B0000}"/>
    <cellStyle name="계산 4 2 6 3" xfId="19336" xr:uid="{00000000-0005-0000-0000-0000A02B0000}"/>
    <cellStyle name="계산 4 2 6 4" xfId="24818" xr:uid="{00000000-0005-0000-0000-0000A12B0000}"/>
    <cellStyle name="계산 4 2 7" xfId="7615" xr:uid="{00000000-0005-0000-0000-0000A22B0000}"/>
    <cellStyle name="계산 4 2 7 2" xfId="13581" xr:uid="{00000000-0005-0000-0000-0000A32B0000}"/>
    <cellStyle name="계산 4 2 7 3" xfId="19337" xr:uid="{00000000-0005-0000-0000-0000A42B0000}"/>
    <cellStyle name="계산 4 2 7 4" xfId="24819" xr:uid="{00000000-0005-0000-0000-0000A52B0000}"/>
    <cellStyle name="계산 4 2 8" xfId="11327" xr:uid="{00000000-0005-0000-0000-0000A62B0000}"/>
    <cellStyle name="계산 4 2 9" xfId="11283" xr:uid="{00000000-0005-0000-0000-0000A72B0000}"/>
    <cellStyle name="계산 4 3" xfId="5374" xr:uid="{00000000-0005-0000-0000-0000A82B0000}"/>
    <cellStyle name="계산 4 3 10" xfId="7616" xr:uid="{00000000-0005-0000-0000-0000A92B0000}"/>
    <cellStyle name="계산 4 3 10 2" xfId="13582" xr:uid="{00000000-0005-0000-0000-0000AA2B0000}"/>
    <cellStyle name="계산 4 3 10 3" xfId="19338" xr:uid="{00000000-0005-0000-0000-0000AB2B0000}"/>
    <cellStyle name="계산 4 3 10 4" xfId="24820" xr:uid="{00000000-0005-0000-0000-0000AC2B0000}"/>
    <cellStyle name="계산 4 3 11" xfId="11368" xr:uid="{00000000-0005-0000-0000-0000AD2B0000}"/>
    <cellStyle name="계산 4 3 12" xfId="17171" xr:uid="{00000000-0005-0000-0000-0000AE2B0000}"/>
    <cellStyle name="계산 4 3 13" xfId="11300" xr:uid="{00000000-0005-0000-0000-0000AF2B0000}"/>
    <cellStyle name="계산 4 3 2" xfId="5662" xr:uid="{00000000-0005-0000-0000-0000B02B0000}"/>
    <cellStyle name="계산 4 3 2 10" xfId="11635" xr:uid="{00000000-0005-0000-0000-0000B12B0000}"/>
    <cellStyle name="계산 4 3 2 11" xfId="17405" xr:uid="{00000000-0005-0000-0000-0000B22B0000}"/>
    <cellStyle name="계산 4 3 2 12" xfId="22937" xr:uid="{00000000-0005-0000-0000-0000B32B0000}"/>
    <cellStyle name="계산 4 3 2 2" xfId="7617" xr:uid="{00000000-0005-0000-0000-0000B42B0000}"/>
    <cellStyle name="계산 4 3 2 2 2" xfId="13583" xr:uid="{00000000-0005-0000-0000-0000B52B0000}"/>
    <cellStyle name="계산 4 3 2 2 3" xfId="19339" xr:uid="{00000000-0005-0000-0000-0000B62B0000}"/>
    <cellStyle name="계산 4 3 2 2 4" xfId="24821" xr:uid="{00000000-0005-0000-0000-0000B72B0000}"/>
    <cellStyle name="계산 4 3 2 3" xfId="7618" xr:uid="{00000000-0005-0000-0000-0000B82B0000}"/>
    <cellStyle name="계산 4 3 2 3 2" xfId="13584" xr:uid="{00000000-0005-0000-0000-0000B92B0000}"/>
    <cellStyle name="계산 4 3 2 3 3" xfId="19340" xr:uid="{00000000-0005-0000-0000-0000BA2B0000}"/>
    <cellStyle name="계산 4 3 2 3 4" xfId="24822" xr:uid="{00000000-0005-0000-0000-0000BB2B0000}"/>
    <cellStyle name="계산 4 3 2 4" xfId="7619" xr:uid="{00000000-0005-0000-0000-0000BC2B0000}"/>
    <cellStyle name="계산 4 3 2 4 2" xfId="13585" xr:uid="{00000000-0005-0000-0000-0000BD2B0000}"/>
    <cellStyle name="계산 4 3 2 4 3" xfId="19341" xr:uid="{00000000-0005-0000-0000-0000BE2B0000}"/>
    <cellStyle name="계산 4 3 2 4 4" xfId="24823" xr:uid="{00000000-0005-0000-0000-0000BF2B0000}"/>
    <cellStyle name="계산 4 3 2 5" xfId="7620" xr:uid="{00000000-0005-0000-0000-0000C02B0000}"/>
    <cellStyle name="계산 4 3 2 5 2" xfId="13586" xr:uid="{00000000-0005-0000-0000-0000C12B0000}"/>
    <cellStyle name="계산 4 3 2 5 3" xfId="19342" xr:uid="{00000000-0005-0000-0000-0000C22B0000}"/>
    <cellStyle name="계산 4 3 2 5 4" xfId="24824" xr:uid="{00000000-0005-0000-0000-0000C32B0000}"/>
    <cellStyle name="계산 4 3 2 6" xfId="7621" xr:uid="{00000000-0005-0000-0000-0000C42B0000}"/>
    <cellStyle name="계산 4 3 2 6 2" xfId="13587" xr:uid="{00000000-0005-0000-0000-0000C52B0000}"/>
    <cellStyle name="계산 4 3 2 6 3" xfId="19343" xr:uid="{00000000-0005-0000-0000-0000C62B0000}"/>
    <cellStyle name="계산 4 3 2 6 4" xfId="24825" xr:uid="{00000000-0005-0000-0000-0000C72B0000}"/>
    <cellStyle name="계산 4 3 2 7" xfId="7622" xr:uid="{00000000-0005-0000-0000-0000C82B0000}"/>
    <cellStyle name="계산 4 3 2 7 2" xfId="13588" xr:uid="{00000000-0005-0000-0000-0000C92B0000}"/>
    <cellStyle name="계산 4 3 2 7 3" xfId="19344" xr:uid="{00000000-0005-0000-0000-0000CA2B0000}"/>
    <cellStyle name="계산 4 3 2 7 4" xfId="24826" xr:uid="{00000000-0005-0000-0000-0000CB2B0000}"/>
    <cellStyle name="계산 4 3 2 8" xfId="7623" xr:uid="{00000000-0005-0000-0000-0000CC2B0000}"/>
    <cellStyle name="계산 4 3 2 8 2" xfId="13589" xr:uid="{00000000-0005-0000-0000-0000CD2B0000}"/>
    <cellStyle name="계산 4 3 2 8 3" xfId="19345" xr:uid="{00000000-0005-0000-0000-0000CE2B0000}"/>
    <cellStyle name="계산 4 3 2 8 4" xfId="24827" xr:uid="{00000000-0005-0000-0000-0000CF2B0000}"/>
    <cellStyle name="계산 4 3 2 9" xfId="7624" xr:uid="{00000000-0005-0000-0000-0000D02B0000}"/>
    <cellStyle name="계산 4 3 2 9 2" xfId="13590" xr:uid="{00000000-0005-0000-0000-0000D12B0000}"/>
    <cellStyle name="계산 4 3 2 9 3" xfId="19346" xr:uid="{00000000-0005-0000-0000-0000D22B0000}"/>
    <cellStyle name="계산 4 3 2 9 4" xfId="24828" xr:uid="{00000000-0005-0000-0000-0000D32B0000}"/>
    <cellStyle name="계산 4 3 3" xfId="5904" xr:uid="{00000000-0005-0000-0000-0000D42B0000}"/>
    <cellStyle name="계산 4 3 3 10" xfId="7625" xr:uid="{00000000-0005-0000-0000-0000D52B0000}"/>
    <cellStyle name="계산 4 3 3 10 2" xfId="13591" xr:uid="{00000000-0005-0000-0000-0000D62B0000}"/>
    <cellStyle name="계산 4 3 3 10 3" xfId="19347" xr:uid="{00000000-0005-0000-0000-0000D72B0000}"/>
    <cellStyle name="계산 4 3 3 10 4" xfId="24829" xr:uid="{00000000-0005-0000-0000-0000D82B0000}"/>
    <cellStyle name="계산 4 3 3 11" xfId="11877" xr:uid="{00000000-0005-0000-0000-0000D92B0000}"/>
    <cellStyle name="계산 4 3 3 12" xfId="17634" xr:uid="{00000000-0005-0000-0000-0000DA2B0000}"/>
    <cellStyle name="계산 4 3 3 13" xfId="23131" xr:uid="{00000000-0005-0000-0000-0000DB2B0000}"/>
    <cellStyle name="계산 4 3 3 2" xfId="7626" xr:uid="{00000000-0005-0000-0000-0000DC2B0000}"/>
    <cellStyle name="계산 4 3 3 2 2" xfId="13592" xr:uid="{00000000-0005-0000-0000-0000DD2B0000}"/>
    <cellStyle name="계산 4 3 3 2 3" xfId="19348" xr:uid="{00000000-0005-0000-0000-0000DE2B0000}"/>
    <cellStyle name="계산 4 3 3 2 4" xfId="24830" xr:uid="{00000000-0005-0000-0000-0000DF2B0000}"/>
    <cellStyle name="계산 4 3 3 3" xfId="7627" xr:uid="{00000000-0005-0000-0000-0000E02B0000}"/>
    <cellStyle name="계산 4 3 3 3 2" xfId="13593" xr:uid="{00000000-0005-0000-0000-0000E12B0000}"/>
    <cellStyle name="계산 4 3 3 3 3" xfId="19349" xr:uid="{00000000-0005-0000-0000-0000E22B0000}"/>
    <cellStyle name="계산 4 3 3 3 4" xfId="24831" xr:uid="{00000000-0005-0000-0000-0000E32B0000}"/>
    <cellStyle name="계산 4 3 3 4" xfId="7628" xr:uid="{00000000-0005-0000-0000-0000E42B0000}"/>
    <cellStyle name="계산 4 3 3 4 2" xfId="13594" xr:uid="{00000000-0005-0000-0000-0000E52B0000}"/>
    <cellStyle name="계산 4 3 3 4 3" xfId="19350" xr:uid="{00000000-0005-0000-0000-0000E62B0000}"/>
    <cellStyle name="계산 4 3 3 4 4" xfId="24832" xr:uid="{00000000-0005-0000-0000-0000E72B0000}"/>
    <cellStyle name="계산 4 3 3 5" xfId="7629" xr:uid="{00000000-0005-0000-0000-0000E82B0000}"/>
    <cellStyle name="계산 4 3 3 5 2" xfId="13595" xr:uid="{00000000-0005-0000-0000-0000E92B0000}"/>
    <cellStyle name="계산 4 3 3 5 3" xfId="19351" xr:uid="{00000000-0005-0000-0000-0000EA2B0000}"/>
    <cellStyle name="계산 4 3 3 5 4" xfId="24833" xr:uid="{00000000-0005-0000-0000-0000EB2B0000}"/>
    <cellStyle name="계산 4 3 3 6" xfId="7630" xr:uid="{00000000-0005-0000-0000-0000EC2B0000}"/>
    <cellStyle name="계산 4 3 3 6 2" xfId="13596" xr:uid="{00000000-0005-0000-0000-0000ED2B0000}"/>
    <cellStyle name="계산 4 3 3 6 3" xfId="19352" xr:uid="{00000000-0005-0000-0000-0000EE2B0000}"/>
    <cellStyle name="계산 4 3 3 6 4" xfId="24834" xr:uid="{00000000-0005-0000-0000-0000EF2B0000}"/>
    <cellStyle name="계산 4 3 3 7" xfId="7631" xr:uid="{00000000-0005-0000-0000-0000F02B0000}"/>
    <cellStyle name="계산 4 3 3 7 2" xfId="13597" xr:uid="{00000000-0005-0000-0000-0000F12B0000}"/>
    <cellStyle name="계산 4 3 3 7 3" xfId="19353" xr:uid="{00000000-0005-0000-0000-0000F22B0000}"/>
    <cellStyle name="계산 4 3 3 7 4" xfId="24835" xr:uid="{00000000-0005-0000-0000-0000F32B0000}"/>
    <cellStyle name="계산 4 3 3 8" xfId="7632" xr:uid="{00000000-0005-0000-0000-0000F42B0000}"/>
    <cellStyle name="계산 4 3 3 8 2" xfId="13598" xr:uid="{00000000-0005-0000-0000-0000F52B0000}"/>
    <cellStyle name="계산 4 3 3 8 3" xfId="19354" xr:uid="{00000000-0005-0000-0000-0000F62B0000}"/>
    <cellStyle name="계산 4 3 3 8 4" xfId="24836" xr:uid="{00000000-0005-0000-0000-0000F72B0000}"/>
    <cellStyle name="계산 4 3 3 9" xfId="7633" xr:uid="{00000000-0005-0000-0000-0000F82B0000}"/>
    <cellStyle name="계산 4 3 3 9 2" xfId="13599" xr:uid="{00000000-0005-0000-0000-0000F92B0000}"/>
    <cellStyle name="계산 4 3 3 9 3" xfId="19355" xr:uid="{00000000-0005-0000-0000-0000FA2B0000}"/>
    <cellStyle name="계산 4 3 3 9 4" xfId="24837" xr:uid="{00000000-0005-0000-0000-0000FB2B0000}"/>
    <cellStyle name="계산 4 3 4" xfId="7634" xr:uid="{00000000-0005-0000-0000-0000FC2B0000}"/>
    <cellStyle name="계산 4 3 4 2" xfId="13600" xr:uid="{00000000-0005-0000-0000-0000FD2B0000}"/>
    <cellStyle name="계산 4 3 4 3" xfId="19356" xr:uid="{00000000-0005-0000-0000-0000FE2B0000}"/>
    <cellStyle name="계산 4 3 4 4" xfId="24838" xr:uid="{00000000-0005-0000-0000-0000FF2B0000}"/>
    <cellStyle name="계산 4 3 5" xfId="7635" xr:uid="{00000000-0005-0000-0000-0000002C0000}"/>
    <cellStyle name="계산 4 3 5 2" xfId="13601" xr:uid="{00000000-0005-0000-0000-0000012C0000}"/>
    <cellStyle name="계산 4 3 5 3" xfId="19357" xr:uid="{00000000-0005-0000-0000-0000022C0000}"/>
    <cellStyle name="계산 4 3 5 4" xfId="24839" xr:uid="{00000000-0005-0000-0000-0000032C0000}"/>
    <cellStyle name="계산 4 3 6" xfId="7636" xr:uid="{00000000-0005-0000-0000-0000042C0000}"/>
    <cellStyle name="계산 4 3 6 2" xfId="13602" xr:uid="{00000000-0005-0000-0000-0000052C0000}"/>
    <cellStyle name="계산 4 3 6 3" xfId="19358" xr:uid="{00000000-0005-0000-0000-0000062C0000}"/>
    <cellStyle name="계산 4 3 6 4" xfId="24840" xr:uid="{00000000-0005-0000-0000-0000072C0000}"/>
    <cellStyle name="계산 4 3 7" xfId="7637" xr:uid="{00000000-0005-0000-0000-0000082C0000}"/>
    <cellStyle name="계산 4 3 7 2" xfId="13603" xr:uid="{00000000-0005-0000-0000-0000092C0000}"/>
    <cellStyle name="계산 4 3 7 3" xfId="19359" xr:uid="{00000000-0005-0000-0000-00000A2C0000}"/>
    <cellStyle name="계산 4 3 7 4" xfId="24841" xr:uid="{00000000-0005-0000-0000-00000B2C0000}"/>
    <cellStyle name="계산 4 3 8" xfId="7638" xr:uid="{00000000-0005-0000-0000-00000C2C0000}"/>
    <cellStyle name="계산 4 3 8 2" xfId="13604" xr:uid="{00000000-0005-0000-0000-00000D2C0000}"/>
    <cellStyle name="계산 4 3 8 3" xfId="19360" xr:uid="{00000000-0005-0000-0000-00000E2C0000}"/>
    <cellStyle name="계산 4 3 8 4" xfId="24842" xr:uid="{00000000-0005-0000-0000-00000F2C0000}"/>
    <cellStyle name="계산 4 3 9" xfId="7639" xr:uid="{00000000-0005-0000-0000-0000102C0000}"/>
    <cellStyle name="계산 4 3 9 2" xfId="13605" xr:uid="{00000000-0005-0000-0000-0000112C0000}"/>
    <cellStyle name="계산 4 3 9 3" xfId="19361" xr:uid="{00000000-0005-0000-0000-0000122C0000}"/>
    <cellStyle name="계산 4 3 9 4" xfId="24843" xr:uid="{00000000-0005-0000-0000-0000132C0000}"/>
    <cellStyle name="계산 4 4" xfId="5404" xr:uid="{00000000-0005-0000-0000-0000142C0000}"/>
    <cellStyle name="계산 4 4 2" xfId="5692" xr:uid="{00000000-0005-0000-0000-0000152C0000}"/>
    <cellStyle name="계산 4 4 2 10" xfId="11665" xr:uid="{00000000-0005-0000-0000-0000162C0000}"/>
    <cellStyle name="계산 4 4 2 11" xfId="17435" xr:uid="{00000000-0005-0000-0000-0000172C0000}"/>
    <cellStyle name="계산 4 4 2 12" xfId="22955" xr:uid="{00000000-0005-0000-0000-0000182C0000}"/>
    <cellStyle name="계산 4 4 2 2" xfId="7640" xr:uid="{00000000-0005-0000-0000-0000192C0000}"/>
    <cellStyle name="계산 4 4 2 2 2" xfId="13606" xr:uid="{00000000-0005-0000-0000-00001A2C0000}"/>
    <cellStyle name="계산 4 4 2 2 3" xfId="19362" xr:uid="{00000000-0005-0000-0000-00001B2C0000}"/>
    <cellStyle name="계산 4 4 2 2 4" xfId="24844" xr:uid="{00000000-0005-0000-0000-00001C2C0000}"/>
    <cellStyle name="계산 4 4 2 3" xfId="7641" xr:uid="{00000000-0005-0000-0000-00001D2C0000}"/>
    <cellStyle name="계산 4 4 2 3 2" xfId="13607" xr:uid="{00000000-0005-0000-0000-00001E2C0000}"/>
    <cellStyle name="계산 4 4 2 3 3" xfId="19363" xr:uid="{00000000-0005-0000-0000-00001F2C0000}"/>
    <cellStyle name="계산 4 4 2 3 4" xfId="24845" xr:uid="{00000000-0005-0000-0000-0000202C0000}"/>
    <cellStyle name="계산 4 4 2 4" xfId="7642" xr:uid="{00000000-0005-0000-0000-0000212C0000}"/>
    <cellStyle name="계산 4 4 2 4 2" xfId="13608" xr:uid="{00000000-0005-0000-0000-0000222C0000}"/>
    <cellStyle name="계산 4 4 2 4 3" xfId="19364" xr:uid="{00000000-0005-0000-0000-0000232C0000}"/>
    <cellStyle name="계산 4 4 2 4 4" xfId="24846" xr:uid="{00000000-0005-0000-0000-0000242C0000}"/>
    <cellStyle name="계산 4 4 2 5" xfId="7643" xr:uid="{00000000-0005-0000-0000-0000252C0000}"/>
    <cellStyle name="계산 4 4 2 5 2" xfId="13609" xr:uid="{00000000-0005-0000-0000-0000262C0000}"/>
    <cellStyle name="계산 4 4 2 5 3" xfId="19365" xr:uid="{00000000-0005-0000-0000-0000272C0000}"/>
    <cellStyle name="계산 4 4 2 5 4" xfId="24847" xr:uid="{00000000-0005-0000-0000-0000282C0000}"/>
    <cellStyle name="계산 4 4 2 6" xfId="7644" xr:uid="{00000000-0005-0000-0000-0000292C0000}"/>
    <cellStyle name="계산 4 4 2 6 2" xfId="13610" xr:uid="{00000000-0005-0000-0000-00002A2C0000}"/>
    <cellStyle name="계산 4 4 2 6 3" xfId="19366" xr:uid="{00000000-0005-0000-0000-00002B2C0000}"/>
    <cellStyle name="계산 4 4 2 6 4" xfId="24848" xr:uid="{00000000-0005-0000-0000-00002C2C0000}"/>
    <cellStyle name="계산 4 4 2 7" xfId="7645" xr:uid="{00000000-0005-0000-0000-00002D2C0000}"/>
    <cellStyle name="계산 4 4 2 7 2" xfId="13611" xr:uid="{00000000-0005-0000-0000-00002E2C0000}"/>
    <cellStyle name="계산 4 4 2 7 3" xfId="19367" xr:uid="{00000000-0005-0000-0000-00002F2C0000}"/>
    <cellStyle name="계산 4 4 2 7 4" xfId="24849" xr:uid="{00000000-0005-0000-0000-0000302C0000}"/>
    <cellStyle name="계산 4 4 2 8" xfId="7646" xr:uid="{00000000-0005-0000-0000-0000312C0000}"/>
    <cellStyle name="계산 4 4 2 8 2" xfId="13612" xr:uid="{00000000-0005-0000-0000-0000322C0000}"/>
    <cellStyle name="계산 4 4 2 8 3" xfId="19368" xr:uid="{00000000-0005-0000-0000-0000332C0000}"/>
    <cellStyle name="계산 4 4 2 8 4" xfId="24850" xr:uid="{00000000-0005-0000-0000-0000342C0000}"/>
    <cellStyle name="계산 4 4 2 9" xfId="7647" xr:uid="{00000000-0005-0000-0000-0000352C0000}"/>
    <cellStyle name="계산 4 4 2 9 2" xfId="13613" xr:uid="{00000000-0005-0000-0000-0000362C0000}"/>
    <cellStyle name="계산 4 4 2 9 3" xfId="19369" xr:uid="{00000000-0005-0000-0000-0000372C0000}"/>
    <cellStyle name="계산 4 4 2 9 4" xfId="24851" xr:uid="{00000000-0005-0000-0000-0000382C0000}"/>
    <cellStyle name="계산 4 4 3" xfId="5931" xr:uid="{00000000-0005-0000-0000-0000392C0000}"/>
    <cellStyle name="계산 4 4 3 10" xfId="7648" xr:uid="{00000000-0005-0000-0000-00003A2C0000}"/>
    <cellStyle name="계산 4 4 3 10 2" xfId="13614" xr:uid="{00000000-0005-0000-0000-00003B2C0000}"/>
    <cellStyle name="계산 4 4 3 10 3" xfId="19370" xr:uid="{00000000-0005-0000-0000-00003C2C0000}"/>
    <cellStyle name="계산 4 4 3 10 4" xfId="24852" xr:uid="{00000000-0005-0000-0000-00003D2C0000}"/>
    <cellStyle name="계산 4 4 3 11" xfId="11904" xr:uid="{00000000-0005-0000-0000-00003E2C0000}"/>
    <cellStyle name="계산 4 4 3 12" xfId="17661" xr:uid="{00000000-0005-0000-0000-00003F2C0000}"/>
    <cellStyle name="계산 4 4 3 13" xfId="23158" xr:uid="{00000000-0005-0000-0000-0000402C0000}"/>
    <cellStyle name="계산 4 4 3 2" xfId="7649" xr:uid="{00000000-0005-0000-0000-0000412C0000}"/>
    <cellStyle name="계산 4 4 3 2 2" xfId="13615" xr:uid="{00000000-0005-0000-0000-0000422C0000}"/>
    <cellStyle name="계산 4 4 3 2 3" xfId="19371" xr:uid="{00000000-0005-0000-0000-0000432C0000}"/>
    <cellStyle name="계산 4 4 3 2 4" xfId="24853" xr:uid="{00000000-0005-0000-0000-0000442C0000}"/>
    <cellStyle name="계산 4 4 3 3" xfId="7650" xr:uid="{00000000-0005-0000-0000-0000452C0000}"/>
    <cellStyle name="계산 4 4 3 3 2" xfId="13616" xr:uid="{00000000-0005-0000-0000-0000462C0000}"/>
    <cellStyle name="계산 4 4 3 3 3" xfId="19372" xr:uid="{00000000-0005-0000-0000-0000472C0000}"/>
    <cellStyle name="계산 4 4 3 3 4" xfId="24854" xr:uid="{00000000-0005-0000-0000-0000482C0000}"/>
    <cellStyle name="계산 4 4 3 4" xfId="7651" xr:uid="{00000000-0005-0000-0000-0000492C0000}"/>
    <cellStyle name="계산 4 4 3 4 2" xfId="13617" xr:uid="{00000000-0005-0000-0000-00004A2C0000}"/>
    <cellStyle name="계산 4 4 3 4 3" xfId="19373" xr:uid="{00000000-0005-0000-0000-00004B2C0000}"/>
    <cellStyle name="계산 4 4 3 4 4" xfId="24855" xr:uid="{00000000-0005-0000-0000-00004C2C0000}"/>
    <cellStyle name="계산 4 4 3 5" xfId="7652" xr:uid="{00000000-0005-0000-0000-00004D2C0000}"/>
    <cellStyle name="계산 4 4 3 5 2" xfId="13618" xr:uid="{00000000-0005-0000-0000-00004E2C0000}"/>
    <cellStyle name="계산 4 4 3 5 3" xfId="19374" xr:uid="{00000000-0005-0000-0000-00004F2C0000}"/>
    <cellStyle name="계산 4 4 3 5 4" xfId="24856" xr:uid="{00000000-0005-0000-0000-0000502C0000}"/>
    <cellStyle name="계산 4 4 3 6" xfId="7653" xr:uid="{00000000-0005-0000-0000-0000512C0000}"/>
    <cellStyle name="계산 4 4 3 6 2" xfId="13619" xr:uid="{00000000-0005-0000-0000-0000522C0000}"/>
    <cellStyle name="계산 4 4 3 6 3" xfId="19375" xr:uid="{00000000-0005-0000-0000-0000532C0000}"/>
    <cellStyle name="계산 4 4 3 6 4" xfId="24857" xr:uid="{00000000-0005-0000-0000-0000542C0000}"/>
    <cellStyle name="계산 4 4 3 7" xfId="7654" xr:uid="{00000000-0005-0000-0000-0000552C0000}"/>
    <cellStyle name="계산 4 4 3 7 2" xfId="13620" xr:uid="{00000000-0005-0000-0000-0000562C0000}"/>
    <cellStyle name="계산 4 4 3 7 3" xfId="19376" xr:uid="{00000000-0005-0000-0000-0000572C0000}"/>
    <cellStyle name="계산 4 4 3 7 4" xfId="24858" xr:uid="{00000000-0005-0000-0000-0000582C0000}"/>
    <cellStyle name="계산 4 4 3 8" xfId="7655" xr:uid="{00000000-0005-0000-0000-0000592C0000}"/>
    <cellStyle name="계산 4 4 3 8 2" xfId="13621" xr:uid="{00000000-0005-0000-0000-00005A2C0000}"/>
    <cellStyle name="계산 4 4 3 8 3" xfId="19377" xr:uid="{00000000-0005-0000-0000-00005B2C0000}"/>
    <cellStyle name="계산 4 4 3 8 4" xfId="24859" xr:uid="{00000000-0005-0000-0000-00005C2C0000}"/>
    <cellStyle name="계산 4 4 3 9" xfId="7656" xr:uid="{00000000-0005-0000-0000-00005D2C0000}"/>
    <cellStyle name="계산 4 4 3 9 2" xfId="13622" xr:uid="{00000000-0005-0000-0000-00005E2C0000}"/>
    <cellStyle name="계산 4 4 3 9 3" xfId="19378" xr:uid="{00000000-0005-0000-0000-00005F2C0000}"/>
    <cellStyle name="계산 4 4 3 9 4" xfId="24860" xr:uid="{00000000-0005-0000-0000-0000602C0000}"/>
    <cellStyle name="계산 4 4 4" xfId="7657" xr:uid="{00000000-0005-0000-0000-0000612C0000}"/>
    <cellStyle name="계산 4 4 4 2" xfId="13623" xr:uid="{00000000-0005-0000-0000-0000622C0000}"/>
    <cellStyle name="계산 4 4 4 3" xfId="19379" xr:uid="{00000000-0005-0000-0000-0000632C0000}"/>
    <cellStyle name="계산 4 4 4 4" xfId="24861" xr:uid="{00000000-0005-0000-0000-0000642C0000}"/>
    <cellStyle name="계산 4 4 5" xfId="7658" xr:uid="{00000000-0005-0000-0000-0000652C0000}"/>
    <cellStyle name="계산 4 4 5 2" xfId="13624" xr:uid="{00000000-0005-0000-0000-0000662C0000}"/>
    <cellStyle name="계산 4 4 5 3" xfId="19380" xr:uid="{00000000-0005-0000-0000-0000672C0000}"/>
    <cellStyle name="계산 4 4 5 4" xfId="24862" xr:uid="{00000000-0005-0000-0000-0000682C0000}"/>
    <cellStyle name="계산 4 4 6" xfId="7659" xr:uid="{00000000-0005-0000-0000-0000692C0000}"/>
    <cellStyle name="계산 4 4 6 2" xfId="13625" xr:uid="{00000000-0005-0000-0000-00006A2C0000}"/>
    <cellStyle name="계산 4 4 6 3" xfId="19381" xr:uid="{00000000-0005-0000-0000-00006B2C0000}"/>
    <cellStyle name="계산 4 4 6 4" xfId="24863" xr:uid="{00000000-0005-0000-0000-00006C2C0000}"/>
    <cellStyle name="계산 4 4 7" xfId="11398" xr:uid="{00000000-0005-0000-0000-00006D2C0000}"/>
    <cellStyle name="계산 4 4 8" xfId="17197" xr:uid="{00000000-0005-0000-0000-00006E2C0000}"/>
    <cellStyle name="계산 4 5" xfId="5378" xr:uid="{00000000-0005-0000-0000-00006F2C0000}"/>
    <cellStyle name="계산 4 5 2" xfId="5666" xr:uid="{00000000-0005-0000-0000-0000702C0000}"/>
    <cellStyle name="계산 4 5 2 10" xfId="11639" xr:uid="{00000000-0005-0000-0000-0000712C0000}"/>
    <cellStyle name="계산 4 5 2 11" xfId="17409" xr:uid="{00000000-0005-0000-0000-0000722C0000}"/>
    <cellStyle name="계산 4 5 2 12" xfId="22941" xr:uid="{00000000-0005-0000-0000-0000732C0000}"/>
    <cellStyle name="계산 4 5 2 2" xfId="7660" xr:uid="{00000000-0005-0000-0000-0000742C0000}"/>
    <cellStyle name="계산 4 5 2 2 2" xfId="13626" xr:uid="{00000000-0005-0000-0000-0000752C0000}"/>
    <cellStyle name="계산 4 5 2 2 3" xfId="19382" xr:uid="{00000000-0005-0000-0000-0000762C0000}"/>
    <cellStyle name="계산 4 5 2 2 4" xfId="24864" xr:uid="{00000000-0005-0000-0000-0000772C0000}"/>
    <cellStyle name="계산 4 5 2 3" xfId="7661" xr:uid="{00000000-0005-0000-0000-0000782C0000}"/>
    <cellStyle name="계산 4 5 2 3 2" xfId="13627" xr:uid="{00000000-0005-0000-0000-0000792C0000}"/>
    <cellStyle name="계산 4 5 2 3 3" xfId="19383" xr:uid="{00000000-0005-0000-0000-00007A2C0000}"/>
    <cellStyle name="계산 4 5 2 3 4" xfId="24865" xr:uid="{00000000-0005-0000-0000-00007B2C0000}"/>
    <cellStyle name="계산 4 5 2 4" xfId="7662" xr:uid="{00000000-0005-0000-0000-00007C2C0000}"/>
    <cellStyle name="계산 4 5 2 4 2" xfId="13628" xr:uid="{00000000-0005-0000-0000-00007D2C0000}"/>
    <cellStyle name="계산 4 5 2 4 3" xfId="19384" xr:uid="{00000000-0005-0000-0000-00007E2C0000}"/>
    <cellStyle name="계산 4 5 2 4 4" xfId="24866" xr:uid="{00000000-0005-0000-0000-00007F2C0000}"/>
    <cellStyle name="계산 4 5 2 5" xfId="7663" xr:uid="{00000000-0005-0000-0000-0000802C0000}"/>
    <cellStyle name="계산 4 5 2 5 2" xfId="13629" xr:uid="{00000000-0005-0000-0000-0000812C0000}"/>
    <cellStyle name="계산 4 5 2 5 3" xfId="19385" xr:uid="{00000000-0005-0000-0000-0000822C0000}"/>
    <cellStyle name="계산 4 5 2 5 4" xfId="24867" xr:uid="{00000000-0005-0000-0000-0000832C0000}"/>
    <cellStyle name="계산 4 5 2 6" xfId="7664" xr:uid="{00000000-0005-0000-0000-0000842C0000}"/>
    <cellStyle name="계산 4 5 2 6 2" xfId="13630" xr:uid="{00000000-0005-0000-0000-0000852C0000}"/>
    <cellStyle name="계산 4 5 2 6 3" xfId="19386" xr:uid="{00000000-0005-0000-0000-0000862C0000}"/>
    <cellStyle name="계산 4 5 2 6 4" xfId="24868" xr:uid="{00000000-0005-0000-0000-0000872C0000}"/>
    <cellStyle name="계산 4 5 2 7" xfId="7665" xr:uid="{00000000-0005-0000-0000-0000882C0000}"/>
    <cellStyle name="계산 4 5 2 7 2" xfId="13631" xr:uid="{00000000-0005-0000-0000-0000892C0000}"/>
    <cellStyle name="계산 4 5 2 7 3" xfId="19387" xr:uid="{00000000-0005-0000-0000-00008A2C0000}"/>
    <cellStyle name="계산 4 5 2 7 4" xfId="24869" xr:uid="{00000000-0005-0000-0000-00008B2C0000}"/>
    <cellStyle name="계산 4 5 2 8" xfId="7666" xr:uid="{00000000-0005-0000-0000-00008C2C0000}"/>
    <cellStyle name="계산 4 5 2 8 2" xfId="13632" xr:uid="{00000000-0005-0000-0000-00008D2C0000}"/>
    <cellStyle name="계산 4 5 2 8 3" xfId="19388" xr:uid="{00000000-0005-0000-0000-00008E2C0000}"/>
    <cellStyle name="계산 4 5 2 8 4" xfId="24870" xr:uid="{00000000-0005-0000-0000-00008F2C0000}"/>
    <cellStyle name="계산 4 5 2 9" xfId="7667" xr:uid="{00000000-0005-0000-0000-0000902C0000}"/>
    <cellStyle name="계산 4 5 2 9 2" xfId="13633" xr:uid="{00000000-0005-0000-0000-0000912C0000}"/>
    <cellStyle name="계산 4 5 2 9 3" xfId="19389" xr:uid="{00000000-0005-0000-0000-0000922C0000}"/>
    <cellStyle name="계산 4 5 2 9 4" xfId="24871" xr:uid="{00000000-0005-0000-0000-0000932C0000}"/>
    <cellStyle name="계산 4 5 3" xfId="5907" xr:uid="{00000000-0005-0000-0000-0000942C0000}"/>
    <cellStyle name="계산 4 5 3 10" xfId="7668" xr:uid="{00000000-0005-0000-0000-0000952C0000}"/>
    <cellStyle name="계산 4 5 3 10 2" xfId="13634" xr:uid="{00000000-0005-0000-0000-0000962C0000}"/>
    <cellStyle name="계산 4 5 3 10 3" xfId="19390" xr:uid="{00000000-0005-0000-0000-0000972C0000}"/>
    <cellStyle name="계산 4 5 3 10 4" xfId="24872" xr:uid="{00000000-0005-0000-0000-0000982C0000}"/>
    <cellStyle name="계산 4 5 3 11" xfId="11880" xr:uid="{00000000-0005-0000-0000-0000992C0000}"/>
    <cellStyle name="계산 4 5 3 12" xfId="17637" xr:uid="{00000000-0005-0000-0000-00009A2C0000}"/>
    <cellStyle name="계산 4 5 3 13" xfId="23134" xr:uid="{00000000-0005-0000-0000-00009B2C0000}"/>
    <cellStyle name="계산 4 5 3 2" xfId="7669" xr:uid="{00000000-0005-0000-0000-00009C2C0000}"/>
    <cellStyle name="계산 4 5 3 2 2" xfId="13635" xr:uid="{00000000-0005-0000-0000-00009D2C0000}"/>
    <cellStyle name="계산 4 5 3 2 3" xfId="19391" xr:uid="{00000000-0005-0000-0000-00009E2C0000}"/>
    <cellStyle name="계산 4 5 3 2 4" xfId="24873" xr:uid="{00000000-0005-0000-0000-00009F2C0000}"/>
    <cellStyle name="계산 4 5 3 3" xfId="7670" xr:uid="{00000000-0005-0000-0000-0000A02C0000}"/>
    <cellStyle name="계산 4 5 3 3 2" xfId="13636" xr:uid="{00000000-0005-0000-0000-0000A12C0000}"/>
    <cellStyle name="계산 4 5 3 3 3" xfId="19392" xr:uid="{00000000-0005-0000-0000-0000A22C0000}"/>
    <cellStyle name="계산 4 5 3 3 4" xfId="24874" xr:uid="{00000000-0005-0000-0000-0000A32C0000}"/>
    <cellStyle name="계산 4 5 3 4" xfId="7671" xr:uid="{00000000-0005-0000-0000-0000A42C0000}"/>
    <cellStyle name="계산 4 5 3 4 2" xfId="13637" xr:uid="{00000000-0005-0000-0000-0000A52C0000}"/>
    <cellStyle name="계산 4 5 3 4 3" xfId="19393" xr:uid="{00000000-0005-0000-0000-0000A62C0000}"/>
    <cellStyle name="계산 4 5 3 4 4" xfId="24875" xr:uid="{00000000-0005-0000-0000-0000A72C0000}"/>
    <cellStyle name="계산 4 5 3 5" xfId="7672" xr:uid="{00000000-0005-0000-0000-0000A82C0000}"/>
    <cellStyle name="계산 4 5 3 5 2" xfId="13638" xr:uid="{00000000-0005-0000-0000-0000A92C0000}"/>
    <cellStyle name="계산 4 5 3 5 3" xfId="19394" xr:uid="{00000000-0005-0000-0000-0000AA2C0000}"/>
    <cellStyle name="계산 4 5 3 5 4" xfId="24876" xr:uid="{00000000-0005-0000-0000-0000AB2C0000}"/>
    <cellStyle name="계산 4 5 3 6" xfId="7673" xr:uid="{00000000-0005-0000-0000-0000AC2C0000}"/>
    <cellStyle name="계산 4 5 3 6 2" xfId="13639" xr:uid="{00000000-0005-0000-0000-0000AD2C0000}"/>
    <cellStyle name="계산 4 5 3 6 3" xfId="19395" xr:uid="{00000000-0005-0000-0000-0000AE2C0000}"/>
    <cellStyle name="계산 4 5 3 6 4" xfId="24877" xr:uid="{00000000-0005-0000-0000-0000AF2C0000}"/>
    <cellStyle name="계산 4 5 3 7" xfId="7674" xr:uid="{00000000-0005-0000-0000-0000B02C0000}"/>
    <cellStyle name="계산 4 5 3 7 2" xfId="13640" xr:uid="{00000000-0005-0000-0000-0000B12C0000}"/>
    <cellStyle name="계산 4 5 3 7 3" xfId="19396" xr:uid="{00000000-0005-0000-0000-0000B22C0000}"/>
    <cellStyle name="계산 4 5 3 7 4" xfId="24878" xr:uid="{00000000-0005-0000-0000-0000B32C0000}"/>
    <cellStyle name="계산 4 5 3 8" xfId="7675" xr:uid="{00000000-0005-0000-0000-0000B42C0000}"/>
    <cellStyle name="계산 4 5 3 8 2" xfId="13641" xr:uid="{00000000-0005-0000-0000-0000B52C0000}"/>
    <cellStyle name="계산 4 5 3 8 3" xfId="19397" xr:uid="{00000000-0005-0000-0000-0000B62C0000}"/>
    <cellStyle name="계산 4 5 3 8 4" xfId="24879" xr:uid="{00000000-0005-0000-0000-0000B72C0000}"/>
    <cellStyle name="계산 4 5 3 9" xfId="7676" xr:uid="{00000000-0005-0000-0000-0000B82C0000}"/>
    <cellStyle name="계산 4 5 3 9 2" xfId="13642" xr:uid="{00000000-0005-0000-0000-0000B92C0000}"/>
    <cellStyle name="계산 4 5 3 9 3" xfId="19398" xr:uid="{00000000-0005-0000-0000-0000BA2C0000}"/>
    <cellStyle name="계산 4 5 3 9 4" xfId="24880" xr:uid="{00000000-0005-0000-0000-0000BB2C0000}"/>
    <cellStyle name="계산 4 5 4" xfId="7677" xr:uid="{00000000-0005-0000-0000-0000BC2C0000}"/>
    <cellStyle name="계산 4 5 4 2" xfId="13643" xr:uid="{00000000-0005-0000-0000-0000BD2C0000}"/>
    <cellStyle name="계산 4 5 4 3" xfId="19399" xr:uid="{00000000-0005-0000-0000-0000BE2C0000}"/>
    <cellStyle name="계산 4 5 4 4" xfId="24881" xr:uid="{00000000-0005-0000-0000-0000BF2C0000}"/>
    <cellStyle name="계산 4 5 5" xfId="7678" xr:uid="{00000000-0005-0000-0000-0000C02C0000}"/>
    <cellStyle name="계산 4 5 5 2" xfId="13644" xr:uid="{00000000-0005-0000-0000-0000C12C0000}"/>
    <cellStyle name="계산 4 5 5 3" xfId="19400" xr:uid="{00000000-0005-0000-0000-0000C22C0000}"/>
    <cellStyle name="계산 4 5 5 4" xfId="24882" xr:uid="{00000000-0005-0000-0000-0000C32C0000}"/>
    <cellStyle name="계산 4 5 6" xfId="7679" xr:uid="{00000000-0005-0000-0000-0000C42C0000}"/>
    <cellStyle name="계산 4 5 6 2" xfId="13645" xr:uid="{00000000-0005-0000-0000-0000C52C0000}"/>
    <cellStyle name="계산 4 5 6 3" xfId="19401" xr:uid="{00000000-0005-0000-0000-0000C62C0000}"/>
    <cellStyle name="계산 4 5 6 4" xfId="24883" xr:uid="{00000000-0005-0000-0000-0000C72C0000}"/>
    <cellStyle name="계산 4 5 7" xfId="7680" xr:uid="{00000000-0005-0000-0000-0000C82C0000}"/>
    <cellStyle name="계산 4 5 7 2" xfId="13646" xr:uid="{00000000-0005-0000-0000-0000C92C0000}"/>
    <cellStyle name="계산 4 5 7 3" xfId="19402" xr:uid="{00000000-0005-0000-0000-0000CA2C0000}"/>
    <cellStyle name="계산 4 5 7 4" xfId="24884" xr:uid="{00000000-0005-0000-0000-0000CB2C0000}"/>
    <cellStyle name="계산 4 5 8" xfId="11372" xr:uid="{00000000-0005-0000-0000-0000CC2C0000}"/>
    <cellStyle name="계산 4 5 9" xfId="17175" xr:uid="{00000000-0005-0000-0000-0000CD2C0000}"/>
    <cellStyle name="계산 4 6" xfId="5370" xr:uid="{00000000-0005-0000-0000-0000CE2C0000}"/>
    <cellStyle name="계산 4 6 10" xfId="17167" xr:uid="{00000000-0005-0000-0000-0000CF2C0000}"/>
    <cellStyle name="계산 4 6 11" xfId="11297" xr:uid="{00000000-0005-0000-0000-0000D02C0000}"/>
    <cellStyle name="계산 4 6 2" xfId="5658" xr:uid="{00000000-0005-0000-0000-0000D12C0000}"/>
    <cellStyle name="계산 4 6 2 10" xfId="7681" xr:uid="{00000000-0005-0000-0000-0000D22C0000}"/>
    <cellStyle name="계산 4 6 2 10 2" xfId="13647" xr:uid="{00000000-0005-0000-0000-0000D32C0000}"/>
    <cellStyle name="계산 4 6 2 10 3" xfId="19403" xr:uid="{00000000-0005-0000-0000-0000D42C0000}"/>
    <cellStyle name="계산 4 6 2 10 4" xfId="24885" xr:uid="{00000000-0005-0000-0000-0000D52C0000}"/>
    <cellStyle name="계산 4 6 2 11" xfId="11631" xr:uid="{00000000-0005-0000-0000-0000D62C0000}"/>
    <cellStyle name="계산 4 6 2 12" xfId="17401" xr:uid="{00000000-0005-0000-0000-0000D72C0000}"/>
    <cellStyle name="계산 4 6 2 13" xfId="22933" xr:uid="{00000000-0005-0000-0000-0000D82C0000}"/>
    <cellStyle name="계산 4 6 2 2" xfId="7682" xr:uid="{00000000-0005-0000-0000-0000D92C0000}"/>
    <cellStyle name="계산 4 6 2 2 2" xfId="13648" xr:uid="{00000000-0005-0000-0000-0000DA2C0000}"/>
    <cellStyle name="계산 4 6 2 2 3" xfId="19404" xr:uid="{00000000-0005-0000-0000-0000DB2C0000}"/>
    <cellStyle name="계산 4 6 2 2 4" xfId="24886" xr:uid="{00000000-0005-0000-0000-0000DC2C0000}"/>
    <cellStyle name="계산 4 6 2 3" xfId="7683" xr:uid="{00000000-0005-0000-0000-0000DD2C0000}"/>
    <cellStyle name="계산 4 6 2 3 2" xfId="13649" xr:uid="{00000000-0005-0000-0000-0000DE2C0000}"/>
    <cellStyle name="계산 4 6 2 3 3" xfId="19405" xr:uid="{00000000-0005-0000-0000-0000DF2C0000}"/>
    <cellStyle name="계산 4 6 2 3 4" xfId="24887" xr:uid="{00000000-0005-0000-0000-0000E02C0000}"/>
    <cellStyle name="계산 4 6 2 4" xfId="7684" xr:uid="{00000000-0005-0000-0000-0000E12C0000}"/>
    <cellStyle name="계산 4 6 2 4 2" xfId="13650" xr:uid="{00000000-0005-0000-0000-0000E22C0000}"/>
    <cellStyle name="계산 4 6 2 4 3" xfId="19406" xr:uid="{00000000-0005-0000-0000-0000E32C0000}"/>
    <cellStyle name="계산 4 6 2 4 4" xfId="24888" xr:uid="{00000000-0005-0000-0000-0000E42C0000}"/>
    <cellStyle name="계산 4 6 2 5" xfId="7685" xr:uid="{00000000-0005-0000-0000-0000E52C0000}"/>
    <cellStyle name="계산 4 6 2 5 2" xfId="13651" xr:uid="{00000000-0005-0000-0000-0000E62C0000}"/>
    <cellStyle name="계산 4 6 2 5 3" xfId="19407" xr:uid="{00000000-0005-0000-0000-0000E72C0000}"/>
    <cellStyle name="계산 4 6 2 5 4" xfId="24889" xr:uid="{00000000-0005-0000-0000-0000E82C0000}"/>
    <cellStyle name="계산 4 6 2 6" xfId="7686" xr:uid="{00000000-0005-0000-0000-0000E92C0000}"/>
    <cellStyle name="계산 4 6 2 6 2" xfId="13652" xr:uid="{00000000-0005-0000-0000-0000EA2C0000}"/>
    <cellStyle name="계산 4 6 2 6 3" xfId="19408" xr:uid="{00000000-0005-0000-0000-0000EB2C0000}"/>
    <cellStyle name="계산 4 6 2 6 4" xfId="24890" xr:uid="{00000000-0005-0000-0000-0000EC2C0000}"/>
    <cellStyle name="계산 4 6 2 7" xfId="7687" xr:uid="{00000000-0005-0000-0000-0000ED2C0000}"/>
    <cellStyle name="계산 4 6 2 7 2" xfId="13653" xr:uid="{00000000-0005-0000-0000-0000EE2C0000}"/>
    <cellStyle name="계산 4 6 2 7 3" xfId="19409" xr:uid="{00000000-0005-0000-0000-0000EF2C0000}"/>
    <cellStyle name="계산 4 6 2 7 4" xfId="24891" xr:uid="{00000000-0005-0000-0000-0000F02C0000}"/>
    <cellStyle name="계산 4 6 2 8" xfId="7688" xr:uid="{00000000-0005-0000-0000-0000F12C0000}"/>
    <cellStyle name="계산 4 6 2 8 2" xfId="13654" xr:uid="{00000000-0005-0000-0000-0000F22C0000}"/>
    <cellStyle name="계산 4 6 2 8 3" xfId="19410" xr:uid="{00000000-0005-0000-0000-0000F32C0000}"/>
    <cellStyle name="계산 4 6 2 8 4" xfId="24892" xr:uid="{00000000-0005-0000-0000-0000F42C0000}"/>
    <cellStyle name="계산 4 6 2 9" xfId="7689" xr:uid="{00000000-0005-0000-0000-0000F52C0000}"/>
    <cellStyle name="계산 4 6 2 9 2" xfId="13655" xr:uid="{00000000-0005-0000-0000-0000F62C0000}"/>
    <cellStyle name="계산 4 6 2 9 3" xfId="19411" xr:uid="{00000000-0005-0000-0000-0000F72C0000}"/>
    <cellStyle name="계산 4 6 2 9 4" xfId="24893" xr:uid="{00000000-0005-0000-0000-0000F82C0000}"/>
    <cellStyle name="계산 4 6 3" xfId="5900" xr:uid="{00000000-0005-0000-0000-0000F92C0000}"/>
    <cellStyle name="계산 4 6 3 10" xfId="7690" xr:uid="{00000000-0005-0000-0000-0000FA2C0000}"/>
    <cellStyle name="계산 4 6 3 10 2" xfId="13656" xr:uid="{00000000-0005-0000-0000-0000FB2C0000}"/>
    <cellStyle name="계산 4 6 3 10 3" xfId="19412" xr:uid="{00000000-0005-0000-0000-0000FC2C0000}"/>
    <cellStyle name="계산 4 6 3 10 4" xfId="24894" xr:uid="{00000000-0005-0000-0000-0000FD2C0000}"/>
    <cellStyle name="계산 4 6 3 11" xfId="11873" xr:uid="{00000000-0005-0000-0000-0000FE2C0000}"/>
    <cellStyle name="계산 4 6 3 12" xfId="17630" xr:uid="{00000000-0005-0000-0000-0000FF2C0000}"/>
    <cellStyle name="계산 4 6 3 13" xfId="23127" xr:uid="{00000000-0005-0000-0000-0000002D0000}"/>
    <cellStyle name="계산 4 6 3 2" xfId="7691" xr:uid="{00000000-0005-0000-0000-0000012D0000}"/>
    <cellStyle name="계산 4 6 3 2 2" xfId="13657" xr:uid="{00000000-0005-0000-0000-0000022D0000}"/>
    <cellStyle name="계산 4 6 3 2 3" xfId="19413" xr:uid="{00000000-0005-0000-0000-0000032D0000}"/>
    <cellStyle name="계산 4 6 3 2 4" xfId="24895" xr:uid="{00000000-0005-0000-0000-0000042D0000}"/>
    <cellStyle name="계산 4 6 3 3" xfId="7692" xr:uid="{00000000-0005-0000-0000-0000052D0000}"/>
    <cellStyle name="계산 4 6 3 3 2" xfId="13658" xr:uid="{00000000-0005-0000-0000-0000062D0000}"/>
    <cellStyle name="계산 4 6 3 3 3" xfId="19414" xr:uid="{00000000-0005-0000-0000-0000072D0000}"/>
    <cellStyle name="계산 4 6 3 3 4" xfId="24896" xr:uid="{00000000-0005-0000-0000-0000082D0000}"/>
    <cellStyle name="계산 4 6 3 4" xfId="7693" xr:uid="{00000000-0005-0000-0000-0000092D0000}"/>
    <cellStyle name="계산 4 6 3 4 2" xfId="13659" xr:uid="{00000000-0005-0000-0000-00000A2D0000}"/>
    <cellStyle name="계산 4 6 3 4 3" xfId="19415" xr:uid="{00000000-0005-0000-0000-00000B2D0000}"/>
    <cellStyle name="계산 4 6 3 4 4" xfId="24897" xr:uid="{00000000-0005-0000-0000-00000C2D0000}"/>
    <cellStyle name="계산 4 6 3 5" xfId="7694" xr:uid="{00000000-0005-0000-0000-00000D2D0000}"/>
    <cellStyle name="계산 4 6 3 5 2" xfId="13660" xr:uid="{00000000-0005-0000-0000-00000E2D0000}"/>
    <cellStyle name="계산 4 6 3 5 3" xfId="19416" xr:uid="{00000000-0005-0000-0000-00000F2D0000}"/>
    <cellStyle name="계산 4 6 3 5 4" xfId="24898" xr:uid="{00000000-0005-0000-0000-0000102D0000}"/>
    <cellStyle name="계산 4 6 3 6" xfId="7695" xr:uid="{00000000-0005-0000-0000-0000112D0000}"/>
    <cellStyle name="계산 4 6 3 6 2" xfId="13661" xr:uid="{00000000-0005-0000-0000-0000122D0000}"/>
    <cellStyle name="계산 4 6 3 6 3" xfId="19417" xr:uid="{00000000-0005-0000-0000-0000132D0000}"/>
    <cellStyle name="계산 4 6 3 6 4" xfId="24899" xr:uid="{00000000-0005-0000-0000-0000142D0000}"/>
    <cellStyle name="계산 4 6 3 7" xfId="7696" xr:uid="{00000000-0005-0000-0000-0000152D0000}"/>
    <cellStyle name="계산 4 6 3 7 2" xfId="13662" xr:uid="{00000000-0005-0000-0000-0000162D0000}"/>
    <cellStyle name="계산 4 6 3 7 3" xfId="19418" xr:uid="{00000000-0005-0000-0000-0000172D0000}"/>
    <cellStyle name="계산 4 6 3 7 4" xfId="24900" xr:uid="{00000000-0005-0000-0000-0000182D0000}"/>
    <cellStyle name="계산 4 6 3 8" xfId="7697" xr:uid="{00000000-0005-0000-0000-0000192D0000}"/>
    <cellStyle name="계산 4 6 3 8 2" xfId="13663" xr:uid="{00000000-0005-0000-0000-00001A2D0000}"/>
    <cellStyle name="계산 4 6 3 8 3" xfId="19419" xr:uid="{00000000-0005-0000-0000-00001B2D0000}"/>
    <cellStyle name="계산 4 6 3 8 4" xfId="24901" xr:uid="{00000000-0005-0000-0000-00001C2D0000}"/>
    <cellStyle name="계산 4 6 3 9" xfId="7698" xr:uid="{00000000-0005-0000-0000-00001D2D0000}"/>
    <cellStyle name="계산 4 6 3 9 2" xfId="13664" xr:uid="{00000000-0005-0000-0000-00001E2D0000}"/>
    <cellStyle name="계산 4 6 3 9 3" xfId="19420" xr:uid="{00000000-0005-0000-0000-00001F2D0000}"/>
    <cellStyle name="계산 4 6 3 9 4" xfId="24902" xr:uid="{00000000-0005-0000-0000-0000202D0000}"/>
    <cellStyle name="계산 4 6 4" xfId="7699" xr:uid="{00000000-0005-0000-0000-0000212D0000}"/>
    <cellStyle name="계산 4 6 4 2" xfId="13665" xr:uid="{00000000-0005-0000-0000-0000222D0000}"/>
    <cellStyle name="계산 4 6 4 3" xfId="19421" xr:uid="{00000000-0005-0000-0000-0000232D0000}"/>
    <cellStyle name="계산 4 6 4 4" xfId="24903" xr:uid="{00000000-0005-0000-0000-0000242D0000}"/>
    <cellStyle name="계산 4 6 5" xfId="7700" xr:uid="{00000000-0005-0000-0000-0000252D0000}"/>
    <cellStyle name="계산 4 6 5 2" xfId="13666" xr:uid="{00000000-0005-0000-0000-0000262D0000}"/>
    <cellStyle name="계산 4 6 5 3" xfId="19422" xr:uid="{00000000-0005-0000-0000-0000272D0000}"/>
    <cellStyle name="계산 4 6 5 4" xfId="24904" xr:uid="{00000000-0005-0000-0000-0000282D0000}"/>
    <cellStyle name="계산 4 6 6" xfId="7701" xr:uid="{00000000-0005-0000-0000-0000292D0000}"/>
    <cellStyle name="계산 4 6 6 2" xfId="13667" xr:uid="{00000000-0005-0000-0000-00002A2D0000}"/>
    <cellStyle name="계산 4 6 6 3" xfId="19423" xr:uid="{00000000-0005-0000-0000-00002B2D0000}"/>
    <cellStyle name="계산 4 6 6 4" xfId="24905" xr:uid="{00000000-0005-0000-0000-00002C2D0000}"/>
    <cellStyle name="계산 4 6 7" xfId="7702" xr:uid="{00000000-0005-0000-0000-00002D2D0000}"/>
    <cellStyle name="계산 4 6 7 2" xfId="13668" xr:uid="{00000000-0005-0000-0000-00002E2D0000}"/>
    <cellStyle name="계산 4 6 7 3" xfId="19424" xr:uid="{00000000-0005-0000-0000-00002F2D0000}"/>
    <cellStyle name="계산 4 6 7 4" xfId="24906" xr:uid="{00000000-0005-0000-0000-0000302D0000}"/>
    <cellStyle name="계산 4 6 8" xfId="7703" xr:uid="{00000000-0005-0000-0000-0000312D0000}"/>
    <cellStyle name="계산 4 6 8 2" xfId="13669" xr:uid="{00000000-0005-0000-0000-0000322D0000}"/>
    <cellStyle name="계산 4 6 8 3" xfId="19425" xr:uid="{00000000-0005-0000-0000-0000332D0000}"/>
    <cellStyle name="계산 4 6 8 4" xfId="24907" xr:uid="{00000000-0005-0000-0000-0000342D0000}"/>
    <cellStyle name="계산 4 6 9" xfId="11364" xr:uid="{00000000-0005-0000-0000-0000352D0000}"/>
    <cellStyle name="계산 4 7" xfId="7704" xr:uid="{00000000-0005-0000-0000-0000362D0000}"/>
    <cellStyle name="계산 4 7 2" xfId="13670" xr:uid="{00000000-0005-0000-0000-0000372D0000}"/>
    <cellStyle name="계산 4 7 3" xfId="19426" xr:uid="{00000000-0005-0000-0000-0000382D0000}"/>
    <cellStyle name="계산 4 7 4" xfId="24908" xr:uid="{00000000-0005-0000-0000-0000392D0000}"/>
    <cellStyle name="계산 4 8" xfId="11244" xr:uid="{00000000-0005-0000-0000-00003A2D0000}"/>
    <cellStyle name="계산 5" xfId="5130" xr:uid="{00000000-0005-0000-0000-00003B2D0000}"/>
    <cellStyle name="계산 5 2" xfId="5371" xr:uid="{00000000-0005-0000-0000-00003C2D0000}"/>
    <cellStyle name="계산 5 2 2" xfId="5659" xr:uid="{00000000-0005-0000-0000-00003D2D0000}"/>
    <cellStyle name="계산 5 2 2 10" xfId="11632" xr:uid="{00000000-0005-0000-0000-00003E2D0000}"/>
    <cellStyle name="계산 5 2 2 11" xfId="17402" xr:uid="{00000000-0005-0000-0000-00003F2D0000}"/>
    <cellStyle name="계산 5 2 2 12" xfId="22934" xr:uid="{00000000-0005-0000-0000-0000402D0000}"/>
    <cellStyle name="계산 5 2 2 2" xfId="7705" xr:uid="{00000000-0005-0000-0000-0000412D0000}"/>
    <cellStyle name="계산 5 2 2 2 2" xfId="13671" xr:uid="{00000000-0005-0000-0000-0000422D0000}"/>
    <cellStyle name="계산 5 2 2 2 3" xfId="19427" xr:uid="{00000000-0005-0000-0000-0000432D0000}"/>
    <cellStyle name="계산 5 2 2 2 4" xfId="24909" xr:uid="{00000000-0005-0000-0000-0000442D0000}"/>
    <cellStyle name="계산 5 2 2 3" xfId="7706" xr:uid="{00000000-0005-0000-0000-0000452D0000}"/>
    <cellStyle name="계산 5 2 2 3 2" xfId="13672" xr:uid="{00000000-0005-0000-0000-0000462D0000}"/>
    <cellStyle name="계산 5 2 2 3 3" xfId="19428" xr:uid="{00000000-0005-0000-0000-0000472D0000}"/>
    <cellStyle name="계산 5 2 2 3 4" xfId="24910" xr:uid="{00000000-0005-0000-0000-0000482D0000}"/>
    <cellStyle name="계산 5 2 2 4" xfId="7707" xr:uid="{00000000-0005-0000-0000-0000492D0000}"/>
    <cellStyle name="계산 5 2 2 4 2" xfId="13673" xr:uid="{00000000-0005-0000-0000-00004A2D0000}"/>
    <cellStyle name="계산 5 2 2 4 3" xfId="19429" xr:uid="{00000000-0005-0000-0000-00004B2D0000}"/>
    <cellStyle name="계산 5 2 2 4 4" xfId="24911" xr:uid="{00000000-0005-0000-0000-00004C2D0000}"/>
    <cellStyle name="계산 5 2 2 5" xfId="7708" xr:uid="{00000000-0005-0000-0000-00004D2D0000}"/>
    <cellStyle name="계산 5 2 2 5 2" xfId="13674" xr:uid="{00000000-0005-0000-0000-00004E2D0000}"/>
    <cellStyle name="계산 5 2 2 5 3" xfId="19430" xr:uid="{00000000-0005-0000-0000-00004F2D0000}"/>
    <cellStyle name="계산 5 2 2 5 4" xfId="24912" xr:uid="{00000000-0005-0000-0000-0000502D0000}"/>
    <cellStyle name="계산 5 2 2 6" xfId="7709" xr:uid="{00000000-0005-0000-0000-0000512D0000}"/>
    <cellStyle name="계산 5 2 2 6 2" xfId="13675" xr:uid="{00000000-0005-0000-0000-0000522D0000}"/>
    <cellStyle name="계산 5 2 2 6 3" xfId="19431" xr:uid="{00000000-0005-0000-0000-0000532D0000}"/>
    <cellStyle name="계산 5 2 2 6 4" xfId="24913" xr:uid="{00000000-0005-0000-0000-0000542D0000}"/>
    <cellStyle name="계산 5 2 2 7" xfId="7710" xr:uid="{00000000-0005-0000-0000-0000552D0000}"/>
    <cellStyle name="계산 5 2 2 7 2" xfId="13676" xr:uid="{00000000-0005-0000-0000-0000562D0000}"/>
    <cellStyle name="계산 5 2 2 7 3" xfId="19432" xr:uid="{00000000-0005-0000-0000-0000572D0000}"/>
    <cellStyle name="계산 5 2 2 7 4" xfId="24914" xr:uid="{00000000-0005-0000-0000-0000582D0000}"/>
    <cellStyle name="계산 5 2 2 8" xfId="7711" xr:uid="{00000000-0005-0000-0000-0000592D0000}"/>
    <cellStyle name="계산 5 2 2 8 2" xfId="13677" xr:uid="{00000000-0005-0000-0000-00005A2D0000}"/>
    <cellStyle name="계산 5 2 2 8 3" xfId="19433" xr:uid="{00000000-0005-0000-0000-00005B2D0000}"/>
    <cellStyle name="계산 5 2 2 8 4" xfId="24915" xr:uid="{00000000-0005-0000-0000-00005C2D0000}"/>
    <cellStyle name="계산 5 2 2 9" xfId="7712" xr:uid="{00000000-0005-0000-0000-00005D2D0000}"/>
    <cellStyle name="계산 5 2 2 9 2" xfId="13678" xr:uid="{00000000-0005-0000-0000-00005E2D0000}"/>
    <cellStyle name="계산 5 2 2 9 3" xfId="19434" xr:uid="{00000000-0005-0000-0000-00005F2D0000}"/>
    <cellStyle name="계산 5 2 2 9 4" xfId="24916" xr:uid="{00000000-0005-0000-0000-0000602D0000}"/>
    <cellStyle name="계산 5 2 3" xfId="5901" xr:uid="{00000000-0005-0000-0000-0000612D0000}"/>
    <cellStyle name="계산 5 2 3 10" xfId="7713" xr:uid="{00000000-0005-0000-0000-0000622D0000}"/>
    <cellStyle name="계산 5 2 3 10 2" xfId="13679" xr:uid="{00000000-0005-0000-0000-0000632D0000}"/>
    <cellStyle name="계산 5 2 3 10 3" xfId="19435" xr:uid="{00000000-0005-0000-0000-0000642D0000}"/>
    <cellStyle name="계산 5 2 3 10 4" xfId="24917" xr:uid="{00000000-0005-0000-0000-0000652D0000}"/>
    <cellStyle name="계산 5 2 3 11" xfId="11874" xr:uid="{00000000-0005-0000-0000-0000662D0000}"/>
    <cellStyle name="계산 5 2 3 12" xfId="17631" xr:uid="{00000000-0005-0000-0000-0000672D0000}"/>
    <cellStyle name="계산 5 2 3 13" xfId="23128" xr:uid="{00000000-0005-0000-0000-0000682D0000}"/>
    <cellStyle name="계산 5 2 3 2" xfId="7714" xr:uid="{00000000-0005-0000-0000-0000692D0000}"/>
    <cellStyle name="계산 5 2 3 2 2" xfId="13680" xr:uid="{00000000-0005-0000-0000-00006A2D0000}"/>
    <cellStyle name="계산 5 2 3 2 3" xfId="19436" xr:uid="{00000000-0005-0000-0000-00006B2D0000}"/>
    <cellStyle name="계산 5 2 3 2 4" xfId="24918" xr:uid="{00000000-0005-0000-0000-00006C2D0000}"/>
    <cellStyle name="계산 5 2 3 3" xfId="7715" xr:uid="{00000000-0005-0000-0000-00006D2D0000}"/>
    <cellStyle name="계산 5 2 3 3 2" xfId="13681" xr:uid="{00000000-0005-0000-0000-00006E2D0000}"/>
    <cellStyle name="계산 5 2 3 3 3" xfId="19437" xr:uid="{00000000-0005-0000-0000-00006F2D0000}"/>
    <cellStyle name="계산 5 2 3 3 4" xfId="24919" xr:uid="{00000000-0005-0000-0000-0000702D0000}"/>
    <cellStyle name="계산 5 2 3 4" xfId="7716" xr:uid="{00000000-0005-0000-0000-0000712D0000}"/>
    <cellStyle name="계산 5 2 3 4 2" xfId="13682" xr:uid="{00000000-0005-0000-0000-0000722D0000}"/>
    <cellStyle name="계산 5 2 3 4 3" xfId="19438" xr:uid="{00000000-0005-0000-0000-0000732D0000}"/>
    <cellStyle name="계산 5 2 3 4 4" xfId="24920" xr:uid="{00000000-0005-0000-0000-0000742D0000}"/>
    <cellStyle name="계산 5 2 3 5" xfId="7717" xr:uid="{00000000-0005-0000-0000-0000752D0000}"/>
    <cellStyle name="계산 5 2 3 5 2" xfId="13683" xr:uid="{00000000-0005-0000-0000-0000762D0000}"/>
    <cellStyle name="계산 5 2 3 5 3" xfId="19439" xr:uid="{00000000-0005-0000-0000-0000772D0000}"/>
    <cellStyle name="계산 5 2 3 5 4" xfId="24921" xr:uid="{00000000-0005-0000-0000-0000782D0000}"/>
    <cellStyle name="계산 5 2 3 6" xfId="7718" xr:uid="{00000000-0005-0000-0000-0000792D0000}"/>
    <cellStyle name="계산 5 2 3 6 2" xfId="13684" xr:uid="{00000000-0005-0000-0000-00007A2D0000}"/>
    <cellStyle name="계산 5 2 3 6 3" xfId="19440" xr:uid="{00000000-0005-0000-0000-00007B2D0000}"/>
    <cellStyle name="계산 5 2 3 6 4" xfId="24922" xr:uid="{00000000-0005-0000-0000-00007C2D0000}"/>
    <cellStyle name="계산 5 2 3 7" xfId="7719" xr:uid="{00000000-0005-0000-0000-00007D2D0000}"/>
    <cellStyle name="계산 5 2 3 7 2" xfId="13685" xr:uid="{00000000-0005-0000-0000-00007E2D0000}"/>
    <cellStyle name="계산 5 2 3 7 3" xfId="19441" xr:uid="{00000000-0005-0000-0000-00007F2D0000}"/>
    <cellStyle name="계산 5 2 3 7 4" xfId="24923" xr:uid="{00000000-0005-0000-0000-0000802D0000}"/>
    <cellStyle name="계산 5 2 3 8" xfId="7720" xr:uid="{00000000-0005-0000-0000-0000812D0000}"/>
    <cellStyle name="계산 5 2 3 8 2" xfId="13686" xr:uid="{00000000-0005-0000-0000-0000822D0000}"/>
    <cellStyle name="계산 5 2 3 8 3" xfId="19442" xr:uid="{00000000-0005-0000-0000-0000832D0000}"/>
    <cellStyle name="계산 5 2 3 8 4" xfId="24924" xr:uid="{00000000-0005-0000-0000-0000842D0000}"/>
    <cellStyle name="계산 5 2 3 9" xfId="7721" xr:uid="{00000000-0005-0000-0000-0000852D0000}"/>
    <cellStyle name="계산 5 2 3 9 2" xfId="13687" xr:uid="{00000000-0005-0000-0000-0000862D0000}"/>
    <cellStyle name="계산 5 2 3 9 3" xfId="19443" xr:uid="{00000000-0005-0000-0000-0000872D0000}"/>
    <cellStyle name="계산 5 2 3 9 4" xfId="24925" xr:uid="{00000000-0005-0000-0000-0000882D0000}"/>
    <cellStyle name="계산 5 2 4" xfId="7722" xr:uid="{00000000-0005-0000-0000-0000892D0000}"/>
    <cellStyle name="계산 5 2 4 2" xfId="13688" xr:uid="{00000000-0005-0000-0000-00008A2D0000}"/>
    <cellStyle name="계산 5 2 4 3" xfId="19444" xr:uid="{00000000-0005-0000-0000-00008B2D0000}"/>
    <cellStyle name="계산 5 2 4 4" xfId="24926" xr:uid="{00000000-0005-0000-0000-00008C2D0000}"/>
    <cellStyle name="계산 5 2 5" xfId="7723" xr:uid="{00000000-0005-0000-0000-00008D2D0000}"/>
    <cellStyle name="계산 5 2 5 2" xfId="13689" xr:uid="{00000000-0005-0000-0000-00008E2D0000}"/>
    <cellStyle name="계산 5 2 5 3" xfId="19445" xr:uid="{00000000-0005-0000-0000-00008F2D0000}"/>
    <cellStyle name="계산 5 2 5 4" xfId="24927" xr:uid="{00000000-0005-0000-0000-0000902D0000}"/>
    <cellStyle name="계산 5 2 6" xfId="7724" xr:uid="{00000000-0005-0000-0000-0000912D0000}"/>
    <cellStyle name="계산 5 2 6 2" xfId="13690" xr:uid="{00000000-0005-0000-0000-0000922D0000}"/>
    <cellStyle name="계산 5 2 6 3" xfId="19446" xr:uid="{00000000-0005-0000-0000-0000932D0000}"/>
    <cellStyle name="계산 5 2 6 4" xfId="24928" xr:uid="{00000000-0005-0000-0000-0000942D0000}"/>
    <cellStyle name="계산 5 2 7" xfId="11365" xr:uid="{00000000-0005-0000-0000-0000952D0000}"/>
    <cellStyle name="계산 5 2 8" xfId="17168" xr:uid="{00000000-0005-0000-0000-0000962D0000}"/>
    <cellStyle name="계산 5 3" xfId="5445" xr:uid="{00000000-0005-0000-0000-0000972D0000}"/>
    <cellStyle name="계산 5 3 2" xfId="5733" xr:uid="{00000000-0005-0000-0000-0000982D0000}"/>
    <cellStyle name="계산 5 3 2 10" xfId="11706" xr:uid="{00000000-0005-0000-0000-0000992D0000}"/>
    <cellStyle name="계산 5 3 2 11" xfId="17473" xr:uid="{00000000-0005-0000-0000-00009A2D0000}"/>
    <cellStyle name="계산 5 3 2 12" xfId="22993" xr:uid="{00000000-0005-0000-0000-00009B2D0000}"/>
    <cellStyle name="계산 5 3 2 2" xfId="7725" xr:uid="{00000000-0005-0000-0000-00009C2D0000}"/>
    <cellStyle name="계산 5 3 2 2 2" xfId="13691" xr:uid="{00000000-0005-0000-0000-00009D2D0000}"/>
    <cellStyle name="계산 5 3 2 2 3" xfId="19447" xr:uid="{00000000-0005-0000-0000-00009E2D0000}"/>
    <cellStyle name="계산 5 3 2 2 4" xfId="24929" xr:uid="{00000000-0005-0000-0000-00009F2D0000}"/>
    <cellStyle name="계산 5 3 2 3" xfId="7726" xr:uid="{00000000-0005-0000-0000-0000A02D0000}"/>
    <cellStyle name="계산 5 3 2 3 2" xfId="13692" xr:uid="{00000000-0005-0000-0000-0000A12D0000}"/>
    <cellStyle name="계산 5 3 2 3 3" xfId="19448" xr:uid="{00000000-0005-0000-0000-0000A22D0000}"/>
    <cellStyle name="계산 5 3 2 3 4" xfId="24930" xr:uid="{00000000-0005-0000-0000-0000A32D0000}"/>
    <cellStyle name="계산 5 3 2 4" xfId="7727" xr:uid="{00000000-0005-0000-0000-0000A42D0000}"/>
    <cellStyle name="계산 5 3 2 4 2" xfId="13693" xr:uid="{00000000-0005-0000-0000-0000A52D0000}"/>
    <cellStyle name="계산 5 3 2 4 3" xfId="19449" xr:uid="{00000000-0005-0000-0000-0000A62D0000}"/>
    <cellStyle name="계산 5 3 2 4 4" xfId="24931" xr:uid="{00000000-0005-0000-0000-0000A72D0000}"/>
    <cellStyle name="계산 5 3 2 5" xfId="7728" xr:uid="{00000000-0005-0000-0000-0000A82D0000}"/>
    <cellStyle name="계산 5 3 2 5 2" xfId="13694" xr:uid="{00000000-0005-0000-0000-0000A92D0000}"/>
    <cellStyle name="계산 5 3 2 5 3" xfId="19450" xr:uid="{00000000-0005-0000-0000-0000AA2D0000}"/>
    <cellStyle name="계산 5 3 2 5 4" xfId="24932" xr:uid="{00000000-0005-0000-0000-0000AB2D0000}"/>
    <cellStyle name="계산 5 3 2 6" xfId="7729" xr:uid="{00000000-0005-0000-0000-0000AC2D0000}"/>
    <cellStyle name="계산 5 3 2 6 2" xfId="13695" xr:uid="{00000000-0005-0000-0000-0000AD2D0000}"/>
    <cellStyle name="계산 5 3 2 6 3" xfId="19451" xr:uid="{00000000-0005-0000-0000-0000AE2D0000}"/>
    <cellStyle name="계산 5 3 2 6 4" xfId="24933" xr:uid="{00000000-0005-0000-0000-0000AF2D0000}"/>
    <cellStyle name="계산 5 3 2 7" xfId="7730" xr:uid="{00000000-0005-0000-0000-0000B02D0000}"/>
    <cellStyle name="계산 5 3 2 7 2" xfId="13696" xr:uid="{00000000-0005-0000-0000-0000B12D0000}"/>
    <cellStyle name="계산 5 3 2 7 3" xfId="19452" xr:uid="{00000000-0005-0000-0000-0000B22D0000}"/>
    <cellStyle name="계산 5 3 2 7 4" xfId="24934" xr:uid="{00000000-0005-0000-0000-0000B32D0000}"/>
    <cellStyle name="계산 5 3 2 8" xfId="7731" xr:uid="{00000000-0005-0000-0000-0000B42D0000}"/>
    <cellStyle name="계산 5 3 2 8 2" xfId="13697" xr:uid="{00000000-0005-0000-0000-0000B52D0000}"/>
    <cellStyle name="계산 5 3 2 8 3" xfId="19453" xr:uid="{00000000-0005-0000-0000-0000B62D0000}"/>
    <cellStyle name="계산 5 3 2 8 4" xfId="24935" xr:uid="{00000000-0005-0000-0000-0000B72D0000}"/>
    <cellStyle name="계산 5 3 2 9" xfId="7732" xr:uid="{00000000-0005-0000-0000-0000B82D0000}"/>
    <cellStyle name="계산 5 3 2 9 2" xfId="13698" xr:uid="{00000000-0005-0000-0000-0000B92D0000}"/>
    <cellStyle name="계산 5 3 2 9 3" xfId="19454" xr:uid="{00000000-0005-0000-0000-0000BA2D0000}"/>
    <cellStyle name="계산 5 3 2 9 4" xfId="24936" xr:uid="{00000000-0005-0000-0000-0000BB2D0000}"/>
    <cellStyle name="계산 5 3 3" xfId="5964" xr:uid="{00000000-0005-0000-0000-0000BC2D0000}"/>
    <cellStyle name="계산 5 3 3 10" xfId="7733" xr:uid="{00000000-0005-0000-0000-0000BD2D0000}"/>
    <cellStyle name="계산 5 3 3 10 2" xfId="13699" xr:uid="{00000000-0005-0000-0000-0000BE2D0000}"/>
    <cellStyle name="계산 5 3 3 10 3" xfId="19455" xr:uid="{00000000-0005-0000-0000-0000BF2D0000}"/>
    <cellStyle name="계산 5 3 3 10 4" xfId="24937" xr:uid="{00000000-0005-0000-0000-0000C02D0000}"/>
    <cellStyle name="계산 5 3 3 11" xfId="11937" xr:uid="{00000000-0005-0000-0000-0000C12D0000}"/>
    <cellStyle name="계산 5 3 3 12" xfId="17694" xr:uid="{00000000-0005-0000-0000-0000C22D0000}"/>
    <cellStyle name="계산 5 3 3 13" xfId="23191" xr:uid="{00000000-0005-0000-0000-0000C32D0000}"/>
    <cellStyle name="계산 5 3 3 2" xfId="7734" xr:uid="{00000000-0005-0000-0000-0000C42D0000}"/>
    <cellStyle name="계산 5 3 3 2 2" xfId="13700" xr:uid="{00000000-0005-0000-0000-0000C52D0000}"/>
    <cellStyle name="계산 5 3 3 2 3" xfId="19456" xr:uid="{00000000-0005-0000-0000-0000C62D0000}"/>
    <cellStyle name="계산 5 3 3 2 4" xfId="24938" xr:uid="{00000000-0005-0000-0000-0000C72D0000}"/>
    <cellStyle name="계산 5 3 3 3" xfId="7735" xr:uid="{00000000-0005-0000-0000-0000C82D0000}"/>
    <cellStyle name="계산 5 3 3 3 2" xfId="13701" xr:uid="{00000000-0005-0000-0000-0000C92D0000}"/>
    <cellStyle name="계산 5 3 3 3 3" xfId="19457" xr:uid="{00000000-0005-0000-0000-0000CA2D0000}"/>
    <cellStyle name="계산 5 3 3 3 4" xfId="24939" xr:uid="{00000000-0005-0000-0000-0000CB2D0000}"/>
    <cellStyle name="계산 5 3 3 4" xfId="7736" xr:uid="{00000000-0005-0000-0000-0000CC2D0000}"/>
    <cellStyle name="계산 5 3 3 4 2" xfId="13702" xr:uid="{00000000-0005-0000-0000-0000CD2D0000}"/>
    <cellStyle name="계산 5 3 3 4 3" xfId="19458" xr:uid="{00000000-0005-0000-0000-0000CE2D0000}"/>
    <cellStyle name="계산 5 3 3 4 4" xfId="24940" xr:uid="{00000000-0005-0000-0000-0000CF2D0000}"/>
    <cellStyle name="계산 5 3 3 5" xfId="7737" xr:uid="{00000000-0005-0000-0000-0000D02D0000}"/>
    <cellStyle name="계산 5 3 3 5 2" xfId="13703" xr:uid="{00000000-0005-0000-0000-0000D12D0000}"/>
    <cellStyle name="계산 5 3 3 5 3" xfId="19459" xr:uid="{00000000-0005-0000-0000-0000D22D0000}"/>
    <cellStyle name="계산 5 3 3 5 4" xfId="24941" xr:uid="{00000000-0005-0000-0000-0000D32D0000}"/>
    <cellStyle name="계산 5 3 3 6" xfId="7738" xr:uid="{00000000-0005-0000-0000-0000D42D0000}"/>
    <cellStyle name="계산 5 3 3 6 2" xfId="13704" xr:uid="{00000000-0005-0000-0000-0000D52D0000}"/>
    <cellStyle name="계산 5 3 3 6 3" xfId="19460" xr:uid="{00000000-0005-0000-0000-0000D62D0000}"/>
    <cellStyle name="계산 5 3 3 6 4" xfId="24942" xr:uid="{00000000-0005-0000-0000-0000D72D0000}"/>
    <cellStyle name="계산 5 3 3 7" xfId="7739" xr:uid="{00000000-0005-0000-0000-0000D82D0000}"/>
    <cellStyle name="계산 5 3 3 7 2" xfId="13705" xr:uid="{00000000-0005-0000-0000-0000D92D0000}"/>
    <cellStyle name="계산 5 3 3 7 3" xfId="19461" xr:uid="{00000000-0005-0000-0000-0000DA2D0000}"/>
    <cellStyle name="계산 5 3 3 7 4" xfId="24943" xr:uid="{00000000-0005-0000-0000-0000DB2D0000}"/>
    <cellStyle name="계산 5 3 3 8" xfId="7740" xr:uid="{00000000-0005-0000-0000-0000DC2D0000}"/>
    <cellStyle name="계산 5 3 3 8 2" xfId="13706" xr:uid="{00000000-0005-0000-0000-0000DD2D0000}"/>
    <cellStyle name="계산 5 3 3 8 3" xfId="19462" xr:uid="{00000000-0005-0000-0000-0000DE2D0000}"/>
    <cellStyle name="계산 5 3 3 8 4" xfId="24944" xr:uid="{00000000-0005-0000-0000-0000DF2D0000}"/>
    <cellStyle name="계산 5 3 3 9" xfId="7741" xr:uid="{00000000-0005-0000-0000-0000E02D0000}"/>
    <cellStyle name="계산 5 3 3 9 2" xfId="13707" xr:uid="{00000000-0005-0000-0000-0000E12D0000}"/>
    <cellStyle name="계산 5 3 3 9 3" xfId="19463" xr:uid="{00000000-0005-0000-0000-0000E22D0000}"/>
    <cellStyle name="계산 5 3 3 9 4" xfId="24945" xr:uid="{00000000-0005-0000-0000-0000E32D0000}"/>
    <cellStyle name="계산 5 3 4" xfId="7742" xr:uid="{00000000-0005-0000-0000-0000E42D0000}"/>
    <cellStyle name="계산 5 3 4 2" xfId="13708" xr:uid="{00000000-0005-0000-0000-0000E52D0000}"/>
    <cellStyle name="계산 5 3 4 3" xfId="19464" xr:uid="{00000000-0005-0000-0000-0000E62D0000}"/>
    <cellStyle name="계산 5 3 4 4" xfId="24946" xr:uid="{00000000-0005-0000-0000-0000E72D0000}"/>
    <cellStyle name="계산 5 3 5" xfId="7743" xr:uid="{00000000-0005-0000-0000-0000E82D0000}"/>
    <cellStyle name="계산 5 3 5 2" xfId="13709" xr:uid="{00000000-0005-0000-0000-0000E92D0000}"/>
    <cellStyle name="계산 5 3 5 3" xfId="19465" xr:uid="{00000000-0005-0000-0000-0000EA2D0000}"/>
    <cellStyle name="계산 5 3 5 4" xfId="24947" xr:uid="{00000000-0005-0000-0000-0000EB2D0000}"/>
    <cellStyle name="계산 5 3 6" xfId="7744" xr:uid="{00000000-0005-0000-0000-0000EC2D0000}"/>
    <cellStyle name="계산 5 3 6 2" xfId="13710" xr:uid="{00000000-0005-0000-0000-0000ED2D0000}"/>
    <cellStyle name="계산 5 3 6 3" xfId="19466" xr:uid="{00000000-0005-0000-0000-0000EE2D0000}"/>
    <cellStyle name="계산 5 3 6 4" xfId="24948" xr:uid="{00000000-0005-0000-0000-0000EF2D0000}"/>
    <cellStyle name="계산 5 3 7" xfId="11439" xr:uid="{00000000-0005-0000-0000-0000F02D0000}"/>
    <cellStyle name="계산 5 3 8" xfId="17233" xr:uid="{00000000-0005-0000-0000-0000F12D0000}"/>
    <cellStyle name="계산 5 4" xfId="5484" xr:uid="{00000000-0005-0000-0000-0000F22D0000}"/>
    <cellStyle name="계산 5 4 2" xfId="5772" xr:uid="{00000000-0005-0000-0000-0000F32D0000}"/>
    <cellStyle name="계산 5 4 2 10" xfId="11745" xr:uid="{00000000-0005-0000-0000-0000F42D0000}"/>
    <cellStyle name="계산 5 4 2 11" xfId="17511" xr:uid="{00000000-0005-0000-0000-0000F52D0000}"/>
    <cellStyle name="계산 5 4 2 12" xfId="23025" xr:uid="{00000000-0005-0000-0000-0000F62D0000}"/>
    <cellStyle name="계산 5 4 2 2" xfId="7745" xr:uid="{00000000-0005-0000-0000-0000F72D0000}"/>
    <cellStyle name="계산 5 4 2 2 2" xfId="13711" xr:uid="{00000000-0005-0000-0000-0000F82D0000}"/>
    <cellStyle name="계산 5 4 2 2 3" xfId="19467" xr:uid="{00000000-0005-0000-0000-0000F92D0000}"/>
    <cellStyle name="계산 5 4 2 2 4" xfId="24949" xr:uid="{00000000-0005-0000-0000-0000FA2D0000}"/>
    <cellStyle name="계산 5 4 2 3" xfId="7746" xr:uid="{00000000-0005-0000-0000-0000FB2D0000}"/>
    <cellStyle name="계산 5 4 2 3 2" xfId="13712" xr:uid="{00000000-0005-0000-0000-0000FC2D0000}"/>
    <cellStyle name="계산 5 4 2 3 3" xfId="19468" xr:uid="{00000000-0005-0000-0000-0000FD2D0000}"/>
    <cellStyle name="계산 5 4 2 3 4" xfId="24950" xr:uid="{00000000-0005-0000-0000-0000FE2D0000}"/>
    <cellStyle name="계산 5 4 2 4" xfId="7747" xr:uid="{00000000-0005-0000-0000-0000FF2D0000}"/>
    <cellStyle name="계산 5 4 2 4 2" xfId="13713" xr:uid="{00000000-0005-0000-0000-0000002E0000}"/>
    <cellStyle name="계산 5 4 2 4 3" xfId="19469" xr:uid="{00000000-0005-0000-0000-0000012E0000}"/>
    <cellStyle name="계산 5 4 2 4 4" xfId="24951" xr:uid="{00000000-0005-0000-0000-0000022E0000}"/>
    <cellStyle name="계산 5 4 2 5" xfId="7748" xr:uid="{00000000-0005-0000-0000-0000032E0000}"/>
    <cellStyle name="계산 5 4 2 5 2" xfId="13714" xr:uid="{00000000-0005-0000-0000-0000042E0000}"/>
    <cellStyle name="계산 5 4 2 5 3" xfId="19470" xr:uid="{00000000-0005-0000-0000-0000052E0000}"/>
    <cellStyle name="계산 5 4 2 5 4" xfId="24952" xr:uid="{00000000-0005-0000-0000-0000062E0000}"/>
    <cellStyle name="계산 5 4 2 6" xfId="7749" xr:uid="{00000000-0005-0000-0000-0000072E0000}"/>
    <cellStyle name="계산 5 4 2 6 2" xfId="13715" xr:uid="{00000000-0005-0000-0000-0000082E0000}"/>
    <cellStyle name="계산 5 4 2 6 3" xfId="19471" xr:uid="{00000000-0005-0000-0000-0000092E0000}"/>
    <cellStyle name="계산 5 4 2 6 4" xfId="24953" xr:uid="{00000000-0005-0000-0000-00000A2E0000}"/>
    <cellStyle name="계산 5 4 2 7" xfId="7750" xr:uid="{00000000-0005-0000-0000-00000B2E0000}"/>
    <cellStyle name="계산 5 4 2 7 2" xfId="13716" xr:uid="{00000000-0005-0000-0000-00000C2E0000}"/>
    <cellStyle name="계산 5 4 2 7 3" xfId="19472" xr:uid="{00000000-0005-0000-0000-00000D2E0000}"/>
    <cellStyle name="계산 5 4 2 7 4" xfId="24954" xr:uid="{00000000-0005-0000-0000-00000E2E0000}"/>
    <cellStyle name="계산 5 4 2 8" xfId="7751" xr:uid="{00000000-0005-0000-0000-00000F2E0000}"/>
    <cellStyle name="계산 5 4 2 8 2" xfId="13717" xr:uid="{00000000-0005-0000-0000-0000102E0000}"/>
    <cellStyle name="계산 5 4 2 8 3" xfId="19473" xr:uid="{00000000-0005-0000-0000-0000112E0000}"/>
    <cellStyle name="계산 5 4 2 8 4" xfId="24955" xr:uid="{00000000-0005-0000-0000-0000122E0000}"/>
    <cellStyle name="계산 5 4 2 9" xfId="7752" xr:uid="{00000000-0005-0000-0000-0000132E0000}"/>
    <cellStyle name="계산 5 4 2 9 2" xfId="13718" xr:uid="{00000000-0005-0000-0000-0000142E0000}"/>
    <cellStyle name="계산 5 4 2 9 3" xfId="19474" xr:uid="{00000000-0005-0000-0000-0000152E0000}"/>
    <cellStyle name="계산 5 4 2 9 4" xfId="24956" xr:uid="{00000000-0005-0000-0000-0000162E0000}"/>
    <cellStyle name="계산 5 4 3" xfId="5997" xr:uid="{00000000-0005-0000-0000-0000172E0000}"/>
    <cellStyle name="계산 5 4 3 10" xfId="7753" xr:uid="{00000000-0005-0000-0000-0000182E0000}"/>
    <cellStyle name="계산 5 4 3 10 2" xfId="13719" xr:uid="{00000000-0005-0000-0000-0000192E0000}"/>
    <cellStyle name="계산 5 4 3 10 3" xfId="19475" xr:uid="{00000000-0005-0000-0000-00001A2E0000}"/>
    <cellStyle name="계산 5 4 3 10 4" xfId="24957" xr:uid="{00000000-0005-0000-0000-00001B2E0000}"/>
    <cellStyle name="계산 5 4 3 11" xfId="11970" xr:uid="{00000000-0005-0000-0000-00001C2E0000}"/>
    <cellStyle name="계산 5 4 3 12" xfId="17727" xr:uid="{00000000-0005-0000-0000-00001D2E0000}"/>
    <cellStyle name="계산 5 4 3 13" xfId="23224" xr:uid="{00000000-0005-0000-0000-00001E2E0000}"/>
    <cellStyle name="계산 5 4 3 2" xfId="7754" xr:uid="{00000000-0005-0000-0000-00001F2E0000}"/>
    <cellStyle name="계산 5 4 3 2 2" xfId="13720" xr:uid="{00000000-0005-0000-0000-0000202E0000}"/>
    <cellStyle name="계산 5 4 3 2 3" xfId="19476" xr:uid="{00000000-0005-0000-0000-0000212E0000}"/>
    <cellStyle name="계산 5 4 3 2 4" xfId="24958" xr:uid="{00000000-0005-0000-0000-0000222E0000}"/>
    <cellStyle name="계산 5 4 3 3" xfId="7755" xr:uid="{00000000-0005-0000-0000-0000232E0000}"/>
    <cellStyle name="계산 5 4 3 3 2" xfId="13721" xr:uid="{00000000-0005-0000-0000-0000242E0000}"/>
    <cellStyle name="계산 5 4 3 3 3" xfId="19477" xr:uid="{00000000-0005-0000-0000-0000252E0000}"/>
    <cellStyle name="계산 5 4 3 3 4" xfId="24959" xr:uid="{00000000-0005-0000-0000-0000262E0000}"/>
    <cellStyle name="계산 5 4 3 4" xfId="7756" xr:uid="{00000000-0005-0000-0000-0000272E0000}"/>
    <cellStyle name="계산 5 4 3 4 2" xfId="13722" xr:uid="{00000000-0005-0000-0000-0000282E0000}"/>
    <cellStyle name="계산 5 4 3 4 3" xfId="19478" xr:uid="{00000000-0005-0000-0000-0000292E0000}"/>
    <cellStyle name="계산 5 4 3 4 4" xfId="24960" xr:uid="{00000000-0005-0000-0000-00002A2E0000}"/>
    <cellStyle name="계산 5 4 3 5" xfId="7757" xr:uid="{00000000-0005-0000-0000-00002B2E0000}"/>
    <cellStyle name="계산 5 4 3 5 2" xfId="13723" xr:uid="{00000000-0005-0000-0000-00002C2E0000}"/>
    <cellStyle name="계산 5 4 3 5 3" xfId="19479" xr:uid="{00000000-0005-0000-0000-00002D2E0000}"/>
    <cellStyle name="계산 5 4 3 5 4" xfId="24961" xr:uid="{00000000-0005-0000-0000-00002E2E0000}"/>
    <cellStyle name="계산 5 4 3 6" xfId="7758" xr:uid="{00000000-0005-0000-0000-00002F2E0000}"/>
    <cellStyle name="계산 5 4 3 6 2" xfId="13724" xr:uid="{00000000-0005-0000-0000-0000302E0000}"/>
    <cellStyle name="계산 5 4 3 6 3" xfId="19480" xr:uid="{00000000-0005-0000-0000-0000312E0000}"/>
    <cellStyle name="계산 5 4 3 6 4" xfId="24962" xr:uid="{00000000-0005-0000-0000-0000322E0000}"/>
    <cellStyle name="계산 5 4 3 7" xfId="7759" xr:uid="{00000000-0005-0000-0000-0000332E0000}"/>
    <cellStyle name="계산 5 4 3 7 2" xfId="13725" xr:uid="{00000000-0005-0000-0000-0000342E0000}"/>
    <cellStyle name="계산 5 4 3 7 3" xfId="19481" xr:uid="{00000000-0005-0000-0000-0000352E0000}"/>
    <cellStyle name="계산 5 4 3 7 4" xfId="24963" xr:uid="{00000000-0005-0000-0000-0000362E0000}"/>
    <cellStyle name="계산 5 4 3 8" xfId="7760" xr:uid="{00000000-0005-0000-0000-0000372E0000}"/>
    <cellStyle name="계산 5 4 3 8 2" xfId="13726" xr:uid="{00000000-0005-0000-0000-0000382E0000}"/>
    <cellStyle name="계산 5 4 3 8 3" xfId="19482" xr:uid="{00000000-0005-0000-0000-0000392E0000}"/>
    <cellStyle name="계산 5 4 3 8 4" xfId="24964" xr:uid="{00000000-0005-0000-0000-00003A2E0000}"/>
    <cellStyle name="계산 5 4 3 9" xfId="7761" xr:uid="{00000000-0005-0000-0000-00003B2E0000}"/>
    <cellStyle name="계산 5 4 3 9 2" xfId="13727" xr:uid="{00000000-0005-0000-0000-00003C2E0000}"/>
    <cellStyle name="계산 5 4 3 9 3" xfId="19483" xr:uid="{00000000-0005-0000-0000-00003D2E0000}"/>
    <cellStyle name="계산 5 4 3 9 4" xfId="24965" xr:uid="{00000000-0005-0000-0000-00003E2E0000}"/>
    <cellStyle name="계산 5 4 4" xfId="7762" xr:uid="{00000000-0005-0000-0000-00003F2E0000}"/>
    <cellStyle name="계산 5 4 4 2" xfId="13728" xr:uid="{00000000-0005-0000-0000-0000402E0000}"/>
    <cellStyle name="계산 5 4 4 3" xfId="19484" xr:uid="{00000000-0005-0000-0000-0000412E0000}"/>
    <cellStyle name="계산 5 4 4 4" xfId="24966" xr:uid="{00000000-0005-0000-0000-0000422E0000}"/>
    <cellStyle name="계산 5 4 5" xfId="7763" xr:uid="{00000000-0005-0000-0000-0000432E0000}"/>
    <cellStyle name="계산 5 4 5 2" xfId="13729" xr:uid="{00000000-0005-0000-0000-0000442E0000}"/>
    <cellStyle name="계산 5 4 5 3" xfId="19485" xr:uid="{00000000-0005-0000-0000-0000452E0000}"/>
    <cellStyle name="계산 5 4 5 4" xfId="24967" xr:uid="{00000000-0005-0000-0000-0000462E0000}"/>
    <cellStyle name="계산 5 4 6" xfId="7764" xr:uid="{00000000-0005-0000-0000-0000472E0000}"/>
    <cellStyle name="계산 5 4 6 2" xfId="13730" xr:uid="{00000000-0005-0000-0000-0000482E0000}"/>
    <cellStyle name="계산 5 4 6 3" xfId="19486" xr:uid="{00000000-0005-0000-0000-0000492E0000}"/>
    <cellStyle name="계산 5 4 6 4" xfId="24968" xr:uid="{00000000-0005-0000-0000-00004A2E0000}"/>
    <cellStyle name="계산 5 4 7" xfId="7765" xr:uid="{00000000-0005-0000-0000-00004B2E0000}"/>
    <cellStyle name="계산 5 4 7 2" xfId="13731" xr:uid="{00000000-0005-0000-0000-00004C2E0000}"/>
    <cellStyle name="계산 5 4 7 3" xfId="19487" xr:uid="{00000000-0005-0000-0000-00004D2E0000}"/>
    <cellStyle name="계산 5 4 7 4" xfId="24969" xr:uid="{00000000-0005-0000-0000-00004E2E0000}"/>
    <cellStyle name="계산 5 4 8" xfId="11478" xr:uid="{00000000-0005-0000-0000-00004F2E0000}"/>
    <cellStyle name="계산 5 4 9" xfId="17270" xr:uid="{00000000-0005-0000-0000-0000502E0000}"/>
    <cellStyle name="계산 5 5" xfId="5406" xr:uid="{00000000-0005-0000-0000-0000512E0000}"/>
    <cellStyle name="계산 5 5 10" xfId="17199" xr:uid="{00000000-0005-0000-0000-0000522E0000}"/>
    <cellStyle name="계산 5 5 11" xfId="11317" xr:uid="{00000000-0005-0000-0000-0000532E0000}"/>
    <cellStyle name="계산 5 5 2" xfId="5694" xr:uid="{00000000-0005-0000-0000-0000542E0000}"/>
    <cellStyle name="계산 5 5 2 10" xfId="7766" xr:uid="{00000000-0005-0000-0000-0000552E0000}"/>
    <cellStyle name="계산 5 5 2 10 2" xfId="13732" xr:uid="{00000000-0005-0000-0000-0000562E0000}"/>
    <cellStyle name="계산 5 5 2 10 3" xfId="19488" xr:uid="{00000000-0005-0000-0000-0000572E0000}"/>
    <cellStyle name="계산 5 5 2 10 4" xfId="24970" xr:uid="{00000000-0005-0000-0000-0000582E0000}"/>
    <cellStyle name="계산 5 5 2 11" xfId="11667" xr:uid="{00000000-0005-0000-0000-0000592E0000}"/>
    <cellStyle name="계산 5 5 2 12" xfId="17437" xr:uid="{00000000-0005-0000-0000-00005A2E0000}"/>
    <cellStyle name="계산 5 5 2 13" xfId="22957" xr:uid="{00000000-0005-0000-0000-00005B2E0000}"/>
    <cellStyle name="계산 5 5 2 2" xfId="7767" xr:uid="{00000000-0005-0000-0000-00005C2E0000}"/>
    <cellStyle name="계산 5 5 2 2 2" xfId="13733" xr:uid="{00000000-0005-0000-0000-00005D2E0000}"/>
    <cellStyle name="계산 5 5 2 2 3" xfId="19489" xr:uid="{00000000-0005-0000-0000-00005E2E0000}"/>
    <cellStyle name="계산 5 5 2 2 4" xfId="24971" xr:uid="{00000000-0005-0000-0000-00005F2E0000}"/>
    <cellStyle name="계산 5 5 2 3" xfId="7768" xr:uid="{00000000-0005-0000-0000-0000602E0000}"/>
    <cellStyle name="계산 5 5 2 3 2" xfId="13734" xr:uid="{00000000-0005-0000-0000-0000612E0000}"/>
    <cellStyle name="계산 5 5 2 3 3" xfId="19490" xr:uid="{00000000-0005-0000-0000-0000622E0000}"/>
    <cellStyle name="계산 5 5 2 3 4" xfId="24972" xr:uid="{00000000-0005-0000-0000-0000632E0000}"/>
    <cellStyle name="계산 5 5 2 4" xfId="7769" xr:uid="{00000000-0005-0000-0000-0000642E0000}"/>
    <cellStyle name="계산 5 5 2 4 2" xfId="13735" xr:uid="{00000000-0005-0000-0000-0000652E0000}"/>
    <cellStyle name="계산 5 5 2 4 3" xfId="19491" xr:uid="{00000000-0005-0000-0000-0000662E0000}"/>
    <cellStyle name="계산 5 5 2 4 4" xfId="24973" xr:uid="{00000000-0005-0000-0000-0000672E0000}"/>
    <cellStyle name="계산 5 5 2 5" xfId="7770" xr:uid="{00000000-0005-0000-0000-0000682E0000}"/>
    <cellStyle name="계산 5 5 2 5 2" xfId="13736" xr:uid="{00000000-0005-0000-0000-0000692E0000}"/>
    <cellStyle name="계산 5 5 2 5 3" xfId="19492" xr:uid="{00000000-0005-0000-0000-00006A2E0000}"/>
    <cellStyle name="계산 5 5 2 5 4" xfId="24974" xr:uid="{00000000-0005-0000-0000-00006B2E0000}"/>
    <cellStyle name="계산 5 5 2 6" xfId="7771" xr:uid="{00000000-0005-0000-0000-00006C2E0000}"/>
    <cellStyle name="계산 5 5 2 6 2" xfId="13737" xr:uid="{00000000-0005-0000-0000-00006D2E0000}"/>
    <cellStyle name="계산 5 5 2 6 3" xfId="19493" xr:uid="{00000000-0005-0000-0000-00006E2E0000}"/>
    <cellStyle name="계산 5 5 2 6 4" xfId="24975" xr:uid="{00000000-0005-0000-0000-00006F2E0000}"/>
    <cellStyle name="계산 5 5 2 7" xfId="7772" xr:uid="{00000000-0005-0000-0000-0000702E0000}"/>
    <cellStyle name="계산 5 5 2 7 2" xfId="13738" xr:uid="{00000000-0005-0000-0000-0000712E0000}"/>
    <cellStyle name="계산 5 5 2 7 3" xfId="19494" xr:uid="{00000000-0005-0000-0000-0000722E0000}"/>
    <cellStyle name="계산 5 5 2 7 4" xfId="24976" xr:uid="{00000000-0005-0000-0000-0000732E0000}"/>
    <cellStyle name="계산 5 5 2 8" xfId="7773" xr:uid="{00000000-0005-0000-0000-0000742E0000}"/>
    <cellStyle name="계산 5 5 2 8 2" xfId="13739" xr:uid="{00000000-0005-0000-0000-0000752E0000}"/>
    <cellStyle name="계산 5 5 2 8 3" xfId="19495" xr:uid="{00000000-0005-0000-0000-0000762E0000}"/>
    <cellStyle name="계산 5 5 2 8 4" xfId="24977" xr:uid="{00000000-0005-0000-0000-0000772E0000}"/>
    <cellStyle name="계산 5 5 2 9" xfId="7774" xr:uid="{00000000-0005-0000-0000-0000782E0000}"/>
    <cellStyle name="계산 5 5 2 9 2" xfId="13740" xr:uid="{00000000-0005-0000-0000-0000792E0000}"/>
    <cellStyle name="계산 5 5 2 9 3" xfId="19496" xr:uid="{00000000-0005-0000-0000-00007A2E0000}"/>
    <cellStyle name="계산 5 5 2 9 4" xfId="24978" xr:uid="{00000000-0005-0000-0000-00007B2E0000}"/>
    <cellStyle name="계산 5 5 3" xfId="5933" xr:uid="{00000000-0005-0000-0000-00007C2E0000}"/>
    <cellStyle name="계산 5 5 3 10" xfId="7775" xr:uid="{00000000-0005-0000-0000-00007D2E0000}"/>
    <cellStyle name="계산 5 5 3 10 2" xfId="13741" xr:uid="{00000000-0005-0000-0000-00007E2E0000}"/>
    <cellStyle name="계산 5 5 3 10 3" xfId="19497" xr:uid="{00000000-0005-0000-0000-00007F2E0000}"/>
    <cellStyle name="계산 5 5 3 10 4" xfId="24979" xr:uid="{00000000-0005-0000-0000-0000802E0000}"/>
    <cellStyle name="계산 5 5 3 11" xfId="11906" xr:uid="{00000000-0005-0000-0000-0000812E0000}"/>
    <cellStyle name="계산 5 5 3 12" xfId="17663" xr:uid="{00000000-0005-0000-0000-0000822E0000}"/>
    <cellStyle name="계산 5 5 3 13" xfId="23160" xr:uid="{00000000-0005-0000-0000-0000832E0000}"/>
    <cellStyle name="계산 5 5 3 2" xfId="7776" xr:uid="{00000000-0005-0000-0000-0000842E0000}"/>
    <cellStyle name="계산 5 5 3 2 2" xfId="13742" xr:uid="{00000000-0005-0000-0000-0000852E0000}"/>
    <cellStyle name="계산 5 5 3 2 3" xfId="19498" xr:uid="{00000000-0005-0000-0000-0000862E0000}"/>
    <cellStyle name="계산 5 5 3 2 4" xfId="24980" xr:uid="{00000000-0005-0000-0000-0000872E0000}"/>
    <cellStyle name="계산 5 5 3 3" xfId="7777" xr:uid="{00000000-0005-0000-0000-0000882E0000}"/>
    <cellStyle name="계산 5 5 3 3 2" xfId="13743" xr:uid="{00000000-0005-0000-0000-0000892E0000}"/>
    <cellStyle name="계산 5 5 3 3 3" xfId="19499" xr:uid="{00000000-0005-0000-0000-00008A2E0000}"/>
    <cellStyle name="계산 5 5 3 3 4" xfId="24981" xr:uid="{00000000-0005-0000-0000-00008B2E0000}"/>
    <cellStyle name="계산 5 5 3 4" xfId="7778" xr:uid="{00000000-0005-0000-0000-00008C2E0000}"/>
    <cellStyle name="계산 5 5 3 4 2" xfId="13744" xr:uid="{00000000-0005-0000-0000-00008D2E0000}"/>
    <cellStyle name="계산 5 5 3 4 3" xfId="19500" xr:uid="{00000000-0005-0000-0000-00008E2E0000}"/>
    <cellStyle name="계산 5 5 3 4 4" xfId="24982" xr:uid="{00000000-0005-0000-0000-00008F2E0000}"/>
    <cellStyle name="계산 5 5 3 5" xfId="7779" xr:uid="{00000000-0005-0000-0000-0000902E0000}"/>
    <cellStyle name="계산 5 5 3 5 2" xfId="13745" xr:uid="{00000000-0005-0000-0000-0000912E0000}"/>
    <cellStyle name="계산 5 5 3 5 3" xfId="19501" xr:uid="{00000000-0005-0000-0000-0000922E0000}"/>
    <cellStyle name="계산 5 5 3 5 4" xfId="24983" xr:uid="{00000000-0005-0000-0000-0000932E0000}"/>
    <cellStyle name="계산 5 5 3 6" xfId="7780" xr:uid="{00000000-0005-0000-0000-0000942E0000}"/>
    <cellStyle name="계산 5 5 3 6 2" xfId="13746" xr:uid="{00000000-0005-0000-0000-0000952E0000}"/>
    <cellStyle name="계산 5 5 3 6 3" xfId="19502" xr:uid="{00000000-0005-0000-0000-0000962E0000}"/>
    <cellStyle name="계산 5 5 3 6 4" xfId="24984" xr:uid="{00000000-0005-0000-0000-0000972E0000}"/>
    <cellStyle name="계산 5 5 3 7" xfId="7781" xr:uid="{00000000-0005-0000-0000-0000982E0000}"/>
    <cellStyle name="계산 5 5 3 7 2" xfId="13747" xr:uid="{00000000-0005-0000-0000-0000992E0000}"/>
    <cellStyle name="계산 5 5 3 7 3" xfId="19503" xr:uid="{00000000-0005-0000-0000-00009A2E0000}"/>
    <cellStyle name="계산 5 5 3 7 4" xfId="24985" xr:uid="{00000000-0005-0000-0000-00009B2E0000}"/>
    <cellStyle name="계산 5 5 3 8" xfId="7782" xr:uid="{00000000-0005-0000-0000-00009C2E0000}"/>
    <cellStyle name="계산 5 5 3 8 2" xfId="13748" xr:uid="{00000000-0005-0000-0000-00009D2E0000}"/>
    <cellStyle name="계산 5 5 3 8 3" xfId="19504" xr:uid="{00000000-0005-0000-0000-00009E2E0000}"/>
    <cellStyle name="계산 5 5 3 8 4" xfId="24986" xr:uid="{00000000-0005-0000-0000-00009F2E0000}"/>
    <cellStyle name="계산 5 5 3 9" xfId="7783" xr:uid="{00000000-0005-0000-0000-0000A02E0000}"/>
    <cellStyle name="계산 5 5 3 9 2" xfId="13749" xr:uid="{00000000-0005-0000-0000-0000A12E0000}"/>
    <cellStyle name="계산 5 5 3 9 3" xfId="19505" xr:uid="{00000000-0005-0000-0000-0000A22E0000}"/>
    <cellStyle name="계산 5 5 3 9 4" xfId="24987" xr:uid="{00000000-0005-0000-0000-0000A32E0000}"/>
    <cellStyle name="계산 5 5 4" xfId="7784" xr:uid="{00000000-0005-0000-0000-0000A42E0000}"/>
    <cellStyle name="계산 5 5 4 2" xfId="13750" xr:uid="{00000000-0005-0000-0000-0000A52E0000}"/>
    <cellStyle name="계산 5 5 4 3" xfId="19506" xr:uid="{00000000-0005-0000-0000-0000A62E0000}"/>
    <cellStyle name="계산 5 5 4 4" xfId="24988" xr:uid="{00000000-0005-0000-0000-0000A72E0000}"/>
    <cellStyle name="계산 5 5 5" xfId="7785" xr:uid="{00000000-0005-0000-0000-0000A82E0000}"/>
    <cellStyle name="계산 5 5 5 2" xfId="13751" xr:uid="{00000000-0005-0000-0000-0000A92E0000}"/>
    <cellStyle name="계산 5 5 5 3" xfId="19507" xr:uid="{00000000-0005-0000-0000-0000AA2E0000}"/>
    <cellStyle name="계산 5 5 5 4" xfId="24989" xr:uid="{00000000-0005-0000-0000-0000AB2E0000}"/>
    <cellStyle name="계산 5 5 6" xfId="7786" xr:uid="{00000000-0005-0000-0000-0000AC2E0000}"/>
    <cellStyle name="계산 5 5 6 2" xfId="13752" xr:uid="{00000000-0005-0000-0000-0000AD2E0000}"/>
    <cellStyle name="계산 5 5 6 3" xfId="19508" xr:uid="{00000000-0005-0000-0000-0000AE2E0000}"/>
    <cellStyle name="계산 5 5 6 4" xfId="24990" xr:uid="{00000000-0005-0000-0000-0000AF2E0000}"/>
    <cellStyle name="계산 5 5 7" xfId="7787" xr:uid="{00000000-0005-0000-0000-0000B02E0000}"/>
    <cellStyle name="계산 5 5 7 2" xfId="13753" xr:uid="{00000000-0005-0000-0000-0000B12E0000}"/>
    <cellStyle name="계산 5 5 7 3" xfId="19509" xr:uid="{00000000-0005-0000-0000-0000B22E0000}"/>
    <cellStyle name="계산 5 5 7 4" xfId="24991" xr:uid="{00000000-0005-0000-0000-0000B32E0000}"/>
    <cellStyle name="계산 5 5 8" xfId="7788" xr:uid="{00000000-0005-0000-0000-0000B42E0000}"/>
    <cellStyle name="계산 5 5 8 2" xfId="13754" xr:uid="{00000000-0005-0000-0000-0000B52E0000}"/>
    <cellStyle name="계산 5 5 8 3" xfId="19510" xr:uid="{00000000-0005-0000-0000-0000B62E0000}"/>
    <cellStyle name="계산 5 5 8 4" xfId="24992" xr:uid="{00000000-0005-0000-0000-0000B72E0000}"/>
    <cellStyle name="계산 5 5 9" xfId="11400" xr:uid="{00000000-0005-0000-0000-0000B82E0000}"/>
    <cellStyle name="계산 5 6" xfId="7789" xr:uid="{00000000-0005-0000-0000-0000B92E0000}"/>
    <cellStyle name="계산 5 6 2" xfId="13755" xr:uid="{00000000-0005-0000-0000-0000BA2E0000}"/>
    <cellStyle name="계산 5 6 3" xfId="19511" xr:uid="{00000000-0005-0000-0000-0000BB2E0000}"/>
    <cellStyle name="계산 5 6 4" xfId="24993" xr:uid="{00000000-0005-0000-0000-0000BC2E0000}"/>
    <cellStyle name="계산 5 7" xfId="7790" xr:uid="{00000000-0005-0000-0000-0000BD2E0000}"/>
    <cellStyle name="계산 5 7 2" xfId="13756" xr:uid="{00000000-0005-0000-0000-0000BE2E0000}"/>
    <cellStyle name="계산 5 7 3" xfId="19512" xr:uid="{00000000-0005-0000-0000-0000BF2E0000}"/>
    <cellStyle name="계산 5 7 4" xfId="24994" xr:uid="{00000000-0005-0000-0000-0000C02E0000}"/>
    <cellStyle name="계산 5 8" xfId="11324" xr:uid="{00000000-0005-0000-0000-0000C12E0000}"/>
    <cellStyle name="계산 5 9" xfId="11286" xr:uid="{00000000-0005-0000-0000-0000C22E0000}"/>
    <cellStyle name="계정과목" xfId="4556" xr:uid="{00000000-0005-0000-0000-0000C32E0000}"/>
    <cellStyle name="고정소숫점" xfId="546" xr:uid="{00000000-0005-0000-0000-0000C42E0000}"/>
    <cellStyle name="고정소숫점 2" xfId="5134" xr:uid="{00000000-0005-0000-0000-0000C52E0000}"/>
    <cellStyle name="고정출력1" xfId="547" xr:uid="{00000000-0005-0000-0000-0000C62E0000}"/>
    <cellStyle name="고정출력1 2" xfId="5135" xr:uid="{00000000-0005-0000-0000-0000C72E0000}"/>
    <cellStyle name="고정출력2" xfId="548" xr:uid="{00000000-0005-0000-0000-0000C82E0000}"/>
    <cellStyle name="고정출력2 2" xfId="5136" xr:uid="{00000000-0005-0000-0000-0000C92E0000}"/>
    <cellStyle name="과립" xfId="4557" xr:uid="{00000000-0005-0000-0000-0000CA2E0000}"/>
    <cellStyle name="괄(계정)" xfId="4558" xr:uid="{00000000-0005-0000-0000-0000CB2E0000}"/>
    <cellStyle name="괄호금액" xfId="4559" xr:uid="{00000000-0005-0000-0000-0000CC2E0000}"/>
    <cellStyle name="咬訌裝?INCOM1" xfId="4560" xr:uid="{00000000-0005-0000-0000-0000CD2E0000}"/>
    <cellStyle name="咬訌裝?INCOM10" xfId="4561" xr:uid="{00000000-0005-0000-0000-0000CE2E0000}"/>
    <cellStyle name="咬訌裝?INCOM2" xfId="4562" xr:uid="{00000000-0005-0000-0000-0000CF2E0000}"/>
    <cellStyle name="咬訌裝?INCOM3" xfId="4563" xr:uid="{00000000-0005-0000-0000-0000D02E0000}"/>
    <cellStyle name="咬訌裝?INCOM4" xfId="4564" xr:uid="{00000000-0005-0000-0000-0000D12E0000}"/>
    <cellStyle name="咬訌裝?INCOM5" xfId="4565" xr:uid="{00000000-0005-0000-0000-0000D22E0000}"/>
    <cellStyle name="咬訌裝?INCOM6" xfId="4566" xr:uid="{00000000-0005-0000-0000-0000D32E0000}"/>
    <cellStyle name="咬訌裝?INCOM7" xfId="4567" xr:uid="{00000000-0005-0000-0000-0000D42E0000}"/>
    <cellStyle name="咬訌裝?INCOM8" xfId="4568" xr:uid="{00000000-0005-0000-0000-0000D52E0000}"/>
    <cellStyle name="咬訌裝?INCOM9" xfId="4569" xr:uid="{00000000-0005-0000-0000-0000D62E0000}"/>
    <cellStyle name="咬訌裝?PRIB11" xfId="4570" xr:uid="{00000000-0005-0000-0000-0000D72E0000}"/>
    <cellStyle name="굴림체" xfId="4571" xr:uid="{00000000-0005-0000-0000-0000D82E0000}"/>
    <cellStyle name="금액" xfId="15" xr:uid="{00000000-0005-0000-0000-0000D92E0000}"/>
    <cellStyle name="금액 2" xfId="4572" xr:uid="{00000000-0005-0000-0000-0000DA2E0000}"/>
    <cellStyle name="금액 2 2" xfId="5228" xr:uid="{00000000-0005-0000-0000-0000DB2E0000}"/>
    <cellStyle name="금액 2 2 2" xfId="5570" xr:uid="{00000000-0005-0000-0000-0000DC2E0000}"/>
    <cellStyle name="금액 2 2 2 2" xfId="5858" xr:uid="{00000000-0005-0000-0000-0000DD2E0000}"/>
    <cellStyle name="금액 2 2 2 2 2" xfId="7791" xr:uid="{00000000-0005-0000-0000-0000DE2E0000}"/>
    <cellStyle name="금액 2 2 2 2 2 2" xfId="13757" xr:uid="{00000000-0005-0000-0000-0000DF2E0000}"/>
    <cellStyle name="금액 2 2 2 2 2 3" xfId="19513" xr:uid="{00000000-0005-0000-0000-0000E02E0000}"/>
    <cellStyle name="금액 2 2 2 2 2 4" xfId="24995" xr:uid="{00000000-0005-0000-0000-0000E12E0000}"/>
    <cellStyle name="금액 2 2 2 2 3" xfId="7792" xr:uid="{00000000-0005-0000-0000-0000E22E0000}"/>
    <cellStyle name="금액 2 2 2 2 3 2" xfId="13758" xr:uid="{00000000-0005-0000-0000-0000E32E0000}"/>
    <cellStyle name="금액 2 2 2 2 3 3" xfId="19514" xr:uid="{00000000-0005-0000-0000-0000E42E0000}"/>
    <cellStyle name="금액 2 2 2 2 3 4" xfId="24996" xr:uid="{00000000-0005-0000-0000-0000E52E0000}"/>
    <cellStyle name="금액 2 2 2 2 4" xfId="7793" xr:uid="{00000000-0005-0000-0000-0000E62E0000}"/>
    <cellStyle name="금액 2 2 2 2 4 2" xfId="13759" xr:uid="{00000000-0005-0000-0000-0000E72E0000}"/>
    <cellStyle name="금액 2 2 2 2 4 3" xfId="19515" xr:uid="{00000000-0005-0000-0000-0000E82E0000}"/>
    <cellStyle name="금액 2 2 2 2 4 4" xfId="24997" xr:uid="{00000000-0005-0000-0000-0000E92E0000}"/>
    <cellStyle name="금액 2 2 2 2 5" xfId="7794" xr:uid="{00000000-0005-0000-0000-0000EA2E0000}"/>
    <cellStyle name="금액 2 2 2 2 5 2" xfId="13760" xr:uid="{00000000-0005-0000-0000-0000EB2E0000}"/>
    <cellStyle name="금액 2 2 2 2 5 3" xfId="19516" xr:uid="{00000000-0005-0000-0000-0000EC2E0000}"/>
    <cellStyle name="금액 2 2 2 2 5 4" xfId="24998" xr:uid="{00000000-0005-0000-0000-0000ED2E0000}"/>
    <cellStyle name="금액 2 2 2 2 6" xfId="7795" xr:uid="{00000000-0005-0000-0000-0000EE2E0000}"/>
    <cellStyle name="금액 2 2 2 2 6 2" xfId="13761" xr:uid="{00000000-0005-0000-0000-0000EF2E0000}"/>
    <cellStyle name="금액 2 2 2 2 6 3" xfId="19517" xr:uid="{00000000-0005-0000-0000-0000F02E0000}"/>
    <cellStyle name="금액 2 2 2 2 6 4" xfId="24999" xr:uid="{00000000-0005-0000-0000-0000F12E0000}"/>
    <cellStyle name="금액 2 2 2 2 7" xfId="11831" xr:uid="{00000000-0005-0000-0000-0000F22E0000}"/>
    <cellStyle name="금액 2 2 2 2 8" xfId="17592" xr:uid="{00000000-0005-0000-0000-0000F32E0000}"/>
    <cellStyle name="금액 2 2 2 3" xfId="7796" xr:uid="{00000000-0005-0000-0000-0000F42E0000}"/>
    <cellStyle name="금액 2 2 2 3 2" xfId="13762" xr:uid="{00000000-0005-0000-0000-0000F52E0000}"/>
    <cellStyle name="금액 2 2 2 3 3" xfId="19518" xr:uid="{00000000-0005-0000-0000-0000F62E0000}"/>
    <cellStyle name="금액 2 2 2 3 4" xfId="25000" xr:uid="{00000000-0005-0000-0000-0000F72E0000}"/>
    <cellStyle name="금액 2 2 2 4" xfId="7797" xr:uid="{00000000-0005-0000-0000-0000F82E0000}"/>
    <cellStyle name="금액 2 2 2 4 2" xfId="13763" xr:uid="{00000000-0005-0000-0000-0000F92E0000}"/>
    <cellStyle name="금액 2 2 2 4 3" xfId="19519" xr:uid="{00000000-0005-0000-0000-0000FA2E0000}"/>
    <cellStyle name="금액 2 2 2 4 4" xfId="25001" xr:uid="{00000000-0005-0000-0000-0000FB2E0000}"/>
    <cellStyle name="금액 2 2 2 5" xfId="7798" xr:uid="{00000000-0005-0000-0000-0000FC2E0000}"/>
    <cellStyle name="금액 2 2 2 5 2" xfId="13764" xr:uid="{00000000-0005-0000-0000-0000FD2E0000}"/>
    <cellStyle name="금액 2 2 2 5 3" xfId="19520" xr:uid="{00000000-0005-0000-0000-0000FE2E0000}"/>
    <cellStyle name="금액 2 2 2 5 4" xfId="25002" xr:uid="{00000000-0005-0000-0000-0000FF2E0000}"/>
    <cellStyle name="금액 2 2 2 6" xfId="7799" xr:uid="{00000000-0005-0000-0000-0000002F0000}"/>
    <cellStyle name="금액 2 2 2 6 2" xfId="13765" xr:uid="{00000000-0005-0000-0000-0000012F0000}"/>
    <cellStyle name="금액 2 2 2 6 3" xfId="19521" xr:uid="{00000000-0005-0000-0000-0000022F0000}"/>
    <cellStyle name="금액 2 2 2 6 4" xfId="25003" xr:uid="{00000000-0005-0000-0000-0000032F0000}"/>
    <cellStyle name="금액 2 2 2 7" xfId="7800" xr:uid="{00000000-0005-0000-0000-0000042F0000}"/>
    <cellStyle name="금액 2 2 2 7 2" xfId="13766" xr:uid="{00000000-0005-0000-0000-0000052F0000}"/>
    <cellStyle name="금액 2 2 2 7 3" xfId="19522" xr:uid="{00000000-0005-0000-0000-0000062F0000}"/>
    <cellStyle name="금액 2 2 2 7 4" xfId="25004" xr:uid="{00000000-0005-0000-0000-0000072F0000}"/>
    <cellStyle name="금액 2 2 2 8" xfId="7801" xr:uid="{00000000-0005-0000-0000-0000082F0000}"/>
    <cellStyle name="금액 2 2 2 8 2" xfId="13767" xr:uid="{00000000-0005-0000-0000-0000092F0000}"/>
    <cellStyle name="금액 2 2 2 8 3" xfId="19523" xr:uid="{00000000-0005-0000-0000-00000A2F0000}"/>
    <cellStyle name="금액 2 2 2 8 4" xfId="25005" xr:uid="{00000000-0005-0000-0000-00000B2F0000}"/>
    <cellStyle name="금액 2 2 2 9" xfId="7802" xr:uid="{00000000-0005-0000-0000-00000C2F0000}"/>
    <cellStyle name="금액 2 2 2 9 2" xfId="13768" xr:uid="{00000000-0005-0000-0000-00000D2F0000}"/>
    <cellStyle name="금액 2 2 2 9 3" xfId="19524" xr:uid="{00000000-0005-0000-0000-00000E2F0000}"/>
    <cellStyle name="금액 2 2 2 9 4" xfId="25006" xr:uid="{00000000-0005-0000-0000-00000F2F0000}"/>
    <cellStyle name="금액 2 2 3" xfId="5407" xr:uid="{00000000-0005-0000-0000-0000102F0000}"/>
    <cellStyle name="금액 2 2 3 2" xfId="5695" xr:uid="{00000000-0005-0000-0000-0000112F0000}"/>
    <cellStyle name="금액 2 2 3 2 10" xfId="7803" xr:uid="{00000000-0005-0000-0000-0000122F0000}"/>
    <cellStyle name="금액 2 2 3 2 10 2" xfId="13769" xr:uid="{00000000-0005-0000-0000-0000132F0000}"/>
    <cellStyle name="금액 2 2 3 2 10 3" xfId="19525" xr:uid="{00000000-0005-0000-0000-0000142F0000}"/>
    <cellStyle name="금액 2 2 3 2 10 4" xfId="25007" xr:uid="{00000000-0005-0000-0000-0000152F0000}"/>
    <cellStyle name="금액 2 2 3 2 11" xfId="11668" xr:uid="{00000000-0005-0000-0000-0000162F0000}"/>
    <cellStyle name="금액 2 2 3 2 12" xfId="22958" xr:uid="{00000000-0005-0000-0000-0000172F0000}"/>
    <cellStyle name="금액 2 2 3 2 2" xfId="7804" xr:uid="{00000000-0005-0000-0000-0000182F0000}"/>
    <cellStyle name="금액 2 2 3 2 2 2" xfId="13770" xr:uid="{00000000-0005-0000-0000-0000192F0000}"/>
    <cellStyle name="금액 2 2 3 2 2 3" xfId="19526" xr:uid="{00000000-0005-0000-0000-00001A2F0000}"/>
    <cellStyle name="금액 2 2 3 2 2 4" xfId="25008" xr:uid="{00000000-0005-0000-0000-00001B2F0000}"/>
    <cellStyle name="금액 2 2 3 2 3" xfId="7805" xr:uid="{00000000-0005-0000-0000-00001C2F0000}"/>
    <cellStyle name="금액 2 2 3 2 3 2" xfId="13771" xr:uid="{00000000-0005-0000-0000-00001D2F0000}"/>
    <cellStyle name="금액 2 2 3 2 3 3" xfId="19527" xr:uid="{00000000-0005-0000-0000-00001E2F0000}"/>
    <cellStyle name="금액 2 2 3 2 3 4" xfId="25009" xr:uid="{00000000-0005-0000-0000-00001F2F0000}"/>
    <cellStyle name="금액 2 2 3 2 4" xfId="7806" xr:uid="{00000000-0005-0000-0000-0000202F0000}"/>
    <cellStyle name="금액 2 2 3 2 4 2" xfId="13772" xr:uid="{00000000-0005-0000-0000-0000212F0000}"/>
    <cellStyle name="금액 2 2 3 2 4 3" xfId="19528" xr:uid="{00000000-0005-0000-0000-0000222F0000}"/>
    <cellStyle name="금액 2 2 3 2 4 4" xfId="25010" xr:uid="{00000000-0005-0000-0000-0000232F0000}"/>
    <cellStyle name="금액 2 2 3 2 5" xfId="7807" xr:uid="{00000000-0005-0000-0000-0000242F0000}"/>
    <cellStyle name="금액 2 2 3 2 5 2" xfId="13773" xr:uid="{00000000-0005-0000-0000-0000252F0000}"/>
    <cellStyle name="금액 2 2 3 2 5 3" xfId="19529" xr:uid="{00000000-0005-0000-0000-0000262F0000}"/>
    <cellStyle name="금액 2 2 3 2 5 4" xfId="25011" xr:uid="{00000000-0005-0000-0000-0000272F0000}"/>
    <cellStyle name="금액 2 2 3 2 6" xfId="7808" xr:uid="{00000000-0005-0000-0000-0000282F0000}"/>
    <cellStyle name="금액 2 2 3 2 6 2" xfId="13774" xr:uid="{00000000-0005-0000-0000-0000292F0000}"/>
    <cellStyle name="금액 2 2 3 2 6 3" xfId="19530" xr:uid="{00000000-0005-0000-0000-00002A2F0000}"/>
    <cellStyle name="금액 2 2 3 2 6 4" xfId="25012" xr:uid="{00000000-0005-0000-0000-00002B2F0000}"/>
    <cellStyle name="금액 2 2 3 2 7" xfId="7809" xr:uid="{00000000-0005-0000-0000-00002C2F0000}"/>
    <cellStyle name="금액 2 2 3 2 7 2" xfId="13775" xr:uid="{00000000-0005-0000-0000-00002D2F0000}"/>
    <cellStyle name="금액 2 2 3 2 7 3" xfId="19531" xr:uid="{00000000-0005-0000-0000-00002E2F0000}"/>
    <cellStyle name="금액 2 2 3 2 7 4" xfId="25013" xr:uid="{00000000-0005-0000-0000-00002F2F0000}"/>
    <cellStyle name="금액 2 2 3 2 8" xfId="7810" xr:uid="{00000000-0005-0000-0000-0000302F0000}"/>
    <cellStyle name="금액 2 2 3 2 8 2" xfId="13776" xr:uid="{00000000-0005-0000-0000-0000312F0000}"/>
    <cellStyle name="금액 2 2 3 2 8 3" xfId="19532" xr:uid="{00000000-0005-0000-0000-0000322F0000}"/>
    <cellStyle name="금액 2 2 3 2 8 4" xfId="25014" xr:uid="{00000000-0005-0000-0000-0000332F0000}"/>
    <cellStyle name="금액 2 2 3 2 9" xfId="7811" xr:uid="{00000000-0005-0000-0000-0000342F0000}"/>
    <cellStyle name="금액 2 2 3 2 9 2" xfId="13777" xr:uid="{00000000-0005-0000-0000-0000352F0000}"/>
    <cellStyle name="금액 2 2 3 2 9 3" xfId="19533" xr:uid="{00000000-0005-0000-0000-0000362F0000}"/>
    <cellStyle name="금액 2 2 3 2 9 4" xfId="25015" xr:uid="{00000000-0005-0000-0000-0000372F0000}"/>
    <cellStyle name="금액 2 2 3 3" xfId="5934" xr:uid="{00000000-0005-0000-0000-0000382F0000}"/>
    <cellStyle name="금액 2 2 3 3 10" xfId="7812" xr:uid="{00000000-0005-0000-0000-0000392F0000}"/>
    <cellStyle name="금액 2 2 3 3 10 2" xfId="13778" xr:uid="{00000000-0005-0000-0000-00003A2F0000}"/>
    <cellStyle name="금액 2 2 3 3 10 3" xfId="19534" xr:uid="{00000000-0005-0000-0000-00003B2F0000}"/>
    <cellStyle name="금액 2 2 3 3 10 4" xfId="25016" xr:uid="{00000000-0005-0000-0000-00003C2F0000}"/>
    <cellStyle name="금액 2 2 3 3 11" xfId="11907" xr:uid="{00000000-0005-0000-0000-00003D2F0000}"/>
    <cellStyle name="금액 2 2 3 3 12" xfId="17664" xr:uid="{00000000-0005-0000-0000-00003E2F0000}"/>
    <cellStyle name="금액 2 2 3 3 13" xfId="23161" xr:uid="{00000000-0005-0000-0000-00003F2F0000}"/>
    <cellStyle name="금액 2 2 3 3 2" xfId="7813" xr:uid="{00000000-0005-0000-0000-0000402F0000}"/>
    <cellStyle name="금액 2 2 3 3 2 2" xfId="13779" xr:uid="{00000000-0005-0000-0000-0000412F0000}"/>
    <cellStyle name="금액 2 2 3 3 2 3" xfId="19535" xr:uid="{00000000-0005-0000-0000-0000422F0000}"/>
    <cellStyle name="금액 2 2 3 3 2 4" xfId="25017" xr:uid="{00000000-0005-0000-0000-0000432F0000}"/>
    <cellStyle name="금액 2 2 3 3 3" xfId="7814" xr:uid="{00000000-0005-0000-0000-0000442F0000}"/>
    <cellStyle name="금액 2 2 3 3 3 2" xfId="13780" xr:uid="{00000000-0005-0000-0000-0000452F0000}"/>
    <cellStyle name="금액 2 2 3 3 3 3" xfId="19536" xr:uid="{00000000-0005-0000-0000-0000462F0000}"/>
    <cellStyle name="금액 2 2 3 3 3 4" xfId="25018" xr:uid="{00000000-0005-0000-0000-0000472F0000}"/>
    <cellStyle name="금액 2 2 3 3 4" xfId="7815" xr:uid="{00000000-0005-0000-0000-0000482F0000}"/>
    <cellStyle name="금액 2 2 3 3 4 2" xfId="13781" xr:uid="{00000000-0005-0000-0000-0000492F0000}"/>
    <cellStyle name="금액 2 2 3 3 4 3" xfId="19537" xr:uid="{00000000-0005-0000-0000-00004A2F0000}"/>
    <cellStyle name="금액 2 2 3 3 4 4" xfId="25019" xr:uid="{00000000-0005-0000-0000-00004B2F0000}"/>
    <cellStyle name="금액 2 2 3 3 5" xfId="7816" xr:uid="{00000000-0005-0000-0000-00004C2F0000}"/>
    <cellStyle name="금액 2 2 3 3 5 2" xfId="13782" xr:uid="{00000000-0005-0000-0000-00004D2F0000}"/>
    <cellStyle name="금액 2 2 3 3 5 3" xfId="19538" xr:uid="{00000000-0005-0000-0000-00004E2F0000}"/>
    <cellStyle name="금액 2 2 3 3 5 4" xfId="25020" xr:uid="{00000000-0005-0000-0000-00004F2F0000}"/>
    <cellStyle name="금액 2 2 3 3 6" xfId="7817" xr:uid="{00000000-0005-0000-0000-0000502F0000}"/>
    <cellStyle name="금액 2 2 3 3 6 2" xfId="13783" xr:uid="{00000000-0005-0000-0000-0000512F0000}"/>
    <cellStyle name="금액 2 2 3 3 6 3" xfId="19539" xr:uid="{00000000-0005-0000-0000-0000522F0000}"/>
    <cellStyle name="금액 2 2 3 3 6 4" xfId="25021" xr:uid="{00000000-0005-0000-0000-0000532F0000}"/>
    <cellStyle name="금액 2 2 3 3 7" xfId="7818" xr:uid="{00000000-0005-0000-0000-0000542F0000}"/>
    <cellStyle name="금액 2 2 3 3 7 2" xfId="13784" xr:uid="{00000000-0005-0000-0000-0000552F0000}"/>
    <cellStyle name="금액 2 2 3 3 7 3" xfId="19540" xr:uid="{00000000-0005-0000-0000-0000562F0000}"/>
    <cellStyle name="금액 2 2 3 3 7 4" xfId="25022" xr:uid="{00000000-0005-0000-0000-0000572F0000}"/>
    <cellStyle name="금액 2 2 3 3 8" xfId="7819" xr:uid="{00000000-0005-0000-0000-0000582F0000}"/>
    <cellStyle name="금액 2 2 3 3 8 2" xfId="13785" xr:uid="{00000000-0005-0000-0000-0000592F0000}"/>
    <cellStyle name="금액 2 2 3 3 8 3" xfId="19541" xr:uid="{00000000-0005-0000-0000-00005A2F0000}"/>
    <cellStyle name="금액 2 2 3 3 8 4" xfId="25023" xr:uid="{00000000-0005-0000-0000-00005B2F0000}"/>
    <cellStyle name="금액 2 2 3 3 9" xfId="7820" xr:uid="{00000000-0005-0000-0000-00005C2F0000}"/>
    <cellStyle name="금액 2 2 3 3 9 2" xfId="13786" xr:uid="{00000000-0005-0000-0000-00005D2F0000}"/>
    <cellStyle name="금액 2 2 3 3 9 3" xfId="19542" xr:uid="{00000000-0005-0000-0000-00005E2F0000}"/>
    <cellStyle name="금액 2 2 3 3 9 4" xfId="25024" xr:uid="{00000000-0005-0000-0000-00005F2F0000}"/>
    <cellStyle name="금액 2 2 3 4" xfId="7821" xr:uid="{00000000-0005-0000-0000-0000602F0000}"/>
    <cellStyle name="금액 2 2 3 4 2" xfId="13787" xr:uid="{00000000-0005-0000-0000-0000612F0000}"/>
    <cellStyle name="금액 2 2 3 4 3" xfId="19543" xr:uid="{00000000-0005-0000-0000-0000622F0000}"/>
    <cellStyle name="금액 2 2 3 4 4" xfId="25025" xr:uid="{00000000-0005-0000-0000-0000632F0000}"/>
    <cellStyle name="금액 2 2 3 5" xfId="7822" xr:uid="{00000000-0005-0000-0000-0000642F0000}"/>
    <cellStyle name="금액 2 2 3 5 2" xfId="13788" xr:uid="{00000000-0005-0000-0000-0000652F0000}"/>
    <cellStyle name="금액 2 2 3 5 3" xfId="19544" xr:uid="{00000000-0005-0000-0000-0000662F0000}"/>
    <cellStyle name="금액 2 2 3 5 4" xfId="25026" xr:uid="{00000000-0005-0000-0000-0000672F0000}"/>
    <cellStyle name="금액 2 2 3 6" xfId="7823" xr:uid="{00000000-0005-0000-0000-0000682F0000}"/>
    <cellStyle name="금액 2 2 3 6 2" xfId="13789" xr:uid="{00000000-0005-0000-0000-0000692F0000}"/>
    <cellStyle name="금액 2 2 3 6 3" xfId="19545" xr:uid="{00000000-0005-0000-0000-00006A2F0000}"/>
    <cellStyle name="금액 2 2 3 6 4" xfId="25027" xr:uid="{00000000-0005-0000-0000-00006B2F0000}"/>
    <cellStyle name="금액 2 2 3 7" xfId="11401" xr:uid="{00000000-0005-0000-0000-00006C2F0000}"/>
    <cellStyle name="금액 2 2 4" xfId="5635" xr:uid="{00000000-0005-0000-0000-00006D2F0000}"/>
    <cellStyle name="금액 2 2 4 2" xfId="7824" xr:uid="{00000000-0005-0000-0000-00006E2F0000}"/>
    <cellStyle name="금액 2 2 4 2 2" xfId="13790" xr:uid="{00000000-0005-0000-0000-00006F2F0000}"/>
    <cellStyle name="금액 2 2 4 2 3" xfId="19546" xr:uid="{00000000-0005-0000-0000-0000702F0000}"/>
    <cellStyle name="금액 2 2 4 2 4" xfId="25028" xr:uid="{00000000-0005-0000-0000-0000712F0000}"/>
    <cellStyle name="금액 2 2 4 3" xfId="7825" xr:uid="{00000000-0005-0000-0000-0000722F0000}"/>
    <cellStyle name="금액 2 2 4 3 2" xfId="13791" xr:uid="{00000000-0005-0000-0000-0000732F0000}"/>
    <cellStyle name="금액 2 2 4 3 3" xfId="19547" xr:uid="{00000000-0005-0000-0000-0000742F0000}"/>
    <cellStyle name="금액 2 2 4 3 4" xfId="25029" xr:uid="{00000000-0005-0000-0000-0000752F0000}"/>
    <cellStyle name="금액 2 2 4 4" xfId="7826" xr:uid="{00000000-0005-0000-0000-0000762F0000}"/>
    <cellStyle name="금액 2 2 4 4 2" xfId="13792" xr:uid="{00000000-0005-0000-0000-0000772F0000}"/>
    <cellStyle name="금액 2 2 4 4 3" xfId="19548" xr:uid="{00000000-0005-0000-0000-0000782F0000}"/>
    <cellStyle name="금액 2 2 4 4 4" xfId="25030" xr:uid="{00000000-0005-0000-0000-0000792F0000}"/>
    <cellStyle name="금액 2 2 4 5" xfId="7827" xr:uid="{00000000-0005-0000-0000-00007A2F0000}"/>
    <cellStyle name="금액 2 2 4 5 2" xfId="13793" xr:uid="{00000000-0005-0000-0000-00007B2F0000}"/>
    <cellStyle name="금액 2 2 4 5 3" xfId="19549" xr:uid="{00000000-0005-0000-0000-00007C2F0000}"/>
    <cellStyle name="금액 2 2 4 5 4" xfId="25031" xr:uid="{00000000-0005-0000-0000-00007D2F0000}"/>
    <cellStyle name="금액 2 2 4 6" xfId="7828" xr:uid="{00000000-0005-0000-0000-00007E2F0000}"/>
    <cellStyle name="금액 2 2 4 6 2" xfId="13794" xr:uid="{00000000-0005-0000-0000-00007F2F0000}"/>
    <cellStyle name="금액 2 2 4 6 3" xfId="19550" xr:uid="{00000000-0005-0000-0000-0000802F0000}"/>
    <cellStyle name="금액 2 2 4 6 4" xfId="25032" xr:uid="{00000000-0005-0000-0000-0000812F0000}"/>
    <cellStyle name="금액 2 2 4 7" xfId="11609" xr:uid="{00000000-0005-0000-0000-0000822F0000}"/>
    <cellStyle name="금액 2 2 4 8" xfId="17380" xr:uid="{00000000-0005-0000-0000-0000832F0000}"/>
    <cellStyle name="금액 2 2 5" xfId="5608" xr:uid="{00000000-0005-0000-0000-0000842F0000}"/>
    <cellStyle name="금액 2 2 5 10" xfId="7829" xr:uid="{00000000-0005-0000-0000-0000852F0000}"/>
    <cellStyle name="금액 2 2 5 10 2" xfId="13795" xr:uid="{00000000-0005-0000-0000-0000862F0000}"/>
    <cellStyle name="금액 2 2 5 10 3" xfId="19551" xr:uid="{00000000-0005-0000-0000-0000872F0000}"/>
    <cellStyle name="금액 2 2 5 10 4" xfId="25033" xr:uid="{00000000-0005-0000-0000-0000882F0000}"/>
    <cellStyle name="금액 2 2 5 11" xfId="11590" xr:uid="{00000000-0005-0000-0000-0000892F0000}"/>
    <cellStyle name="금액 2 2 5 12" xfId="17362" xr:uid="{00000000-0005-0000-0000-00008A2F0000}"/>
    <cellStyle name="금액 2 2 5 13" xfId="22914" xr:uid="{00000000-0005-0000-0000-00008B2F0000}"/>
    <cellStyle name="금액 2 2 5 2" xfId="7830" xr:uid="{00000000-0005-0000-0000-00008C2F0000}"/>
    <cellStyle name="금액 2 2 5 2 2" xfId="13796" xr:uid="{00000000-0005-0000-0000-00008D2F0000}"/>
    <cellStyle name="금액 2 2 5 2 3" xfId="19552" xr:uid="{00000000-0005-0000-0000-00008E2F0000}"/>
    <cellStyle name="금액 2 2 5 2 4" xfId="25034" xr:uid="{00000000-0005-0000-0000-00008F2F0000}"/>
    <cellStyle name="금액 2 2 5 3" xfId="7831" xr:uid="{00000000-0005-0000-0000-0000902F0000}"/>
    <cellStyle name="금액 2 2 5 3 2" xfId="13797" xr:uid="{00000000-0005-0000-0000-0000912F0000}"/>
    <cellStyle name="금액 2 2 5 3 3" xfId="19553" xr:uid="{00000000-0005-0000-0000-0000922F0000}"/>
    <cellStyle name="금액 2 2 5 3 4" xfId="25035" xr:uid="{00000000-0005-0000-0000-0000932F0000}"/>
    <cellStyle name="금액 2 2 5 4" xfId="7832" xr:uid="{00000000-0005-0000-0000-0000942F0000}"/>
    <cellStyle name="금액 2 2 5 4 2" xfId="13798" xr:uid="{00000000-0005-0000-0000-0000952F0000}"/>
    <cellStyle name="금액 2 2 5 4 3" xfId="19554" xr:uid="{00000000-0005-0000-0000-0000962F0000}"/>
    <cellStyle name="금액 2 2 5 4 4" xfId="25036" xr:uid="{00000000-0005-0000-0000-0000972F0000}"/>
    <cellStyle name="금액 2 2 5 5" xfId="7833" xr:uid="{00000000-0005-0000-0000-0000982F0000}"/>
    <cellStyle name="금액 2 2 5 5 2" xfId="13799" xr:uid="{00000000-0005-0000-0000-0000992F0000}"/>
    <cellStyle name="금액 2 2 5 5 3" xfId="19555" xr:uid="{00000000-0005-0000-0000-00009A2F0000}"/>
    <cellStyle name="금액 2 2 5 5 4" xfId="25037" xr:uid="{00000000-0005-0000-0000-00009B2F0000}"/>
    <cellStyle name="금액 2 2 5 6" xfId="7834" xr:uid="{00000000-0005-0000-0000-00009C2F0000}"/>
    <cellStyle name="금액 2 2 5 6 2" xfId="13800" xr:uid="{00000000-0005-0000-0000-00009D2F0000}"/>
    <cellStyle name="금액 2 2 5 6 3" xfId="19556" xr:uid="{00000000-0005-0000-0000-00009E2F0000}"/>
    <cellStyle name="금액 2 2 5 6 4" xfId="25038" xr:uid="{00000000-0005-0000-0000-00009F2F0000}"/>
    <cellStyle name="금액 2 2 5 7" xfId="7835" xr:uid="{00000000-0005-0000-0000-0000A02F0000}"/>
    <cellStyle name="금액 2 2 5 7 2" xfId="13801" xr:uid="{00000000-0005-0000-0000-0000A12F0000}"/>
    <cellStyle name="금액 2 2 5 7 3" xfId="19557" xr:uid="{00000000-0005-0000-0000-0000A22F0000}"/>
    <cellStyle name="금액 2 2 5 7 4" xfId="25039" xr:uid="{00000000-0005-0000-0000-0000A32F0000}"/>
    <cellStyle name="금액 2 2 5 8" xfId="7836" xr:uid="{00000000-0005-0000-0000-0000A42F0000}"/>
    <cellStyle name="금액 2 2 5 8 2" xfId="13802" xr:uid="{00000000-0005-0000-0000-0000A52F0000}"/>
    <cellStyle name="금액 2 2 5 8 3" xfId="19558" xr:uid="{00000000-0005-0000-0000-0000A62F0000}"/>
    <cellStyle name="금액 2 2 5 8 4" xfId="25040" xr:uid="{00000000-0005-0000-0000-0000A72F0000}"/>
    <cellStyle name="금액 2 2 5 9" xfId="7837" xr:uid="{00000000-0005-0000-0000-0000A82F0000}"/>
    <cellStyle name="금액 2 2 5 9 2" xfId="13803" xr:uid="{00000000-0005-0000-0000-0000A92F0000}"/>
    <cellStyle name="금액 2 2 5 9 3" xfId="19559" xr:uid="{00000000-0005-0000-0000-0000AA2F0000}"/>
    <cellStyle name="금액 2 2 5 9 4" xfId="25041" xr:uid="{00000000-0005-0000-0000-0000AB2F0000}"/>
    <cellStyle name="금액 2 2 6" xfId="7838" xr:uid="{00000000-0005-0000-0000-0000AC2F0000}"/>
    <cellStyle name="금액 2 2 6 2" xfId="13804" xr:uid="{00000000-0005-0000-0000-0000AD2F0000}"/>
    <cellStyle name="금액 2 2 6 3" xfId="19560" xr:uid="{00000000-0005-0000-0000-0000AE2F0000}"/>
    <cellStyle name="금액 2 2 6 4" xfId="25042" xr:uid="{00000000-0005-0000-0000-0000AF2F0000}"/>
    <cellStyle name="금액 2 3" xfId="5443" xr:uid="{00000000-0005-0000-0000-0000B02F0000}"/>
    <cellStyle name="금액 2 3 10" xfId="11437" xr:uid="{00000000-0005-0000-0000-0000B12F0000}"/>
    <cellStyle name="금액 2 3 2" xfId="5731" xr:uid="{00000000-0005-0000-0000-0000B22F0000}"/>
    <cellStyle name="금액 2 3 2 2" xfId="7839" xr:uid="{00000000-0005-0000-0000-0000B32F0000}"/>
    <cellStyle name="금액 2 3 2 2 2" xfId="13805" xr:uid="{00000000-0005-0000-0000-0000B42F0000}"/>
    <cellStyle name="금액 2 3 2 2 3" xfId="19561" xr:uid="{00000000-0005-0000-0000-0000B52F0000}"/>
    <cellStyle name="금액 2 3 2 2 4" xfId="25043" xr:uid="{00000000-0005-0000-0000-0000B62F0000}"/>
    <cellStyle name="금액 2 3 2 3" xfId="7840" xr:uid="{00000000-0005-0000-0000-0000B72F0000}"/>
    <cellStyle name="금액 2 3 2 3 2" xfId="13806" xr:uid="{00000000-0005-0000-0000-0000B82F0000}"/>
    <cellStyle name="금액 2 3 2 3 3" xfId="19562" xr:uid="{00000000-0005-0000-0000-0000B92F0000}"/>
    <cellStyle name="금액 2 3 2 3 4" xfId="25044" xr:uid="{00000000-0005-0000-0000-0000BA2F0000}"/>
    <cellStyle name="금액 2 3 2 4" xfId="7841" xr:uid="{00000000-0005-0000-0000-0000BB2F0000}"/>
    <cellStyle name="금액 2 3 2 4 2" xfId="13807" xr:uid="{00000000-0005-0000-0000-0000BC2F0000}"/>
    <cellStyle name="금액 2 3 2 4 3" xfId="19563" xr:uid="{00000000-0005-0000-0000-0000BD2F0000}"/>
    <cellStyle name="금액 2 3 2 4 4" xfId="25045" xr:uid="{00000000-0005-0000-0000-0000BE2F0000}"/>
    <cellStyle name="금액 2 3 2 5" xfId="7842" xr:uid="{00000000-0005-0000-0000-0000BF2F0000}"/>
    <cellStyle name="금액 2 3 2 5 2" xfId="13808" xr:uid="{00000000-0005-0000-0000-0000C02F0000}"/>
    <cellStyle name="금액 2 3 2 5 3" xfId="19564" xr:uid="{00000000-0005-0000-0000-0000C12F0000}"/>
    <cellStyle name="금액 2 3 2 5 4" xfId="25046" xr:uid="{00000000-0005-0000-0000-0000C22F0000}"/>
    <cellStyle name="금액 2 3 2 6" xfId="7843" xr:uid="{00000000-0005-0000-0000-0000C32F0000}"/>
    <cellStyle name="금액 2 3 2 6 2" xfId="13809" xr:uid="{00000000-0005-0000-0000-0000C42F0000}"/>
    <cellStyle name="금액 2 3 2 6 3" xfId="19565" xr:uid="{00000000-0005-0000-0000-0000C52F0000}"/>
    <cellStyle name="금액 2 3 2 6 4" xfId="25047" xr:uid="{00000000-0005-0000-0000-0000C62F0000}"/>
    <cellStyle name="금액 2 3 2 7" xfId="11704" xr:uid="{00000000-0005-0000-0000-0000C72F0000}"/>
    <cellStyle name="금액 2 3 2 8" xfId="17471" xr:uid="{00000000-0005-0000-0000-0000C82F0000}"/>
    <cellStyle name="금액 2 3 3" xfId="5962" xr:uid="{00000000-0005-0000-0000-0000C92F0000}"/>
    <cellStyle name="금액 2 3 3 10" xfId="7844" xr:uid="{00000000-0005-0000-0000-0000CA2F0000}"/>
    <cellStyle name="금액 2 3 3 10 2" xfId="13810" xr:uid="{00000000-0005-0000-0000-0000CB2F0000}"/>
    <cellStyle name="금액 2 3 3 10 3" xfId="19566" xr:uid="{00000000-0005-0000-0000-0000CC2F0000}"/>
    <cellStyle name="금액 2 3 3 10 4" xfId="25048" xr:uid="{00000000-0005-0000-0000-0000CD2F0000}"/>
    <cellStyle name="금액 2 3 3 11" xfId="11935" xr:uid="{00000000-0005-0000-0000-0000CE2F0000}"/>
    <cellStyle name="금액 2 3 3 12" xfId="17692" xr:uid="{00000000-0005-0000-0000-0000CF2F0000}"/>
    <cellStyle name="금액 2 3 3 13" xfId="23189" xr:uid="{00000000-0005-0000-0000-0000D02F0000}"/>
    <cellStyle name="금액 2 3 3 2" xfId="7845" xr:uid="{00000000-0005-0000-0000-0000D12F0000}"/>
    <cellStyle name="금액 2 3 3 2 2" xfId="13811" xr:uid="{00000000-0005-0000-0000-0000D22F0000}"/>
    <cellStyle name="금액 2 3 3 2 3" xfId="19567" xr:uid="{00000000-0005-0000-0000-0000D32F0000}"/>
    <cellStyle name="금액 2 3 3 2 4" xfId="25049" xr:uid="{00000000-0005-0000-0000-0000D42F0000}"/>
    <cellStyle name="금액 2 3 3 3" xfId="7846" xr:uid="{00000000-0005-0000-0000-0000D52F0000}"/>
    <cellStyle name="금액 2 3 3 3 2" xfId="13812" xr:uid="{00000000-0005-0000-0000-0000D62F0000}"/>
    <cellStyle name="금액 2 3 3 3 3" xfId="19568" xr:uid="{00000000-0005-0000-0000-0000D72F0000}"/>
    <cellStyle name="금액 2 3 3 3 4" xfId="25050" xr:uid="{00000000-0005-0000-0000-0000D82F0000}"/>
    <cellStyle name="금액 2 3 3 4" xfId="7847" xr:uid="{00000000-0005-0000-0000-0000D92F0000}"/>
    <cellStyle name="금액 2 3 3 4 2" xfId="13813" xr:uid="{00000000-0005-0000-0000-0000DA2F0000}"/>
    <cellStyle name="금액 2 3 3 4 3" xfId="19569" xr:uid="{00000000-0005-0000-0000-0000DB2F0000}"/>
    <cellStyle name="금액 2 3 3 4 4" xfId="25051" xr:uid="{00000000-0005-0000-0000-0000DC2F0000}"/>
    <cellStyle name="금액 2 3 3 5" xfId="7848" xr:uid="{00000000-0005-0000-0000-0000DD2F0000}"/>
    <cellStyle name="금액 2 3 3 5 2" xfId="13814" xr:uid="{00000000-0005-0000-0000-0000DE2F0000}"/>
    <cellStyle name="금액 2 3 3 5 3" xfId="19570" xr:uid="{00000000-0005-0000-0000-0000DF2F0000}"/>
    <cellStyle name="금액 2 3 3 5 4" xfId="25052" xr:uid="{00000000-0005-0000-0000-0000E02F0000}"/>
    <cellStyle name="금액 2 3 3 6" xfId="7849" xr:uid="{00000000-0005-0000-0000-0000E12F0000}"/>
    <cellStyle name="금액 2 3 3 6 2" xfId="13815" xr:uid="{00000000-0005-0000-0000-0000E22F0000}"/>
    <cellStyle name="금액 2 3 3 6 3" xfId="19571" xr:uid="{00000000-0005-0000-0000-0000E32F0000}"/>
    <cellStyle name="금액 2 3 3 6 4" xfId="25053" xr:uid="{00000000-0005-0000-0000-0000E42F0000}"/>
    <cellStyle name="금액 2 3 3 7" xfId="7850" xr:uid="{00000000-0005-0000-0000-0000E52F0000}"/>
    <cellStyle name="금액 2 3 3 7 2" xfId="13816" xr:uid="{00000000-0005-0000-0000-0000E62F0000}"/>
    <cellStyle name="금액 2 3 3 7 3" xfId="19572" xr:uid="{00000000-0005-0000-0000-0000E72F0000}"/>
    <cellStyle name="금액 2 3 3 7 4" xfId="25054" xr:uid="{00000000-0005-0000-0000-0000E82F0000}"/>
    <cellStyle name="금액 2 3 3 8" xfId="7851" xr:uid="{00000000-0005-0000-0000-0000E92F0000}"/>
    <cellStyle name="금액 2 3 3 8 2" xfId="13817" xr:uid="{00000000-0005-0000-0000-0000EA2F0000}"/>
    <cellStyle name="금액 2 3 3 8 3" xfId="19573" xr:uid="{00000000-0005-0000-0000-0000EB2F0000}"/>
    <cellStyle name="금액 2 3 3 8 4" xfId="25055" xr:uid="{00000000-0005-0000-0000-0000EC2F0000}"/>
    <cellStyle name="금액 2 3 3 9" xfId="7852" xr:uid="{00000000-0005-0000-0000-0000ED2F0000}"/>
    <cellStyle name="금액 2 3 3 9 2" xfId="13818" xr:uid="{00000000-0005-0000-0000-0000EE2F0000}"/>
    <cellStyle name="금액 2 3 3 9 3" xfId="19574" xr:uid="{00000000-0005-0000-0000-0000EF2F0000}"/>
    <cellStyle name="금액 2 3 3 9 4" xfId="25056" xr:uid="{00000000-0005-0000-0000-0000F02F0000}"/>
    <cellStyle name="금액 2 3 4" xfId="7853" xr:uid="{00000000-0005-0000-0000-0000F12F0000}"/>
    <cellStyle name="금액 2 3 4 2" xfId="13819" xr:uid="{00000000-0005-0000-0000-0000F22F0000}"/>
    <cellStyle name="금액 2 3 4 3" xfId="19575" xr:uid="{00000000-0005-0000-0000-0000F32F0000}"/>
    <cellStyle name="금액 2 3 4 4" xfId="25057" xr:uid="{00000000-0005-0000-0000-0000F42F0000}"/>
    <cellStyle name="금액 2 3 5" xfId="7854" xr:uid="{00000000-0005-0000-0000-0000F52F0000}"/>
    <cellStyle name="금액 2 3 5 2" xfId="13820" xr:uid="{00000000-0005-0000-0000-0000F62F0000}"/>
    <cellStyle name="금액 2 3 5 3" xfId="19576" xr:uid="{00000000-0005-0000-0000-0000F72F0000}"/>
    <cellStyle name="금액 2 3 5 4" xfId="25058" xr:uid="{00000000-0005-0000-0000-0000F82F0000}"/>
    <cellStyle name="금액 2 3 6" xfId="7855" xr:uid="{00000000-0005-0000-0000-0000F92F0000}"/>
    <cellStyle name="금액 2 3 6 2" xfId="13821" xr:uid="{00000000-0005-0000-0000-0000FA2F0000}"/>
    <cellStyle name="금액 2 3 6 3" xfId="19577" xr:uid="{00000000-0005-0000-0000-0000FB2F0000}"/>
    <cellStyle name="금액 2 3 6 4" xfId="25059" xr:uid="{00000000-0005-0000-0000-0000FC2F0000}"/>
    <cellStyle name="금액 2 3 7" xfId="7856" xr:uid="{00000000-0005-0000-0000-0000FD2F0000}"/>
    <cellStyle name="금액 2 3 7 2" xfId="13822" xr:uid="{00000000-0005-0000-0000-0000FE2F0000}"/>
    <cellStyle name="금액 2 3 7 3" xfId="19578" xr:uid="{00000000-0005-0000-0000-0000FF2F0000}"/>
    <cellStyle name="금액 2 3 7 4" xfId="25060" xr:uid="{00000000-0005-0000-0000-000000300000}"/>
    <cellStyle name="금액 2 3 8" xfId="7857" xr:uid="{00000000-0005-0000-0000-000001300000}"/>
    <cellStyle name="금액 2 3 8 2" xfId="13823" xr:uid="{00000000-0005-0000-0000-000002300000}"/>
    <cellStyle name="금액 2 3 8 3" xfId="19579" xr:uid="{00000000-0005-0000-0000-000003300000}"/>
    <cellStyle name="금액 2 3 8 4" xfId="25061" xr:uid="{00000000-0005-0000-0000-000004300000}"/>
    <cellStyle name="금액 2 3 9" xfId="7858" xr:uid="{00000000-0005-0000-0000-000005300000}"/>
    <cellStyle name="금액 2 3 9 2" xfId="13824" xr:uid="{00000000-0005-0000-0000-000006300000}"/>
    <cellStyle name="금액 2 3 9 3" xfId="19580" xr:uid="{00000000-0005-0000-0000-000007300000}"/>
    <cellStyle name="금액 2 3 9 4" xfId="25062" xr:uid="{00000000-0005-0000-0000-000008300000}"/>
    <cellStyle name="금액 2 4" xfId="5577" xr:uid="{00000000-0005-0000-0000-000009300000}"/>
    <cellStyle name="금액 2 4 2" xfId="5865" xr:uid="{00000000-0005-0000-0000-00000A300000}"/>
    <cellStyle name="금액 2 4 2 2" xfId="7859" xr:uid="{00000000-0005-0000-0000-00000B300000}"/>
    <cellStyle name="금액 2 4 2 2 2" xfId="13825" xr:uid="{00000000-0005-0000-0000-00000C300000}"/>
    <cellStyle name="금액 2 4 2 2 3" xfId="19581" xr:uid="{00000000-0005-0000-0000-00000D300000}"/>
    <cellStyle name="금액 2 4 2 2 4" xfId="25063" xr:uid="{00000000-0005-0000-0000-00000E300000}"/>
    <cellStyle name="금액 2 4 2 3" xfId="7860" xr:uid="{00000000-0005-0000-0000-00000F300000}"/>
    <cellStyle name="금액 2 4 2 3 2" xfId="13826" xr:uid="{00000000-0005-0000-0000-000010300000}"/>
    <cellStyle name="금액 2 4 2 3 3" xfId="19582" xr:uid="{00000000-0005-0000-0000-000011300000}"/>
    <cellStyle name="금액 2 4 2 3 4" xfId="25064" xr:uid="{00000000-0005-0000-0000-000012300000}"/>
    <cellStyle name="금액 2 4 2 4" xfId="7861" xr:uid="{00000000-0005-0000-0000-000013300000}"/>
    <cellStyle name="금액 2 4 2 4 2" xfId="13827" xr:uid="{00000000-0005-0000-0000-000014300000}"/>
    <cellStyle name="금액 2 4 2 4 3" xfId="19583" xr:uid="{00000000-0005-0000-0000-000015300000}"/>
    <cellStyle name="금액 2 4 2 4 4" xfId="25065" xr:uid="{00000000-0005-0000-0000-000016300000}"/>
    <cellStyle name="금액 2 4 2 5" xfId="7862" xr:uid="{00000000-0005-0000-0000-000017300000}"/>
    <cellStyle name="금액 2 4 2 5 2" xfId="13828" xr:uid="{00000000-0005-0000-0000-000018300000}"/>
    <cellStyle name="금액 2 4 2 5 3" xfId="19584" xr:uid="{00000000-0005-0000-0000-000019300000}"/>
    <cellStyle name="금액 2 4 2 5 4" xfId="25066" xr:uid="{00000000-0005-0000-0000-00001A300000}"/>
    <cellStyle name="금액 2 4 2 6" xfId="7863" xr:uid="{00000000-0005-0000-0000-00001B300000}"/>
    <cellStyle name="금액 2 4 2 6 2" xfId="13829" xr:uid="{00000000-0005-0000-0000-00001C300000}"/>
    <cellStyle name="금액 2 4 2 6 3" xfId="19585" xr:uid="{00000000-0005-0000-0000-00001D300000}"/>
    <cellStyle name="금액 2 4 2 6 4" xfId="25067" xr:uid="{00000000-0005-0000-0000-00001E300000}"/>
    <cellStyle name="금액 2 4 2 7" xfId="11838" xr:uid="{00000000-0005-0000-0000-00001F300000}"/>
    <cellStyle name="금액 2 4 2 8" xfId="17599" xr:uid="{00000000-0005-0000-0000-000020300000}"/>
    <cellStyle name="금액 2 4 3" xfId="7864" xr:uid="{00000000-0005-0000-0000-000021300000}"/>
    <cellStyle name="금액 2 4 3 2" xfId="13830" xr:uid="{00000000-0005-0000-0000-000022300000}"/>
    <cellStyle name="금액 2 4 3 3" xfId="19586" xr:uid="{00000000-0005-0000-0000-000023300000}"/>
    <cellStyle name="금액 2 4 3 4" xfId="25068" xr:uid="{00000000-0005-0000-0000-000024300000}"/>
    <cellStyle name="금액 2 4 4" xfId="7865" xr:uid="{00000000-0005-0000-0000-000025300000}"/>
    <cellStyle name="금액 2 4 4 2" xfId="13831" xr:uid="{00000000-0005-0000-0000-000026300000}"/>
    <cellStyle name="금액 2 4 4 3" xfId="19587" xr:uid="{00000000-0005-0000-0000-000027300000}"/>
    <cellStyle name="금액 2 4 4 4" xfId="25069" xr:uid="{00000000-0005-0000-0000-000028300000}"/>
    <cellStyle name="금액 2 4 5" xfId="7866" xr:uid="{00000000-0005-0000-0000-000029300000}"/>
    <cellStyle name="금액 2 4 5 2" xfId="13832" xr:uid="{00000000-0005-0000-0000-00002A300000}"/>
    <cellStyle name="금액 2 4 5 3" xfId="19588" xr:uid="{00000000-0005-0000-0000-00002B300000}"/>
    <cellStyle name="금액 2 4 5 4" xfId="25070" xr:uid="{00000000-0005-0000-0000-00002C300000}"/>
    <cellStyle name="금액 2 4 6" xfId="11565" xr:uid="{00000000-0005-0000-0000-00002D300000}"/>
    <cellStyle name="금액 2 4 7" xfId="17341" xr:uid="{00000000-0005-0000-0000-00002E300000}"/>
    <cellStyle name="금액 2 5" xfId="5622" xr:uid="{00000000-0005-0000-0000-00002F300000}"/>
    <cellStyle name="금액 2 5 2" xfId="7867" xr:uid="{00000000-0005-0000-0000-000030300000}"/>
    <cellStyle name="금액 2 5 2 2" xfId="13833" xr:uid="{00000000-0005-0000-0000-000031300000}"/>
    <cellStyle name="금액 2 5 2 3" xfId="19589" xr:uid="{00000000-0005-0000-0000-000032300000}"/>
    <cellStyle name="금액 2 5 2 4" xfId="25071" xr:uid="{00000000-0005-0000-0000-000033300000}"/>
    <cellStyle name="금액 2 5 3" xfId="7868" xr:uid="{00000000-0005-0000-0000-000034300000}"/>
    <cellStyle name="금액 2 5 3 2" xfId="13834" xr:uid="{00000000-0005-0000-0000-000035300000}"/>
    <cellStyle name="금액 2 5 3 3" xfId="19590" xr:uid="{00000000-0005-0000-0000-000036300000}"/>
    <cellStyle name="금액 2 5 3 4" xfId="25072" xr:uid="{00000000-0005-0000-0000-000037300000}"/>
    <cellStyle name="금액 2 5 4" xfId="7869" xr:uid="{00000000-0005-0000-0000-000038300000}"/>
    <cellStyle name="금액 2 5 4 2" xfId="13835" xr:uid="{00000000-0005-0000-0000-000039300000}"/>
    <cellStyle name="금액 2 5 4 3" xfId="19591" xr:uid="{00000000-0005-0000-0000-00003A300000}"/>
    <cellStyle name="금액 2 5 4 4" xfId="25073" xr:uid="{00000000-0005-0000-0000-00003B300000}"/>
    <cellStyle name="금액 2 5 5" xfId="7870" xr:uid="{00000000-0005-0000-0000-00003C300000}"/>
    <cellStyle name="금액 2 5 5 2" xfId="13836" xr:uid="{00000000-0005-0000-0000-00003D300000}"/>
    <cellStyle name="금액 2 5 5 3" xfId="19592" xr:uid="{00000000-0005-0000-0000-00003E300000}"/>
    <cellStyle name="금액 2 5 5 4" xfId="25074" xr:uid="{00000000-0005-0000-0000-00003F300000}"/>
    <cellStyle name="금액 2 5 6" xfId="7871" xr:uid="{00000000-0005-0000-0000-000040300000}"/>
    <cellStyle name="금액 2 5 6 2" xfId="13837" xr:uid="{00000000-0005-0000-0000-000041300000}"/>
    <cellStyle name="금액 2 5 6 3" xfId="19593" xr:uid="{00000000-0005-0000-0000-000042300000}"/>
    <cellStyle name="금액 2 5 6 4" xfId="25075" xr:uid="{00000000-0005-0000-0000-000043300000}"/>
    <cellStyle name="금액 2 5 7" xfId="11600" xr:uid="{00000000-0005-0000-0000-000044300000}"/>
    <cellStyle name="금액 2 5 8" xfId="17371" xr:uid="{00000000-0005-0000-0000-000045300000}"/>
    <cellStyle name="금액 2 6" xfId="7872" xr:uid="{00000000-0005-0000-0000-000046300000}"/>
    <cellStyle name="금액 2 6 2" xfId="13838" xr:uid="{00000000-0005-0000-0000-000047300000}"/>
    <cellStyle name="금액 2 6 3" xfId="19594" xr:uid="{00000000-0005-0000-0000-000048300000}"/>
    <cellStyle name="금액 2 6 4" xfId="25076" xr:uid="{00000000-0005-0000-0000-000049300000}"/>
    <cellStyle name="금액 3" xfId="5137" xr:uid="{00000000-0005-0000-0000-00004A300000}"/>
    <cellStyle name="금액 3 2" xfId="5557" xr:uid="{00000000-0005-0000-0000-00004B300000}"/>
    <cellStyle name="금액 3 2 2" xfId="5845" xr:uid="{00000000-0005-0000-0000-00004C300000}"/>
    <cellStyle name="금액 3 2 2 2" xfId="7873" xr:uid="{00000000-0005-0000-0000-00004D300000}"/>
    <cellStyle name="금액 3 2 2 2 2" xfId="13839" xr:uid="{00000000-0005-0000-0000-00004E300000}"/>
    <cellStyle name="금액 3 2 2 2 3" xfId="19595" xr:uid="{00000000-0005-0000-0000-00004F300000}"/>
    <cellStyle name="금액 3 2 2 2 4" xfId="25077" xr:uid="{00000000-0005-0000-0000-000050300000}"/>
    <cellStyle name="금액 3 2 2 3" xfId="7874" xr:uid="{00000000-0005-0000-0000-000051300000}"/>
    <cellStyle name="금액 3 2 2 3 2" xfId="13840" xr:uid="{00000000-0005-0000-0000-000052300000}"/>
    <cellStyle name="금액 3 2 2 3 3" xfId="19596" xr:uid="{00000000-0005-0000-0000-000053300000}"/>
    <cellStyle name="금액 3 2 2 3 4" xfId="25078" xr:uid="{00000000-0005-0000-0000-000054300000}"/>
    <cellStyle name="금액 3 2 2 4" xfId="7875" xr:uid="{00000000-0005-0000-0000-000055300000}"/>
    <cellStyle name="금액 3 2 2 4 2" xfId="13841" xr:uid="{00000000-0005-0000-0000-000056300000}"/>
    <cellStyle name="금액 3 2 2 4 3" xfId="19597" xr:uid="{00000000-0005-0000-0000-000057300000}"/>
    <cellStyle name="금액 3 2 2 4 4" xfId="25079" xr:uid="{00000000-0005-0000-0000-000058300000}"/>
    <cellStyle name="금액 3 2 2 5" xfId="7876" xr:uid="{00000000-0005-0000-0000-000059300000}"/>
    <cellStyle name="금액 3 2 2 5 2" xfId="13842" xr:uid="{00000000-0005-0000-0000-00005A300000}"/>
    <cellStyle name="금액 3 2 2 5 3" xfId="19598" xr:uid="{00000000-0005-0000-0000-00005B300000}"/>
    <cellStyle name="금액 3 2 2 5 4" xfId="25080" xr:uid="{00000000-0005-0000-0000-00005C300000}"/>
    <cellStyle name="금액 3 2 2 6" xfId="7877" xr:uid="{00000000-0005-0000-0000-00005D300000}"/>
    <cellStyle name="금액 3 2 2 6 2" xfId="13843" xr:uid="{00000000-0005-0000-0000-00005E300000}"/>
    <cellStyle name="금액 3 2 2 6 3" xfId="19599" xr:uid="{00000000-0005-0000-0000-00005F300000}"/>
    <cellStyle name="금액 3 2 2 6 4" xfId="25081" xr:uid="{00000000-0005-0000-0000-000060300000}"/>
    <cellStyle name="금액 3 2 2 7" xfId="11818" xr:uid="{00000000-0005-0000-0000-000061300000}"/>
    <cellStyle name="금액 3 2 2 8" xfId="17579" xr:uid="{00000000-0005-0000-0000-000062300000}"/>
    <cellStyle name="금액 3 2 3" xfId="7878" xr:uid="{00000000-0005-0000-0000-000063300000}"/>
    <cellStyle name="금액 3 2 3 2" xfId="13844" xr:uid="{00000000-0005-0000-0000-000064300000}"/>
    <cellStyle name="금액 3 2 3 3" xfId="19600" xr:uid="{00000000-0005-0000-0000-000065300000}"/>
    <cellStyle name="금액 3 2 3 4" xfId="25082" xr:uid="{00000000-0005-0000-0000-000066300000}"/>
    <cellStyle name="금액 3 2 4" xfId="7879" xr:uid="{00000000-0005-0000-0000-000067300000}"/>
    <cellStyle name="금액 3 2 4 2" xfId="13845" xr:uid="{00000000-0005-0000-0000-000068300000}"/>
    <cellStyle name="금액 3 2 4 3" xfId="19601" xr:uid="{00000000-0005-0000-0000-000069300000}"/>
    <cellStyle name="금액 3 2 4 4" xfId="25083" xr:uid="{00000000-0005-0000-0000-00006A300000}"/>
    <cellStyle name="금액 3 2 5" xfId="7880" xr:uid="{00000000-0005-0000-0000-00006B300000}"/>
    <cellStyle name="금액 3 2 5 2" xfId="13846" xr:uid="{00000000-0005-0000-0000-00006C300000}"/>
    <cellStyle name="금액 3 2 5 3" xfId="19602" xr:uid="{00000000-0005-0000-0000-00006D300000}"/>
    <cellStyle name="금액 3 2 5 4" xfId="25084" xr:uid="{00000000-0005-0000-0000-00006E300000}"/>
    <cellStyle name="금액 3 2 6" xfId="7881" xr:uid="{00000000-0005-0000-0000-00006F300000}"/>
    <cellStyle name="금액 3 2 6 2" xfId="13847" xr:uid="{00000000-0005-0000-0000-000070300000}"/>
    <cellStyle name="금액 3 2 6 3" xfId="19603" xr:uid="{00000000-0005-0000-0000-000071300000}"/>
    <cellStyle name="금액 3 2 6 4" xfId="25085" xr:uid="{00000000-0005-0000-0000-000072300000}"/>
    <cellStyle name="금액 3 2 7" xfId="7882" xr:uid="{00000000-0005-0000-0000-000073300000}"/>
    <cellStyle name="금액 3 2 7 2" xfId="13848" xr:uid="{00000000-0005-0000-0000-000074300000}"/>
    <cellStyle name="금액 3 2 7 3" xfId="19604" xr:uid="{00000000-0005-0000-0000-000075300000}"/>
    <cellStyle name="금액 3 2 7 4" xfId="25086" xr:uid="{00000000-0005-0000-0000-000076300000}"/>
    <cellStyle name="금액 3 2 8" xfId="7883" xr:uid="{00000000-0005-0000-0000-000077300000}"/>
    <cellStyle name="금액 3 2 8 2" xfId="13849" xr:uid="{00000000-0005-0000-0000-000078300000}"/>
    <cellStyle name="금액 3 2 8 3" xfId="19605" xr:uid="{00000000-0005-0000-0000-000079300000}"/>
    <cellStyle name="금액 3 2 8 4" xfId="25087" xr:uid="{00000000-0005-0000-0000-00007A300000}"/>
    <cellStyle name="금액 3 2 9" xfId="7884" xr:uid="{00000000-0005-0000-0000-00007B300000}"/>
    <cellStyle name="금액 3 2 9 2" xfId="13850" xr:uid="{00000000-0005-0000-0000-00007C300000}"/>
    <cellStyle name="금액 3 2 9 3" xfId="19606" xr:uid="{00000000-0005-0000-0000-00007D300000}"/>
    <cellStyle name="금액 3 2 9 4" xfId="25088" xr:uid="{00000000-0005-0000-0000-00007E300000}"/>
    <cellStyle name="금액 3 3" xfId="5487" xr:uid="{00000000-0005-0000-0000-00007F300000}"/>
    <cellStyle name="금액 3 3 2" xfId="5775" xr:uid="{00000000-0005-0000-0000-000080300000}"/>
    <cellStyle name="금액 3 3 2 10" xfId="7885" xr:uid="{00000000-0005-0000-0000-000081300000}"/>
    <cellStyle name="금액 3 3 2 10 2" xfId="13851" xr:uid="{00000000-0005-0000-0000-000082300000}"/>
    <cellStyle name="금액 3 3 2 10 3" xfId="19607" xr:uid="{00000000-0005-0000-0000-000083300000}"/>
    <cellStyle name="금액 3 3 2 10 4" xfId="25089" xr:uid="{00000000-0005-0000-0000-000084300000}"/>
    <cellStyle name="금액 3 3 2 11" xfId="11748" xr:uid="{00000000-0005-0000-0000-000085300000}"/>
    <cellStyle name="금액 3 3 2 12" xfId="23028" xr:uid="{00000000-0005-0000-0000-000086300000}"/>
    <cellStyle name="금액 3 3 2 2" xfId="7886" xr:uid="{00000000-0005-0000-0000-000087300000}"/>
    <cellStyle name="금액 3 3 2 2 2" xfId="13852" xr:uid="{00000000-0005-0000-0000-000088300000}"/>
    <cellStyle name="금액 3 3 2 2 3" xfId="19608" xr:uid="{00000000-0005-0000-0000-000089300000}"/>
    <cellStyle name="금액 3 3 2 2 4" xfId="25090" xr:uid="{00000000-0005-0000-0000-00008A300000}"/>
    <cellStyle name="금액 3 3 2 3" xfId="7887" xr:uid="{00000000-0005-0000-0000-00008B300000}"/>
    <cellStyle name="금액 3 3 2 3 2" xfId="13853" xr:uid="{00000000-0005-0000-0000-00008C300000}"/>
    <cellStyle name="금액 3 3 2 3 3" xfId="19609" xr:uid="{00000000-0005-0000-0000-00008D300000}"/>
    <cellStyle name="금액 3 3 2 3 4" xfId="25091" xr:uid="{00000000-0005-0000-0000-00008E300000}"/>
    <cellStyle name="금액 3 3 2 4" xfId="7888" xr:uid="{00000000-0005-0000-0000-00008F300000}"/>
    <cellStyle name="금액 3 3 2 4 2" xfId="13854" xr:uid="{00000000-0005-0000-0000-000090300000}"/>
    <cellStyle name="금액 3 3 2 4 3" xfId="19610" xr:uid="{00000000-0005-0000-0000-000091300000}"/>
    <cellStyle name="금액 3 3 2 4 4" xfId="25092" xr:uid="{00000000-0005-0000-0000-000092300000}"/>
    <cellStyle name="금액 3 3 2 5" xfId="7889" xr:uid="{00000000-0005-0000-0000-000093300000}"/>
    <cellStyle name="금액 3 3 2 5 2" xfId="13855" xr:uid="{00000000-0005-0000-0000-000094300000}"/>
    <cellStyle name="금액 3 3 2 5 3" xfId="19611" xr:uid="{00000000-0005-0000-0000-000095300000}"/>
    <cellStyle name="금액 3 3 2 5 4" xfId="25093" xr:uid="{00000000-0005-0000-0000-000096300000}"/>
    <cellStyle name="금액 3 3 2 6" xfId="7890" xr:uid="{00000000-0005-0000-0000-000097300000}"/>
    <cellStyle name="금액 3 3 2 6 2" xfId="13856" xr:uid="{00000000-0005-0000-0000-000098300000}"/>
    <cellStyle name="금액 3 3 2 6 3" xfId="19612" xr:uid="{00000000-0005-0000-0000-000099300000}"/>
    <cellStyle name="금액 3 3 2 6 4" xfId="25094" xr:uid="{00000000-0005-0000-0000-00009A300000}"/>
    <cellStyle name="금액 3 3 2 7" xfId="7891" xr:uid="{00000000-0005-0000-0000-00009B300000}"/>
    <cellStyle name="금액 3 3 2 7 2" xfId="13857" xr:uid="{00000000-0005-0000-0000-00009C300000}"/>
    <cellStyle name="금액 3 3 2 7 3" xfId="19613" xr:uid="{00000000-0005-0000-0000-00009D300000}"/>
    <cellStyle name="금액 3 3 2 7 4" xfId="25095" xr:uid="{00000000-0005-0000-0000-00009E300000}"/>
    <cellStyle name="금액 3 3 2 8" xfId="7892" xr:uid="{00000000-0005-0000-0000-00009F300000}"/>
    <cellStyle name="금액 3 3 2 8 2" xfId="13858" xr:uid="{00000000-0005-0000-0000-0000A0300000}"/>
    <cellStyle name="금액 3 3 2 8 3" xfId="19614" xr:uid="{00000000-0005-0000-0000-0000A1300000}"/>
    <cellStyle name="금액 3 3 2 8 4" xfId="25096" xr:uid="{00000000-0005-0000-0000-0000A2300000}"/>
    <cellStyle name="금액 3 3 2 9" xfId="7893" xr:uid="{00000000-0005-0000-0000-0000A3300000}"/>
    <cellStyle name="금액 3 3 2 9 2" xfId="13859" xr:uid="{00000000-0005-0000-0000-0000A4300000}"/>
    <cellStyle name="금액 3 3 2 9 3" xfId="19615" xr:uid="{00000000-0005-0000-0000-0000A5300000}"/>
    <cellStyle name="금액 3 3 2 9 4" xfId="25097" xr:uid="{00000000-0005-0000-0000-0000A6300000}"/>
    <cellStyle name="금액 3 3 3" xfId="6000" xr:uid="{00000000-0005-0000-0000-0000A7300000}"/>
    <cellStyle name="금액 3 3 3 10" xfId="7894" xr:uid="{00000000-0005-0000-0000-0000A8300000}"/>
    <cellStyle name="금액 3 3 3 10 2" xfId="13860" xr:uid="{00000000-0005-0000-0000-0000A9300000}"/>
    <cellStyle name="금액 3 3 3 10 3" xfId="19616" xr:uid="{00000000-0005-0000-0000-0000AA300000}"/>
    <cellStyle name="금액 3 3 3 10 4" xfId="25098" xr:uid="{00000000-0005-0000-0000-0000AB300000}"/>
    <cellStyle name="금액 3 3 3 11" xfId="11973" xr:uid="{00000000-0005-0000-0000-0000AC300000}"/>
    <cellStyle name="금액 3 3 3 12" xfId="17730" xr:uid="{00000000-0005-0000-0000-0000AD300000}"/>
    <cellStyle name="금액 3 3 3 13" xfId="23227" xr:uid="{00000000-0005-0000-0000-0000AE300000}"/>
    <cellStyle name="금액 3 3 3 2" xfId="7895" xr:uid="{00000000-0005-0000-0000-0000AF300000}"/>
    <cellStyle name="금액 3 3 3 2 2" xfId="13861" xr:uid="{00000000-0005-0000-0000-0000B0300000}"/>
    <cellStyle name="금액 3 3 3 2 3" xfId="19617" xr:uid="{00000000-0005-0000-0000-0000B1300000}"/>
    <cellStyle name="금액 3 3 3 2 4" xfId="25099" xr:uid="{00000000-0005-0000-0000-0000B2300000}"/>
    <cellStyle name="금액 3 3 3 3" xfId="7896" xr:uid="{00000000-0005-0000-0000-0000B3300000}"/>
    <cellStyle name="금액 3 3 3 3 2" xfId="13862" xr:uid="{00000000-0005-0000-0000-0000B4300000}"/>
    <cellStyle name="금액 3 3 3 3 3" xfId="19618" xr:uid="{00000000-0005-0000-0000-0000B5300000}"/>
    <cellStyle name="금액 3 3 3 3 4" xfId="25100" xr:uid="{00000000-0005-0000-0000-0000B6300000}"/>
    <cellStyle name="금액 3 3 3 4" xfId="7897" xr:uid="{00000000-0005-0000-0000-0000B7300000}"/>
    <cellStyle name="금액 3 3 3 4 2" xfId="13863" xr:uid="{00000000-0005-0000-0000-0000B8300000}"/>
    <cellStyle name="금액 3 3 3 4 3" xfId="19619" xr:uid="{00000000-0005-0000-0000-0000B9300000}"/>
    <cellStyle name="금액 3 3 3 4 4" xfId="25101" xr:uid="{00000000-0005-0000-0000-0000BA300000}"/>
    <cellStyle name="금액 3 3 3 5" xfId="7898" xr:uid="{00000000-0005-0000-0000-0000BB300000}"/>
    <cellStyle name="금액 3 3 3 5 2" xfId="13864" xr:uid="{00000000-0005-0000-0000-0000BC300000}"/>
    <cellStyle name="금액 3 3 3 5 3" xfId="19620" xr:uid="{00000000-0005-0000-0000-0000BD300000}"/>
    <cellStyle name="금액 3 3 3 5 4" xfId="25102" xr:uid="{00000000-0005-0000-0000-0000BE300000}"/>
    <cellStyle name="금액 3 3 3 6" xfId="7899" xr:uid="{00000000-0005-0000-0000-0000BF300000}"/>
    <cellStyle name="금액 3 3 3 6 2" xfId="13865" xr:uid="{00000000-0005-0000-0000-0000C0300000}"/>
    <cellStyle name="금액 3 3 3 6 3" xfId="19621" xr:uid="{00000000-0005-0000-0000-0000C1300000}"/>
    <cellStyle name="금액 3 3 3 6 4" xfId="25103" xr:uid="{00000000-0005-0000-0000-0000C2300000}"/>
    <cellStyle name="금액 3 3 3 7" xfId="7900" xr:uid="{00000000-0005-0000-0000-0000C3300000}"/>
    <cellStyle name="금액 3 3 3 7 2" xfId="13866" xr:uid="{00000000-0005-0000-0000-0000C4300000}"/>
    <cellStyle name="금액 3 3 3 7 3" xfId="19622" xr:uid="{00000000-0005-0000-0000-0000C5300000}"/>
    <cellStyle name="금액 3 3 3 7 4" xfId="25104" xr:uid="{00000000-0005-0000-0000-0000C6300000}"/>
    <cellStyle name="금액 3 3 3 8" xfId="7901" xr:uid="{00000000-0005-0000-0000-0000C7300000}"/>
    <cellStyle name="금액 3 3 3 8 2" xfId="13867" xr:uid="{00000000-0005-0000-0000-0000C8300000}"/>
    <cellStyle name="금액 3 3 3 8 3" xfId="19623" xr:uid="{00000000-0005-0000-0000-0000C9300000}"/>
    <cellStyle name="금액 3 3 3 8 4" xfId="25105" xr:uid="{00000000-0005-0000-0000-0000CA300000}"/>
    <cellStyle name="금액 3 3 3 9" xfId="7902" xr:uid="{00000000-0005-0000-0000-0000CB300000}"/>
    <cellStyle name="금액 3 3 3 9 2" xfId="13868" xr:uid="{00000000-0005-0000-0000-0000CC300000}"/>
    <cellStyle name="금액 3 3 3 9 3" xfId="19624" xr:uid="{00000000-0005-0000-0000-0000CD300000}"/>
    <cellStyle name="금액 3 3 3 9 4" xfId="25106" xr:uid="{00000000-0005-0000-0000-0000CE300000}"/>
    <cellStyle name="금액 3 3 4" xfId="7903" xr:uid="{00000000-0005-0000-0000-0000CF300000}"/>
    <cellStyle name="금액 3 3 4 2" xfId="13869" xr:uid="{00000000-0005-0000-0000-0000D0300000}"/>
    <cellStyle name="금액 3 3 4 3" xfId="19625" xr:uid="{00000000-0005-0000-0000-0000D1300000}"/>
    <cellStyle name="금액 3 3 4 4" xfId="25107" xr:uid="{00000000-0005-0000-0000-0000D2300000}"/>
    <cellStyle name="금액 3 3 5" xfId="7904" xr:uid="{00000000-0005-0000-0000-0000D3300000}"/>
    <cellStyle name="금액 3 3 5 2" xfId="13870" xr:uid="{00000000-0005-0000-0000-0000D4300000}"/>
    <cellStyle name="금액 3 3 5 3" xfId="19626" xr:uid="{00000000-0005-0000-0000-0000D5300000}"/>
    <cellStyle name="금액 3 3 5 4" xfId="25108" xr:uid="{00000000-0005-0000-0000-0000D6300000}"/>
    <cellStyle name="금액 3 3 6" xfId="7905" xr:uid="{00000000-0005-0000-0000-0000D7300000}"/>
    <cellStyle name="금액 3 3 6 2" xfId="13871" xr:uid="{00000000-0005-0000-0000-0000D8300000}"/>
    <cellStyle name="금액 3 3 6 3" xfId="19627" xr:uid="{00000000-0005-0000-0000-0000D9300000}"/>
    <cellStyle name="금액 3 3 6 4" xfId="25109" xr:uid="{00000000-0005-0000-0000-0000DA300000}"/>
    <cellStyle name="금액 3 3 7" xfId="11481" xr:uid="{00000000-0005-0000-0000-0000DB300000}"/>
    <cellStyle name="금액 3 4" xfId="5628" xr:uid="{00000000-0005-0000-0000-0000DC300000}"/>
    <cellStyle name="금액 3 4 2" xfId="7906" xr:uid="{00000000-0005-0000-0000-0000DD300000}"/>
    <cellStyle name="금액 3 4 2 2" xfId="13872" xr:uid="{00000000-0005-0000-0000-0000DE300000}"/>
    <cellStyle name="금액 3 4 2 3" xfId="19628" xr:uid="{00000000-0005-0000-0000-0000DF300000}"/>
    <cellStyle name="금액 3 4 2 4" xfId="25110" xr:uid="{00000000-0005-0000-0000-0000E0300000}"/>
    <cellStyle name="금액 3 4 3" xfId="7907" xr:uid="{00000000-0005-0000-0000-0000E1300000}"/>
    <cellStyle name="금액 3 4 3 2" xfId="13873" xr:uid="{00000000-0005-0000-0000-0000E2300000}"/>
    <cellStyle name="금액 3 4 3 3" xfId="19629" xr:uid="{00000000-0005-0000-0000-0000E3300000}"/>
    <cellStyle name="금액 3 4 3 4" xfId="25111" xr:uid="{00000000-0005-0000-0000-0000E4300000}"/>
    <cellStyle name="금액 3 4 4" xfId="7908" xr:uid="{00000000-0005-0000-0000-0000E5300000}"/>
    <cellStyle name="금액 3 4 4 2" xfId="13874" xr:uid="{00000000-0005-0000-0000-0000E6300000}"/>
    <cellStyle name="금액 3 4 4 3" xfId="19630" xr:uid="{00000000-0005-0000-0000-0000E7300000}"/>
    <cellStyle name="금액 3 4 4 4" xfId="25112" xr:uid="{00000000-0005-0000-0000-0000E8300000}"/>
    <cellStyle name="금액 3 4 5" xfId="7909" xr:uid="{00000000-0005-0000-0000-0000E9300000}"/>
    <cellStyle name="금액 3 4 5 2" xfId="13875" xr:uid="{00000000-0005-0000-0000-0000EA300000}"/>
    <cellStyle name="금액 3 4 5 3" xfId="19631" xr:uid="{00000000-0005-0000-0000-0000EB300000}"/>
    <cellStyle name="금액 3 4 5 4" xfId="25113" xr:uid="{00000000-0005-0000-0000-0000EC300000}"/>
    <cellStyle name="금액 3 4 6" xfId="7910" xr:uid="{00000000-0005-0000-0000-0000ED300000}"/>
    <cellStyle name="금액 3 4 6 2" xfId="13876" xr:uid="{00000000-0005-0000-0000-0000EE300000}"/>
    <cellStyle name="금액 3 4 6 3" xfId="19632" xr:uid="{00000000-0005-0000-0000-0000EF300000}"/>
    <cellStyle name="금액 3 4 6 4" xfId="25114" xr:uid="{00000000-0005-0000-0000-0000F0300000}"/>
    <cellStyle name="금액 3 4 7" xfId="11603" xr:uid="{00000000-0005-0000-0000-0000F1300000}"/>
    <cellStyle name="금액 3 4 8" xfId="17374" xr:uid="{00000000-0005-0000-0000-0000F2300000}"/>
    <cellStyle name="금액 3 5" xfId="5615" xr:uid="{00000000-0005-0000-0000-0000F3300000}"/>
    <cellStyle name="금액 3 5 10" xfId="7911" xr:uid="{00000000-0005-0000-0000-0000F4300000}"/>
    <cellStyle name="금액 3 5 10 2" xfId="13877" xr:uid="{00000000-0005-0000-0000-0000F5300000}"/>
    <cellStyle name="금액 3 5 10 3" xfId="19633" xr:uid="{00000000-0005-0000-0000-0000F6300000}"/>
    <cellStyle name="금액 3 5 10 4" xfId="25115" xr:uid="{00000000-0005-0000-0000-0000F7300000}"/>
    <cellStyle name="금액 3 5 11" xfId="11596" xr:uid="{00000000-0005-0000-0000-0000F8300000}"/>
    <cellStyle name="금액 3 5 12" xfId="17368" xr:uid="{00000000-0005-0000-0000-0000F9300000}"/>
    <cellStyle name="금액 3 5 13" xfId="22920" xr:uid="{00000000-0005-0000-0000-0000FA300000}"/>
    <cellStyle name="금액 3 5 2" xfId="7912" xr:uid="{00000000-0005-0000-0000-0000FB300000}"/>
    <cellStyle name="금액 3 5 2 2" xfId="13878" xr:uid="{00000000-0005-0000-0000-0000FC300000}"/>
    <cellStyle name="금액 3 5 2 3" xfId="19634" xr:uid="{00000000-0005-0000-0000-0000FD300000}"/>
    <cellStyle name="금액 3 5 2 4" xfId="25116" xr:uid="{00000000-0005-0000-0000-0000FE300000}"/>
    <cellStyle name="금액 3 5 3" xfId="7913" xr:uid="{00000000-0005-0000-0000-0000FF300000}"/>
    <cellStyle name="금액 3 5 3 2" xfId="13879" xr:uid="{00000000-0005-0000-0000-000000310000}"/>
    <cellStyle name="금액 3 5 3 3" xfId="19635" xr:uid="{00000000-0005-0000-0000-000001310000}"/>
    <cellStyle name="금액 3 5 3 4" xfId="25117" xr:uid="{00000000-0005-0000-0000-000002310000}"/>
    <cellStyle name="금액 3 5 4" xfId="7914" xr:uid="{00000000-0005-0000-0000-000003310000}"/>
    <cellStyle name="금액 3 5 4 2" xfId="13880" xr:uid="{00000000-0005-0000-0000-000004310000}"/>
    <cellStyle name="금액 3 5 4 3" xfId="19636" xr:uid="{00000000-0005-0000-0000-000005310000}"/>
    <cellStyle name="금액 3 5 4 4" xfId="25118" xr:uid="{00000000-0005-0000-0000-000006310000}"/>
    <cellStyle name="금액 3 5 5" xfId="7915" xr:uid="{00000000-0005-0000-0000-000007310000}"/>
    <cellStyle name="금액 3 5 5 2" xfId="13881" xr:uid="{00000000-0005-0000-0000-000008310000}"/>
    <cellStyle name="금액 3 5 5 3" xfId="19637" xr:uid="{00000000-0005-0000-0000-000009310000}"/>
    <cellStyle name="금액 3 5 5 4" xfId="25119" xr:uid="{00000000-0005-0000-0000-00000A310000}"/>
    <cellStyle name="금액 3 5 6" xfId="7916" xr:uid="{00000000-0005-0000-0000-00000B310000}"/>
    <cellStyle name="금액 3 5 6 2" xfId="13882" xr:uid="{00000000-0005-0000-0000-00000C310000}"/>
    <cellStyle name="금액 3 5 6 3" xfId="19638" xr:uid="{00000000-0005-0000-0000-00000D310000}"/>
    <cellStyle name="금액 3 5 6 4" xfId="25120" xr:uid="{00000000-0005-0000-0000-00000E310000}"/>
    <cellStyle name="금액 3 5 7" xfId="7917" xr:uid="{00000000-0005-0000-0000-00000F310000}"/>
    <cellStyle name="금액 3 5 7 2" xfId="13883" xr:uid="{00000000-0005-0000-0000-000010310000}"/>
    <cellStyle name="금액 3 5 7 3" xfId="19639" xr:uid="{00000000-0005-0000-0000-000011310000}"/>
    <cellStyle name="금액 3 5 7 4" xfId="25121" xr:uid="{00000000-0005-0000-0000-000012310000}"/>
    <cellStyle name="금액 3 5 8" xfId="7918" xr:uid="{00000000-0005-0000-0000-000013310000}"/>
    <cellStyle name="금액 3 5 8 2" xfId="13884" xr:uid="{00000000-0005-0000-0000-000014310000}"/>
    <cellStyle name="금액 3 5 8 3" xfId="19640" xr:uid="{00000000-0005-0000-0000-000015310000}"/>
    <cellStyle name="금액 3 5 8 4" xfId="25122" xr:uid="{00000000-0005-0000-0000-000016310000}"/>
    <cellStyle name="금액 3 5 9" xfId="7919" xr:uid="{00000000-0005-0000-0000-000017310000}"/>
    <cellStyle name="금액 3 5 9 2" xfId="13885" xr:uid="{00000000-0005-0000-0000-000018310000}"/>
    <cellStyle name="금액 3 5 9 3" xfId="19641" xr:uid="{00000000-0005-0000-0000-000019310000}"/>
    <cellStyle name="금액 3 5 9 4" xfId="25123" xr:uid="{00000000-0005-0000-0000-00001A310000}"/>
    <cellStyle name="금액 3 6" xfId="7920" xr:uid="{00000000-0005-0000-0000-00001B310000}"/>
    <cellStyle name="금액 3 6 2" xfId="13886" xr:uid="{00000000-0005-0000-0000-00001C310000}"/>
    <cellStyle name="금액 3 6 3" xfId="19642" xr:uid="{00000000-0005-0000-0000-00001D310000}"/>
    <cellStyle name="금액 3 6 4" xfId="25124" xr:uid="{00000000-0005-0000-0000-00001E310000}"/>
    <cellStyle name="금액 4" xfId="5550" xr:uid="{00000000-0005-0000-0000-00001F310000}"/>
    <cellStyle name="금액 4 10" xfId="11543" xr:uid="{00000000-0005-0000-0000-000020310000}"/>
    <cellStyle name="금액 4 2" xfId="5838" xr:uid="{00000000-0005-0000-0000-000021310000}"/>
    <cellStyle name="금액 4 2 2" xfId="7921" xr:uid="{00000000-0005-0000-0000-000022310000}"/>
    <cellStyle name="금액 4 2 2 2" xfId="13887" xr:uid="{00000000-0005-0000-0000-000023310000}"/>
    <cellStyle name="금액 4 2 2 3" xfId="19643" xr:uid="{00000000-0005-0000-0000-000024310000}"/>
    <cellStyle name="금액 4 2 2 4" xfId="25125" xr:uid="{00000000-0005-0000-0000-000025310000}"/>
    <cellStyle name="금액 4 2 3" xfId="7922" xr:uid="{00000000-0005-0000-0000-000026310000}"/>
    <cellStyle name="금액 4 2 3 2" xfId="13888" xr:uid="{00000000-0005-0000-0000-000027310000}"/>
    <cellStyle name="금액 4 2 3 3" xfId="19644" xr:uid="{00000000-0005-0000-0000-000028310000}"/>
    <cellStyle name="금액 4 2 3 4" xfId="25126" xr:uid="{00000000-0005-0000-0000-000029310000}"/>
    <cellStyle name="금액 4 2 4" xfId="7923" xr:uid="{00000000-0005-0000-0000-00002A310000}"/>
    <cellStyle name="금액 4 2 4 2" xfId="13889" xr:uid="{00000000-0005-0000-0000-00002B310000}"/>
    <cellStyle name="금액 4 2 4 3" xfId="19645" xr:uid="{00000000-0005-0000-0000-00002C310000}"/>
    <cellStyle name="금액 4 2 4 4" xfId="25127" xr:uid="{00000000-0005-0000-0000-00002D310000}"/>
    <cellStyle name="금액 4 2 5" xfId="7924" xr:uid="{00000000-0005-0000-0000-00002E310000}"/>
    <cellStyle name="금액 4 2 5 2" xfId="13890" xr:uid="{00000000-0005-0000-0000-00002F310000}"/>
    <cellStyle name="금액 4 2 5 3" xfId="19646" xr:uid="{00000000-0005-0000-0000-000030310000}"/>
    <cellStyle name="금액 4 2 5 4" xfId="25128" xr:uid="{00000000-0005-0000-0000-000031310000}"/>
    <cellStyle name="금액 4 2 6" xfId="7925" xr:uid="{00000000-0005-0000-0000-000032310000}"/>
    <cellStyle name="금액 4 2 6 2" xfId="13891" xr:uid="{00000000-0005-0000-0000-000033310000}"/>
    <cellStyle name="금액 4 2 6 3" xfId="19647" xr:uid="{00000000-0005-0000-0000-000034310000}"/>
    <cellStyle name="금액 4 2 6 4" xfId="25129" xr:uid="{00000000-0005-0000-0000-000035310000}"/>
    <cellStyle name="금액 4 2 7" xfId="11811" xr:uid="{00000000-0005-0000-0000-000036310000}"/>
    <cellStyle name="금액 4 2 8" xfId="17572" xr:uid="{00000000-0005-0000-0000-000037310000}"/>
    <cellStyle name="금액 4 3" xfId="6060" xr:uid="{00000000-0005-0000-0000-000038310000}"/>
    <cellStyle name="금액 4 3 10" xfId="7926" xr:uid="{00000000-0005-0000-0000-000039310000}"/>
    <cellStyle name="금액 4 3 10 2" xfId="13892" xr:uid="{00000000-0005-0000-0000-00003A310000}"/>
    <cellStyle name="금액 4 3 10 3" xfId="19648" xr:uid="{00000000-0005-0000-0000-00003B310000}"/>
    <cellStyle name="금액 4 3 10 4" xfId="25130" xr:uid="{00000000-0005-0000-0000-00003C310000}"/>
    <cellStyle name="금액 4 3 11" xfId="12032" xr:uid="{00000000-0005-0000-0000-00003D310000}"/>
    <cellStyle name="금액 4 3 12" xfId="17788" xr:uid="{00000000-0005-0000-0000-00003E310000}"/>
    <cellStyle name="금액 4 3 13" xfId="23285" xr:uid="{00000000-0005-0000-0000-00003F310000}"/>
    <cellStyle name="금액 4 3 2" xfId="7927" xr:uid="{00000000-0005-0000-0000-000040310000}"/>
    <cellStyle name="금액 4 3 2 2" xfId="13893" xr:uid="{00000000-0005-0000-0000-000041310000}"/>
    <cellStyle name="금액 4 3 2 3" xfId="19649" xr:uid="{00000000-0005-0000-0000-000042310000}"/>
    <cellStyle name="금액 4 3 2 4" xfId="25131" xr:uid="{00000000-0005-0000-0000-000043310000}"/>
    <cellStyle name="금액 4 3 3" xfId="7928" xr:uid="{00000000-0005-0000-0000-000044310000}"/>
    <cellStyle name="금액 4 3 3 2" xfId="13894" xr:uid="{00000000-0005-0000-0000-000045310000}"/>
    <cellStyle name="금액 4 3 3 3" xfId="19650" xr:uid="{00000000-0005-0000-0000-000046310000}"/>
    <cellStyle name="금액 4 3 3 4" xfId="25132" xr:uid="{00000000-0005-0000-0000-000047310000}"/>
    <cellStyle name="금액 4 3 4" xfId="7929" xr:uid="{00000000-0005-0000-0000-000048310000}"/>
    <cellStyle name="금액 4 3 4 2" xfId="13895" xr:uid="{00000000-0005-0000-0000-000049310000}"/>
    <cellStyle name="금액 4 3 4 3" xfId="19651" xr:uid="{00000000-0005-0000-0000-00004A310000}"/>
    <cellStyle name="금액 4 3 4 4" xfId="25133" xr:uid="{00000000-0005-0000-0000-00004B310000}"/>
    <cellStyle name="금액 4 3 5" xfId="7930" xr:uid="{00000000-0005-0000-0000-00004C310000}"/>
    <cellStyle name="금액 4 3 5 2" xfId="13896" xr:uid="{00000000-0005-0000-0000-00004D310000}"/>
    <cellStyle name="금액 4 3 5 3" xfId="19652" xr:uid="{00000000-0005-0000-0000-00004E310000}"/>
    <cellStyle name="금액 4 3 5 4" xfId="25134" xr:uid="{00000000-0005-0000-0000-00004F310000}"/>
    <cellStyle name="금액 4 3 6" xfId="7931" xr:uid="{00000000-0005-0000-0000-000050310000}"/>
    <cellStyle name="금액 4 3 6 2" xfId="13897" xr:uid="{00000000-0005-0000-0000-000051310000}"/>
    <cellStyle name="금액 4 3 6 3" xfId="19653" xr:uid="{00000000-0005-0000-0000-000052310000}"/>
    <cellStyle name="금액 4 3 6 4" xfId="25135" xr:uid="{00000000-0005-0000-0000-000053310000}"/>
    <cellStyle name="금액 4 3 7" xfId="7932" xr:uid="{00000000-0005-0000-0000-000054310000}"/>
    <cellStyle name="금액 4 3 7 2" xfId="13898" xr:uid="{00000000-0005-0000-0000-000055310000}"/>
    <cellStyle name="금액 4 3 7 3" xfId="19654" xr:uid="{00000000-0005-0000-0000-000056310000}"/>
    <cellStyle name="금액 4 3 7 4" xfId="25136" xr:uid="{00000000-0005-0000-0000-000057310000}"/>
    <cellStyle name="금액 4 3 8" xfId="7933" xr:uid="{00000000-0005-0000-0000-000058310000}"/>
    <cellStyle name="금액 4 3 8 2" xfId="13899" xr:uid="{00000000-0005-0000-0000-000059310000}"/>
    <cellStyle name="금액 4 3 8 3" xfId="19655" xr:uid="{00000000-0005-0000-0000-00005A310000}"/>
    <cellStyle name="금액 4 3 8 4" xfId="25137" xr:uid="{00000000-0005-0000-0000-00005B310000}"/>
    <cellStyle name="금액 4 3 9" xfId="7934" xr:uid="{00000000-0005-0000-0000-00005C310000}"/>
    <cellStyle name="금액 4 3 9 2" xfId="13900" xr:uid="{00000000-0005-0000-0000-00005D310000}"/>
    <cellStyle name="금액 4 3 9 3" xfId="19656" xr:uid="{00000000-0005-0000-0000-00005E310000}"/>
    <cellStyle name="금액 4 3 9 4" xfId="25138" xr:uid="{00000000-0005-0000-0000-00005F310000}"/>
    <cellStyle name="금액 4 4" xfId="7935" xr:uid="{00000000-0005-0000-0000-000060310000}"/>
    <cellStyle name="금액 4 4 2" xfId="13901" xr:uid="{00000000-0005-0000-0000-000061310000}"/>
    <cellStyle name="금액 4 4 3" xfId="19657" xr:uid="{00000000-0005-0000-0000-000062310000}"/>
    <cellStyle name="금액 4 4 4" xfId="25139" xr:uid="{00000000-0005-0000-0000-000063310000}"/>
    <cellStyle name="금액 4 5" xfId="7936" xr:uid="{00000000-0005-0000-0000-000064310000}"/>
    <cellStyle name="금액 4 5 2" xfId="13902" xr:uid="{00000000-0005-0000-0000-000065310000}"/>
    <cellStyle name="금액 4 5 3" xfId="19658" xr:uid="{00000000-0005-0000-0000-000066310000}"/>
    <cellStyle name="금액 4 5 4" xfId="25140" xr:uid="{00000000-0005-0000-0000-000067310000}"/>
    <cellStyle name="금액 4 6" xfId="7937" xr:uid="{00000000-0005-0000-0000-000068310000}"/>
    <cellStyle name="금액 4 6 2" xfId="13903" xr:uid="{00000000-0005-0000-0000-000069310000}"/>
    <cellStyle name="금액 4 6 3" xfId="19659" xr:uid="{00000000-0005-0000-0000-00006A310000}"/>
    <cellStyle name="금액 4 6 4" xfId="25141" xr:uid="{00000000-0005-0000-0000-00006B310000}"/>
    <cellStyle name="금액 4 7" xfId="7938" xr:uid="{00000000-0005-0000-0000-00006C310000}"/>
    <cellStyle name="금액 4 7 2" xfId="13904" xr:uid="{00000000-0005-0000-0000-00006D310000}"/>
    <cellStyle name="금액 4 7 3" xfId="19660" xr:uid="{00000000-0005-0000-0000-00006E310000}"/>
    <cellStyle name="금액 4 7 4" xfId="25142" xr:uid="{00000000-0005-0000-0000-00006F310000}"/>
    <cellStyle name="금액 4 8" xfId="7939" xr:uid="{00000000-0005-0000-0000-000070310000}"/>
    <cellStyle name="금액 4 8 2" xfId="13905" xr:uid="{00000000-0005-0000-0000-000071310000}"/>
    <cellStyle name="금액 4 8 3" xfId="19661" xr:uid="{00000000-0005-0000-0000-000072310000}"/>
    <cellStyle name="금액 4 8 4" xfId="25143" xr:uid="{00000000-0005-0000-0000-000073310000}"/>
    <cellStyle name="금액 4 9" xfId="7940" xr:uid="{00000000-0005-0000-0000-000074310000}"/>
    <cellStyle name="금액 4 9 2" xfId="13906" xr:uid="{00000000-0005-0000-0000-000075310000}"/>
    <cellStyle name="금액 4 9 3" xfId="19662" xr:uid="{00000000-0005-0000-0000-000076310000}"/>
    <cellStyle name="금액 4 9 4" xfId="25144" xr:uid="{00000000-0005-0000-0000-000077310000}"/>
    <cellStyle name="금액 5" xfId="5582" xr:uid="{00000000-0005-0000-0000-000078310000}"/>
    <cellStyle name="금액 5 2" xfId="5870" xr:uid="{00000000-0005-0000-0000-000079310000}"/>
    <cellStyle name="금액 5 2 2" xfId="7941" xr:uid="{00000000-0005-0000-0000-00007A310000}"/>
    <cellStyle name="금액 5 2 2 2" xfId="13907" xr:uid="{00000000-0005-0000-0000-00007B310000}"/>
    <cellStyle name="금액 5 2 2 3" xfId="19663" xr:uid="{00000000-0005-0000-0000-00007C310000}"/>
    <cellStyle name="금액 5 2 2 4" xfId="25145" xr:uid="{00000000-0005-0000-0000-00007D310000}"/>
    <cellStyle name="금액 5 2 3" xfId="7942" xr:uid="{00000000-0005-0000-0000-00007E310000}"/>
    <cellStyle name="금액 5 2 3 2" xfId="13908" xr:uid="{00000000-0005-0000-0000-00007F310000}"/>
    <cellStyle name="금액 5 2 3 3" xfId="19664" xr:uid="{00000000-0005-0000-0000-000080310000}"/>
    <cellStyle name="금액 5 2 3 4" xfId="25146" xr:uid="{00000000-0005-0000-0000-000081310000}"/>
    <cellStyle name="금액 5 2 4" xfId="7943" xr:uid="{00000000-0005-0000-0000-000082310000}"/>
    <cellStyle name="금액 5 2 4 2" xfId="13909" xr:uid="{00000000-0005-0000-0000-000083310000}"/>
    <cellStyle name="금액 5 2 4 3" xfId="19665" xr:uid="{00000000-0005-0000-0000-000084310000}"/>
    <cellStyle name="금액 5 2 4 4" xfId="25147" xr:uid="{00000000-0005-0000-0000-000085310000}"/>
    <cellStyle name="금액 5 2 5" xfId="7944" xr:uid="{00000000-0005-0000-0000-000086310000}"/>
    <cellStyle name="금액 5 2 5 2" xfId="13910" xr:uid="{00000000-0005-0000-0000-000087310000}"/>
    <cellStyle name="금액 5 2 5 3" xfId="19666" xr:uid="{00000000-0005-0000-0000-000088310000}"/>
    <cellStyle name="금액 5 2 5 4" xfId="25148" xr:uid="{00000000-0005-0000-0000-000089310000}"/>
    <cellStyle name="금액 5 2 6" xfId="7945" xr:uid="{00000000-0005-0000-0000-00008A310000}"/>
    <cellStyle name="금액 5 2 6 2" xfId="13911" xr:uid="{00000000-0005-0000-0000-00008B310000}"/>
    <cellStyle name="금액 5 2 6 3" xfId="19667" xr:uid="{00000000-0005-0000-0000-00008C310000}"/>
    <cellStyle name="금액 5 2 6 4" xfId="25149" xr:uid="{00000000-0005-0000-0000-00008D310000}"/>
    <cellStyle name="금액 5 2 7" xfId="11843" xr:uid="{00000000-0005-0000-0000-00008E310000}"/>
    <cellStyle name="금액 5 2 8" xfId="17604" xr:uid="{00000000-0005-0000-0000-00008F310000}"/>
    <cellStyle name="금액 5 3" xfId="7946" xr:uid="{00000000-0005-0000-0000-000090310000}"/>
    <cellStyle name="금액 5 3 2" xfId="13912" xr:uid="{00000000-0005-0000-0000-000091310000}"/>
    <cellStyle name="금액 5 3 3" xfId="19668" xr:uid="{00000000-0005-0000-0000-000092310000}"/>
    <cellStyle name="금액 5 3 4" xfId="25150" xr:uid="{00000000-0005-0000-0000-000093310000}"/>
    <cellStyle name="금액 5 4" xfId="7947" xr:uid="{00000000-0005-0000-0000-000094310000}"/>
    <cellStyle name="금액 5 4 2" xfId="13913" xr:uid="{00000000-0005-0000-0000-000095310000}"/>
    <cellStyle name="금액 5 4 3" xfId="19669" xr:uid="{00000000-0005-0000-0000-000096310000}"/>
    <cellStyle name="금액 5 4 4" xfId="25151" xr:uid="{00000000-0005-0000-0000-000097310000}"/>
    <cellStyle name="금액 5 5" xfId="7948" xr:uid="{00000000-0005-0000-0000-000098310000}"/>
    <cellStyle name="금액 5 5 2" xfId="13914" xr:uid="{00000000-0005-0000-0000-000099310000}"/>
    <cellStyle name="금액 5 5 3" xfId="19670" xr:uid="{00000000-0005-0000-0000-00009A310000}"/>
    <cellStyle name="금액 5 5 4" xfId="25152" xr:uid="{00000000-0005-0000-0000-00009B310000}"/>
    <cellStyle name="금액 5 6" xfId="11567" xr:uid="{00000000-0005-0000-0000-00009C310000}"/>
    <cellStyle name="금액 5 7" xfId="17343" xr:uid="{00000000-0005-0000-0000-00009D310000}"/>
    <cellStyle name="금액 6" xfId="5597" xr:uid="{00000000-0005-0000-0000-00009E310000}"/>
    <cellStyle name="금액 6 2" xfId="7949" xr:uid="{00000000-0005-0000-0000-00009F310000}"/>
    <cellStyle name="금액 6 2 2" xfId="13915" xr:uid="{00000000-0005-0000-0000-0000A0310000}"/>
    <cellStyle name="금액 6 2 3" xfId="19671" xr:uid="{00000000-0005-0000-0000-0000A1310000}"/>
    <cellStyle name="금액 6 2 4" xfId="25153" xr:uid="{00000000-0005-0000-0000-0000A2310000}"/>
    <cellStyle name="금액 6 3" xfId="7950" xr:uid="{00000000-0005-0000-0000-0000A3310000}"/>
    <cellStyle name="금액 6 3 2" xfId="13916" xr:uid="{00000000-0005-0000-0000-0000A4310000}"/>
    <cellStyle name="금액 6 3 3" xfId="19672" xr:uid="{00000000-0005-0000-0000-0000A5310000}"/>
    <cellStyle name="금액 6 3 4" xfId="25154" xr:uid="{00000000-0005-0000-0000-0000A6310000}"/>
    <cellStyle name="금액 6 4" xfId="7951" xr:uid="{00000000-0005-0000-0000-0000A7310000}"/>
    <cellStyle name="금액 6 4 2" xfId="13917" xr:uid="{00000000-0005-0000-0000-0000A8310000}"/>
    <cellStyle name="금액 6 4 3" xfId="19673" xr:uid="{00000000-0005-0000-0000-0000A9310000}"/>
    <cellStyle name="금액 6 4 4" xfId="25155" xr:uid="{00000000-0005-0000-0000-0000AA310000}"/>
    <cellStyle name="금액 6 5" xfId="7952" xr:uid="{00000000-0005-0000-0000-0000AB310000}"/>
    <cellStyle name="금액 6 5 2" xfId="13918" xr:uid="{00000000-0005-0000-0000-0000AC310000}"/>
    <cellStyle name="금액 6 5 3" xfId="19674" xr:uid="{00000000-0005-0000-0000-0000AD310000}"/>
    <cellStyle name="금액 6 5 4" xfId="25156" xr:uid="{00000000-0005-0000-0000-0000AE310000}"/>
    <cellStyle name="금액 6 6" xfId="7953" xr:uid="{00000000-0005-0000-0000-0000AF310000}"/>
    <cellStyle name="금액 6 6 2" xfId="13919" xr:uid="{00000000-0005-0000-0000-0000B0310000}"/>
    <cellStyle name="금액 6 6 3" xfId="19675" xr:uid="{00000000-0005-0000-0000-0000B1310000}"/>
    <cellStyle name="금액 6 6 4" xfId="25157" xr:uid="{00000000-0005-0000-0000-0000B2310000}"/>
    <cellStyle name="금액 6 7" xfId="11581" xr:uid="{00000000-0005-0000-0000-0000B3310000}"/>
    <cellStyle name="금액 6 8" xfId="17353" xr:uid="{00000000-0005-0000-0000-0000B4310000}"/>
    <cellStyle name="금액 7" xfId="7954" xr:uid="{00000000-0005-0000-0000-0000B5310000}"/>
    <cellStyle name="금액 7 2" xfId="13920" xr:uid="{00000000-0005-0000-0000-0000B6310000}"/>
    <cellStyle name="금액 7 3" xfId="19676" xr:uid="{00000000-0005-0000-0000-0000B7310000}"/>
    <cellStyle name="금액 7 4" xfId="25158" xr:uid="{00000000-0005-0000-0000-0000B8310000}"/>
    <cellStyle name="기계" xfId="549" xr:uid="{00000000-0005-0000-0000-0000B9310000}"/>
    <cellStyle name="나쁨 2" xfId="550" xr:uid="{00000000-0005-0000-0000-0000BA310000}"/>
    <cellStyle name="나쁨 3" xfId="551" xr:uid="{00000000-0005-0000-0000-0000BB310000}"/>
    <cellStyle name="나쁨 4" xfId="552" xr:uid="{00000000-0005-0000-0000-0000BC310000}"/>
    <cellStyle name="나열번호" xfId="4573" xr:uid="{00000000-0005-0000-0000-0000BD310000}"/>
    <cellStyle name="날짜" xfId="553" xr:uid="{00000000-0005-0000-0000-0000BE310000}"/>
    <cellStyle name="날짜 2" xfId="5139" xr:uid="{00000000-0005-0000-0000-0000BF310000}"/>
    <cellStyle name="내역서" xfId="554" xr:uid="{00000000-0005-0000-0000-0000C0310000}"/>
    <cellStyle name="단위등" xfId="4574" xr:uid="{00000000-0005-0000-0000-0000C1310000}"/>
    <cellStyle name="달러" xfId="555" xr:uid="{00000000-0005-0000-0000-0000C2310000}"/>
    <cellStyle name="달러 2" xfId="5141" xr:uid="{00000000-0005-0000-0000-0000C3310000}"/>
    <cellStyle name="뒤에 오는 하이퍼링크_=선문대(563)변경" xfId="4575" xr:uid="{00000000-0005-0000-0000-0000C4310000}"/>
    <cellStyle name="똿떓죶Ø괻 [0.00]_PRODUCT DETAIL Q1" xfId="556" xr:uid="{00000000-0005-0000-0000-0000C5310000}"/>
    <cellStyle name="똿떓죶Ø괻_PRODUCT DETAIL Q1" xfId="557" xr:uid="{00000000-0005-0000-0000-0000C6310000}"/>
    <cellStyle name="똿뗦먛귟 [0.00]_NT Server " xfId="5098" xr:uid="{00000000-0005-0000-0000-0000C7310000}"/>
    <cellStyle name="똿뗦먛귟_NT Server " xfId="5099" xr:uid="{00000000-0005-0000-0000-0000C8310000}"/>
    <cellStyle name="메모 2" xfId="558" xr:uid="{00000000-0005-0000-0000-0000C9310000}"/>
    <cellStyle name="메모 2 2" xfId="4576" xr:uid="{00000000-0005-0000-0000-0000CA310000}"/>
    <cellStyle name="메모 2 2 2" xfId="5217" xr:uid="{00000000-0005-0000-0000-0000CB310000}"/>
    <cellStyle name="메모 2 2 2 2" xfId="5527" xr:uid="{00000000-0005-0000-0000-0000CC310000}"/>
    <cellStyle name="메모 2 2 2 2 2" xfId="5815" xr:uid="{00000000-0005-0000-0000-0000CD310000}"/>
    <cellStyle name="메모 2 2 2 2 2 10" xfId="11788" xr:uid="{00000000-0005-0000-0000-0000CE310000}"/>
    <cellStyle name="메모 2 2 2 2 2 11" xfId="17552" xr:uid="{00000000-0005-0000-0000-0000CF310000}"/>
    <cellStyle name="메모 2 2 2 2 2 12" xfId="23068" xr:uid="{00000000-0005-0000-0000-0000D0310000}"/>
    <cellStyle name="메모 2 2 2 2 2 2" xfId="7955" xr:uid="{00000000-0005-0000-0000-0000D1310000}"/>
    <cellStyle name="메모 2 2 2 2 2 2 2" xfId="13921" xr:uid="{00000000-0005-0000-0000-0000D2310000}"/>
    <cellStyle name="메모 2 2 2 2 2 2 3" xfId="19677" xr:uid="{00000000-0005-0000-0000-0000D3310000}"/>
    <cellStyle name="메모 2 2 2 2 2 2 4" xfId="25159" xr:uid="{00000000-0005-0000-0000-0000D4310000}"/>
    <cellStyle name="메모 2 2 2 2 2 3" xfId="7956" xr:uid="{00000000-0005-0000-0000-0000D5310000}"/>
    <cellStyle name="메모 2 2 2 2 2 3 2" xfId="13922" xr:uid="{00000000-0005-0000-0000-0000D6310000}"/>
    <cellStyle name="메모 2 2 2 2 2 3 3" xfId="19678" xr:uid="{00000000-0005-0000-0000-0000D7310000}"/>
    <cellStyle name="메모 2 2 2 2 2 3 4" xfId="25160" xr:uid="{00000000-0005-0000-0000-0000D8310000}"/>
    <cellStyle name="메모 2 2 2 2 2 4" xfId="7957" xr:uid="{00000000-0005-0000-0000-0000D9310000}"/>
    <cellStyle name="메모 2 2 2 2 2 4 2" xfId="13923" xr:uid="{00000000-0005-0000-0000-0000DA310000}"/>
    <cellStyle name="메모 2 2 2 2 2 4 3" xfId="19679" xr:uid="{00000000-0005-0000-0000-0000DB310000}"/>
    <cellStyle name="메모 2 2 2 2 2 4 4" xfId="25161" xr:uid="{00000000-0005-0000-0000-0000DC310000}"/>
    <cellStyle name="메모 2 2 2 2 2 5" xfId="7958" xr:uid="{00000000-0005-0000-0000-0000DD310000}"/>
    <cellStyle name="메모 2 2 2 2 2 5 2" xfId="13924" xr:uid="{00000000-0005-0000-0000-0000DE310000}"/>
    <cellStyle name="메모 2 2 2 2 2 5 3" xfId="19680" xr:uid="{00000000-0005-0000-0000-0000DF310000}"/>
    <cellStyle name="메모 2 2 2 2 2 5 4" xfId="25162" xr:uid="{00000000-0005-0000-0000-0000E0310000}"/>
    <cellStyle name="메모 2 2 2 2 2 6" xfId="7959" xr:uid="{00000000-0005-0000-0000-0000E1310000}"/>
    <cellStyle name="메모 2 2 2 2 2 6 2" xfId="13925" xr:uid="{00000000-0005-0000-0000-0000E2310000}"/>
    <cellStyle name="메모 2 2 2 2 2 6 3" xfId="19681" xr:uid="{00000000-0005-0000-0000-0000E3310000}"/>
    <cellStyle name="메모 2 2 2 2 2 6 4" xfId="25163" xr:uid="{00000000-0005-0000-0000-0000E4310000}"/>
    <cellStyle name="메모 2 2 2 2 2 7" xfId="7960" xr:uid="{00000000-0005-0000-0000-0000E5310000}"/>
    <cellStyle name="메모 2 2 2 2 2 7 2" xfId="13926" xr:uid="{00000000-0005-0000-0000-0000E6310000}"/>
    <cellStyle name="메모 2 2 2 2 2 7 3" xfId="19682" xr:uid="{00000000-0005-0000-0000-0000E7310000}"/>
    <cellStyle name="메모 2 2 2 2 2 7 4" xfId="25164" xr:uid="{00000000-0005-0000-0000-0000E8310000}"/>
    <cellStyle name="메모 2 2 2 2 2 8" xfId="7961" xr:uid="{00000000-0005-0000-0000-0000E9310000}"/>
    <cellStyle name="메모 2 2 2 2 2 8 2" xfId="13927" xr:uid="{00000000-0005-0000-0000-0000EA310000}"/>
    <cellStyle name="메모 2 2 2 2 2 8 3" xfId="19683" xr:uid="{00000000-0005-0000-0000-0000EB310000}"/>
    <cellStyle name="메모 2 2 2 2 2 8 4" xfId="25165" xr:uid="{00000000-0005-0000-0000-0000EC310000}"/>
    <cellStyle name="메모 2 2 2 2 2 9" xfId="7962" xr:uid="{00000000-0005-0000-0000-0000ED310000}"/>
    <cellStyle name="메모 2 2 2 2 2 9 2" xfId="13928" xr:uid="{00000000-0005-0000-0000-0000EE310000}"/>
    <cellStyle name="메모 2 2 2 2 2 9 3" xfId="19684" xr:uid="{00000000-0005-0000-0000-0000EF310000}"/>
    <cellStyle name="메모 2 2 2 2 2 9 4" xfId="25166" xr:uid="{00000000-0005-0000-0000-0000F0310000}"/>
    <cellStyle name="메모 2 2 2 2 3" xfId="6038" xr:uid="{00000000-0005-0000-0000-0000F1310000}"/>
    <cellStyle name="메모 2 2 2 2 3 10" xfId="7963" xr:uid="{00000000-0005-0000-0000-0000F2310000}"/>
    <cellStyle name="메모 2 2 2 2 3 10 2" xfId="13929" xr:uid="{00000000-0005-0000-0000-0000F3310000}"/>
    <cellStyle name="메모 2 2 2 2 3 10 3" xfId="19685" xr:uid="{00000000-0005-0000-0000-0000F4310000}"/>
    <cellStyle name="메모 2 2 2 2 3 10 4" xfId="25167" xr:uid="{00000000-0005-0000-0000-0000F5310000}"/>
    <cellStyle name="메모 2 2 2 2 3 11" xfId="12011" xr:uid="{00000000-0005-0000-0000-0000F6310000}"/>
    <cellStyle name="메모 2 2 2 2 3 12" xfId="17768" xr:uid="{00000000-0005-0000-0000-0000F7310000}"/>
    <cellStyle name="메모 2 2 2 2 3 13" xfId="23265" xr:uid="{00000000-0005-0000-0000-0000F8310000}"/>
    <cellStyle name="메모 2 2 2 2 3 2" xfId="7964" xr:uid="{00000000-0005-0000-0000-0000F9310000}"/>
    <cellStyle name="메모 2 2 2 2 3 2 2" xfId="13930" xr:uid="{00000000-0005-0000-0000-0000FA310000}"/>
    <cellStyle name="메모 2 2 2 2 3 2 3" xfId="19686" xr:uid="{00000000-0005-0000-0000-0000FB310000}"/>
    <cellStyle name="메모 2 2 2 2 3 2 4" xfId="25168" xr:uid="{00000000-0005-0000-0000-0000FC310000}"/>
    <cellStyle name="메모 2 2 2 2 3 3" xfId="7965" xr:uid="{00000000-0005-0000-0000-0000FD310000}"/>
    <cellStyle name="메모 2 2 2 2 3 3 2" xfId="13931" xr:uid="{00000000-0005-0000-0000-0000FE310000}"/>
    <cellStyle name="메모 2 2 2 2 3 3 3" xfId="19687" xr:uid="{00000000-0005-0000-0000-0000FF310000}"/>
    <cellStyle name="메모 2 2 2 2 3 3 4" xfId="25169" xr:uid="{00000000-0005-0000-0000-000000320000}"/>
    <cellStyle name="메모 2 2 2 2 3 4" xfId="7966" xr:uid="{00000000-0005-0000-0000-000001320000}"/>
    <cellStyle name="메모 2 2 2 2 3 4 2" xfId="13932" xr:uid="{00000000-0005-0000-0000-000002320000}"/>
    <cellStyle name="메모 2 2 2 2 3 4 3" xfId="19688" xr:uid="{00000000-0005-0000-0000-000003320000}"/>
    <cellStyle name="메모 2 2 2 2 3 4 4" xfId="25170" xr:uid="{00000000-0005-0000-0000-000004320000}"/>
    <cellStyle name="메모 2 2 2 2 3 5" xfId="7967" xr:uid="{00000000-0005-0000-0000-000005320000}"/>
    <cellStyle name="메모 2 2 2 2 3 5 2" xfId="13933" xr:uid="{00000000-0005-0000-0000-000006320000}"/>
    <cellStyle name="메모 2 2 2 2 3 5 3" xfId="19689" xr:uid="{00000000-0005-0000-0000-000007320000}"/>
    <cellStyle name="메모 2 2 2 2 3 5 4" xfId="25171" xr:uid="{00000000-0005-0000-0000-000008320000}"/>
    <cellStyle name="메모 2 2 2 2 3 6" xfId="7968" xr:uid="{00000000-0005-0000-0000-000009320000}"/>
    <cellStyle name="메모 2 2 2 2 3 6 2" xfId="13934" xr:uid="{00000000-0005-0000-0000-00000A320000}"/>
    <cellStyle name="메모 2 2 2 2 3 6 3" xfId="19690" xr:uid="{00000000-0005-0000-0000-00000B320000}"/>
    <cellStyle name="메모 2 2 2 2 3 6 4" xfId="25172" xr:uid="{00000000-0005-0000-0000-00000C320000}"/>
    <cellStyle name="메모 2 2 2 2 3 7" xfId="7969" xr:uid="{00000000-0005-0000-0000-00000D320000}"/>
    <cellStyle name="메모 2 2 2 2 3 7 2" xfId="13935" xr:uid="{00000000-0005-0000-0000-00000E320000}"/>
    <cellStyle name="메모 2 2 2 2 3 7 3" xfId="19691" xr:uid="{00000000-0005-0000-0000-00000F320000}"/>
    <cellStyle name="메모 2 2 2 2 3 7 4" xfId="25173" xr:uid="{00000000-0005-0000-0000-000010320000}"/>
    <cellStyle name="메모 2 2 2 2 3 8" xfId="7970" xr:uid="{00000000-0005-0000-0000-000011320000}"/>
    <cellStyle name="메모 2 2 2 2 3 8 2" xfId="13936" xr:uid="{00000000-0005-0000-0000-000012320000}"/>
    <cellStyle name="메모 2 2 2 2 3 8 3" xfId="19692" xr:uid="{00000000-0005-0000-0000-000013320000}"/>
    <cellStyle name="메모 2 2 2 2 3 8 4" xfId="25174" xr:uid="{00000000-0005-0000-0000-000014320000}"/>
    <cellStyle name="메모 2 2 2 2 3 9" xfId="7971" xr:uid="{00000000-0005-0000-0000-000015320000}"/>
    <cellStyle name="메모 2 2 2 2 3 9 2" xfId="13937" xr:uid="{00000000-0005-0000-0000-000016320000}"/>
    <cellStyle name="메모 2 2 2 2 3 9 3" xfId="19693" xr:uid="{00000000-0005-0000-0000-000017320000}"/>
    <cellStyle name="메모 2 2 2 2 3 9 4" xfId="25175" xr:uid="{00000000-0005-0000-0000-000018320000}"/>
    <cellStyle name="메모 2 2 2 2 4" xfId="7972" xr:uid="{00000000-0005-0000-0000-000019320000}"/>
    <cellStyle name="메모 2 2 2 2 4 2" xfId="13938" xr:uid="{00000000-0005-0000-0000-00001A320000}"/>
    <cellStyle name="메모 2 2 2 2 4 3" xfId="19694" xr:uid="{00000000-0005-0000-0000-00001B320000}"/>
    <cellStyle name="메모 2 2 2 2 4 4" xfId="25176" xr:uid="{00000000-0005-0000-0000-00001C320000}"/>
    <cellStyle name="메모 2 2 2 2 5" xfId="7973" xr:uid="{00000000-0005-0000-0000-00001D320000}"/>
    <cellStyle name="메모 2 2 2 2 5 2" xfId="13939" xr:uid="{00000000-0005-0000-0000-00001E320000}"/>
    <cellStyle name="메모 2 2 2 2 5 3" xfId="19695" xr:uid="{00000000-0005-0000-0000-00001F320000}"/>
    <cellStyle name="메모 2 2 2 2 5 4" xfId="25177" xr:uid="{00000000-0005-0000-0000-000020320000}"/>
    <cellStyle name="메모 2 2 2 2 6" xfId="7974" xr:uid="{00000000-0005-0000-0000-000021320000}"/>
    <cellStyle name="메모 2 2 2 2 6 2" xfId="13940" xr:uid="{00000000-0005-0000-0000-000022320000}"/>
    <cellStyle name="메모 2 2 2 2 6 3" xfId="19696" xr:uid="{00000000-0005-0000-0000-000023320000}"/>
    <cellStyle name="메모 2 2 2 2 6 4" xfId="25178" xr:uid="{00000000-0005-0000-0000-000024320000}"/>
    <cellStyle name="메모 2 2 2 2 7" xfId="11521" xr:uid="{00000000-0005-0000-0000-000025320000}"/>
    <cellStyle name="메모 2 2 2 2 8" xfId="17310" xr:uid="{00000000-0005-0000-0000-000026320000}"/>
    <cellStyle name="메모 2 2 2 3" xfId="5436" xr:uid="{00000000-0005-0000-0000-000027320000}"/>
    <cellStyle name="메모 2 2 2 3 2" xfId="5724" xr:uid="{00000000-0005-0000-0000-000028320000}"/>
    <cellStyle name="메모 2 2 2 3 2 10" xfId="11697" xr:uid="{00000000-0005-0000-0000-000029320000}"/>
    <cellStyle name="메모 2 2 2 3 2 11" xfId="17464" xr:uid="{00000000-0005-0000-0000-00002A320000}"/>
    <cellStyle name="메모 2 2 2 3 2 12" xfId="22985" xr:uid="{00000000-0005-0000-0000-00002B320000}"/>
    <cellStyle name="메모 2 2 2 3 2 2" xfId="7975" xr:uid="{00000000-0005-0000-0000-00002C320000}"/>
    <cellStyle name="메모 2 2 2 3 2 2 2" xfId="13941" xr:uid="{00000000-0005-0000-0000-00002D320000}"/>
    <cellStyle name="메모 2 2 2 3 2 2 3" xfId="19697" xr:uid="{00000000-0005-0000-0000-00002E320000}"/>
    <cellStyle name="메모 2 2 2 3 2 2 4" xfId="25179" xr:uid="{00000000-0005-0000-0000-00002F320000}"/>
    <cellStyle name="메모 2 2 2 3 2 3" xfId="7976" xr:uid="{00000000-0005-0000-0000-000030320000}"/>
    <cellStyle name="메모 2 2 2 3 2 3 2" xfId="13942" xr:uid="{00000000-0005-0000-0000-000031320000}"/>
    <cellStyle name="메모 2 2 2 3 2 3 3" xfId="19698" xr:uid="{00000000-0005-0000-0000-000032320000}"/>
    <cellStyle name="메모 2 2 2 3 2 3 4" xfId="25180" xr:uid="{00000000-0005-0000-0000-000033320000}"/>
    <cellStyle name="메모 2 2 2 3 2 4" xfId="7977" xr:uid="{00000000-0005-0000-0000-000034320000}"/>
    <cellStyle name="메모 2 2 2 3 2 4 2" xfId="13943" xr:uid="{00000000-0005-0000-0000-000035320000}"/>
    <cellStyle name="메모 2 2 2 3 2 4 3" xfId="19699" xr:uid="{00000000-0005-0000-0000-000036320000}"/>
    <cellStyle name="메모 2 2 2 3 2 4 4" xfId="25181" xr:uid="{00000000-0005-0000-0000-000037320000}"/>
    <cellStyle name="메모 2 2 2 3 2 5" xfId="7978" xr:uid="{00000000-0005-0000-0000-000038320000}"/>
    <cellStyle name="메모 2 2 2 3 2 5 2" xfId="13944" xr:uid="{00000000-0005-0000-0000-000039320000}"/>
    <cellStyle name="메모 2 2 2 3 2 5 3" xfId="19700" xr:uid="{00000000-0005-0000-0000-00003A320000}"/>
    <cellStyle name="메모 2 2 2 3 2 5 4" xfId="25182" xr:uid="{00000000-0005-0000-0000-00003B320000}"/>
    <cellStyle name="메모 2 2 2 3 2 6" xfId="7979" xr:uid="{00000000-0005-0000-0000-00003C320000}"/>
    <cellStyle name="메모 2 2 2 3 2 6 2" xfId="13945" xr:uid="{00000000-0005-0000-0000-00003D320000}"/>
    <cellStyle name="메모 2 2 2 3 2 6 3" xfId="19701" xr:uid="{00000000-0005-0000-0000-00003E320000}"/>
    <cellStyle name="메모 2 2 2 3 2 6 4" xfId="25183" xr:uid="{00000000-0005-0000-0000-00003F320000}"/>
    <cellStyle name="메모 2 2 2 3 2 7" xfId="7980" xr:uid="{00000000-0005-0000-0000-000040320000}"/>
    <cellStyle name="메모 2 2 2 3 2 7 2" xfId="13946" xr:uid="{00000000-0005-0000-0000-000041320000}"/>
    <cellStyle name="메모 2 2 2 3 2 7 3" xfId="19702" xr:uid="{00000000-0005-0000-0000-000042320000}"/>
    <cellStyle name="메모 2 2 2 3 2 7 4" xfId="25184" xr:uid="{00000000-0005-0000-0000-000043320000}"/>
    <cellStyle name="메모 2 2 2 3 2 8" xfId="7981" xr:uid="{00000000-0005-0000-0000-000044320000}"/>
    <cellStyle name="메모 2 2 2 3 2 8 2" xfId="13947" xr:uid="{00000000-0005-0000-0000-000045320000}"/>
    <cellStyle name="메모 2 2 2 3 2 8 3" xfId="19703" xr:uid="{00000000-0005-0000-0000-000046320000}"/>
    <cellStyle name="메모 2 2 2 3 2 8 4" xfId="25185" xr:uid="{00000000-0005-0000-0000-000047320000}"/>
    <cellStyle name="메모 2 2 2 3 2 9" xfId="7982" xr:uid="{00000000-0005-0000-0000-000048320000}"/>
    <cellStyle name="메모 2 2 2 3 2 9 2" xfId="13948" xr:uid="{00000000-0005-0000-0000-000049320000}"/>
    <cellStyle name="메모 2 2 2 3 2 9 3" xfId="19704" xr:uid="{00000000-0005-0000-0000-00004A320000}"/>
    <cellStyle name="메모 2 2 2 3 2 9 4" xfId="25186" xr:uid="{00000000-0005-0000-0000-00004B320000}"/>
    <cellStyle name="메모 2 2 2 3 3" xfId="5956" xr:uid="{00000000-0005-0000-0000-00004C320000}"/>
    <cellStyle name="메모 2 2 2 3 3 10" xfId="7983" xr:uid="{00000000-0005-0000-0000-00004D320000}"/>
    <cellStyle name="메모 2 2 2 3 3 10 2" xfId="13949" xr:uid="{00000000-0005-0000-0000-00004E320000}"/>
    <cellStyle name="메모 2 2 2 3 3 10 3" xfId="19705" xr:uid="{00000000-0005-0000-0000-00004F320000}"/>
    <cellStyle name="메모 2 2 2 3 3 10 4" xfId="25187" xr:uid="{00000000-0005-0000-0000-000050320000}"/>
    <cellStyle name="메모 2 2 2 3 3 11" xfId="11929" xr:uid="{00000000-0005-0000-0000-000051320000}"/>
    <cellStyle name="메모 2 2 2 3 3 12" xfId="17686" xr:uid="{00000000-0005-0000-0000-000052320000}"/>
    <cellStyle name="메모 2 2 2 3 3 13" xfId="23183" xr:uid="{00000000-0005-0000-0000-000053320000}"/>
    <cellStyle name="메모 2 2 2 3 3 2" xfId="7984" xr:uid="{00000000-0005-0000-0000-000054320000}"/>
    <cellStyle name="메모 2 2 2 3 3 2 2" xfId="13950" xr:uid="{00000000-0005-0000-0000-000055320000}"/>
    <cellStyle name="메모 2 2 2 3 3 2 3" xfId="19706" xr:uid="{00000000-0005-0000-0000-000056320000}"/>
    <cellStyle name="메모 2 2 2 3 3 2 4" xfId="25188" xr:uid="{00000000-0005-0000-0000-000057320000}"/>
    <cellStyle name="메모 2 2 2 3 3 3" xfId="7985" xr:uid="{00000000-0005-0000-0000-000058320000}"/>
    <cellStyle name="메모 2 2 2 3 3 3 2" xfId="13951" xr:uid="{00000000-0005-0000-0000-000059320000}"/>
    <cellStyle name="메모 2 2 2 3 3 3 3" xfId="19707" xr:uid="{00000000-0005-0000-0000-00005A320000}"/>
    <cellStyle name="메모 2 2 2 3 3 3 4" xfId="25189" xr:uid="{00000000-0005-0000-0000-00005B320000}"/>
    <cellStyle name="메모 2 2 2 3 3 4" xfId="7986" xr:uid="{00000000-0005-0000-0000-00005C320000}"/>
    <cellStyle name="메모 2 2 2 3 3 4 2" xfId="13952" xr:uid="{00000000-0005-0000-0000-00005D320000}"/>
    <cellStyle name="메모 2 2 2 3 3 4 3" xfId="19708" xr:uid="{00000000-0005-0000-0000-00005E320000}"/>
    <cellStyle name="메모 2 2 2 3 3 4 4" xfId="25190" xr:uid="{00000000-0005-0000-0000-00005F320000}"/>
    <cellStyle name="메모 2 2 2 3 3 5" xfId="7987" xr:uid="{00000000-0005-0000-0000-000060320000}"/>
    <cellStyle name="메모 2 2 2 3 3 5 2" xfId="13953" xr:uid="{00000000-0005-0000-0000-000061320000}"/>
    <cellStyle name="메모 2 2 2 3 3 5 3" xfId="19709" xr:uid="{00000000-0005-0000-0000-000062320000}"/>
    <cellStyle name="메모 2 2 2 3 3 5 4" xfId="25191" xr:uid="{00000000-0005-0000-0000-000063320000}"/>
    <cellStyle name="메모 2 2 2 3 3 6" xfId="7988" xr:uid="{00000000-0005-0000-0000-000064320000}"/>
    <cellStyle name="메모 2 2 2 3 3 6 2" xfId="13954" xr:uid="{00000000-0005-0000-0000-000065320000}"/>
    <cellStyle name="메모 2 2 2 3 3 6 3" xfId="19710" xr:uid="{00000000-0005-0000-0000-000066320000}"/>
    <cellStyle name="메모 2 2 2 3 3 6 4" xfId="25192" xr:uid="{00000000-0005-0000-0000-000067320000}"/>
    <cellStyle name="메모 2 2 2 3 3 7" xfId="7989" xr:uid="{00000000-0005-0000-0000-000068320000}"/>
    <cellStyle name="메모 2 2 2 3 3 7 2" xfId="13955" xr:uid="{00000000-0005-0000-0000-000069320000}"/>
    <cellStyle name="메모 2 2 2 3 3 7 3" xfId="19711" xr:uid="{00000000-0005-0000-0000-00006A320000}"/>
    <cellStyle name="메모 2 2 2 3 3 7 4" xfId="25193" xr:uid="{00000000-0005-0000-0000-00006B320000}"/>
    <cellStyle name="메모 2 2 2 3 3 8" xfId="7990" xr:uid="{00000000-0005-0000-0000-00006C320000}"/>
    <cellStyle name="메모 2 2 2 3 3 8 2" xfId="13956" xr:uid="{00000000-0005-0000-0000-00006D320000}"/>
    <cellStyle name="메모 2 2 2 3 3 8 3" xfId="19712" xr:uid="{00000000-0005-0000-0000-00006E320000}"/>
    <cellStyle name="메모 2 2 2 3 3 8 4" xfId="25194" xr:uid="{00000000-0005-0000-0000-00006F320000}"/>
    <cellStyle name="메모 2 2 2 3 3 9" xfId="7991" xr:uid="{00000000-0005-0000-0000-000070320000}"/>
    <cellStyle name="메모 2 2 2 3 3 9 2" xfId="13957" xr:uid="{00000000-0005-0000-0000-000071320000}"/>
    <cellStyle name="메모 2 2 2 3 3 9 3" xfId="19713" xr:uid="{00000000-0005-0000-0000-000072320000}"/>
    <cellStyle name="메모 2 2 2 3 3 9 4" xfId="25195" xr:uid="{00000000-0005-0000-0000-000073320000}"/>
    <cellStyle name="메모 2 2 2 3 4" xfId="7992" xr:uid="{00000000-0005-0000-0000-000074320000}"/>
    <cellStyle name="메모 2 2 2 3 4 2" xfId="13958" xr:uid="{00000000-0005-0000-0000-000075320000}"/>
    <cellStyle name="메모 2 2 2 3 4 3" xfId="19714" xr:uid="{00000000-0005-0000-0000-000076320000}"/>
    <cellStyle name="메모 2 2 2 3 4 4" xfId="25196" xr:uid="{00000000-0005-0000-0000-000077320000}"/>
    <cellStyle name="메모 2 2 2 3 5" xfId="7993" xr:uid="{00000000-0005-0000-0000-000078320000}"/>
    <cellStyle name="메모 2 2 2 3 5 2" xfId="13959" xr:uid="{00000000-0005-0000-0000-000079320000}"/>
    <cellStyle name="메모 2 2 2 3 5 3" xfId="19715" xr:uid="{00000000-0005-0000-0000-00007A320000}"/>
    <cellStyle name="메모 2 2 2 3 5 4" xfId="25197" xr:uid="{00000000-0005-0000-0000-00007B320000}"/>
    <cellStyle name="메모 2 2 2 3 6" xfId="7994" xr:uid="{00000000-0005-0000-0000-00007C320000}"/>
    <cellStyle name="메모 2 2 2 3 6 2" xfId="13960" xr:uid="{00000000-0005-0000-0000-00007D320000}"/>
    <cellStyle name="메모 2 2 2 3 6 3" xfId="19716" xr:uid="{00000000-0005-0000-0000-00007E320000}"/>
    <cellStyle name="메모 2 2 2 3 6 4" xfId="25198" xr:uid="{00000000-0005-0000-0000-00007F320000}"/>
    <cellStyle name="메모 2 2 2 3 7" xfId="11430" xr:uid="{00000000-0005-0000-0000-000080320000}"/>
    <cellStyle name="메모 2 2 2 3 8" xfId="17225" xr:uid="{00000000-0005-0000-0000-000081320000}"/>
    <cellStyle name="메모 2 2 2 4" xfId="5494" xr:uid="{00000000-0005-0000-0000-000082320000}"/>
    <cellStyle name="메모 2 2 2 4 2" xfId="5782" xr:uid="{00000000-0005-0000-0000-000083320000}"/>
    <cellStyle name="메모 2 2 2 4 2 10" xfId="11755" xr:uid="{00000000-0005-0000-0000-000084320000}"/>
    <cellStyle name="메모 2 2 2 4 2 11" xfId="17520" xr:uid="{00000000-0005-0000-0000-000085320000}"/>
    <cellStyle name="메모 2 2 2 4 2 12" xfId="23035" xr:uid="{00000000-0005-0000-0000-000086320000}"/>
    <cellStyle name="메모 2 2 2 4 2 2" xfId="7995" xr:uid="{00000000-0005-0000-0000-000087320000}"/>
    <cellStyle name="메모 2 2 2 4 2 2 2" xfId="13961" xr:uid="{00000000-0005-0000-0000-000088320000}"/>
    <cellStyle name="메모 2 2 2 4 2 2 3" xfId="19717" xr:uid="{00000000-0005-0000-0000-000089320000}"/>
    <cellStyle name="메모 2 2 2 4 2 2 4" xfId="25199" xr:uid="{00000000-0005-0000-0000-00008A320000}"/>
    <cellStyle name="메모 2 2 2 4 2 3" xfId="7996" xr:uid="{00000000-0005-0000-0000-00008B320000}"/>
    <cellStyle name="메모 2 2 2 4 2 3 2" xfId="13962" xr:uid="{00000000-0005-0000-0000-00008C320000}"/>
    <cellStyle name="메모 2 2 2 4 2 3 3" xfId="19718" xr:uid="{00000000-0005-0000-0000-00008D320000}"/>
    <cellStyle name="메모 2 2 2 4 2 3 4" xfId="25200" xr:uid="{00000000-0005-0000-0000-00008E320000}"/>
    <cellStyle name="메모 2 2 2 4 2 4" xfId="7997" xr:uid="{00000000-0005-0000-0000-00008F320000}"/>
    <cellStyle name="메모 2 2 2 4 2 4 2" xfId="13963" xr:uid="{00000000-0005-0000-0000-000090320000}"/>
    <cellStyle name="메모 2 2 2 4 2 4 3" xfId="19719" xr:uid="{00000000-0005-0000-0000-000091320000}"/>
    <cellStyle name="메모 2 2 2 4 2 4 4" xfId="25201" xr:uid="{00000000-0005-0000-0000-000092320000}"/>
    <cellStyle name="메모 2 2 2 4 2 5" xfId="7998" xr:uid="{00000000-0005-0000-0000-000093320000}"/>
    <cellStyle name="메모 2 2 2 4 2 5 2" xfId="13964" xr:uid="{00000000-0005-0000-0000-000094320000}"/>
    <cellStyle name="메모 2 2 2 4 2 5 3" xfId="19720" xr:uid="{00000000-0005-0000-0000-000095320000}"/>
    <cellStyle name="메모 2 2 2 4 2 5 4" xfId="25202" xr:uid="{00000000-0005-0000-0000-000096320000}"/>
    <cellStyle name="메모 2 2 2 4 2 6" xfId="7999" xr:uid="{00000000-0005-0000-0000-000097320000}"/>
    <cellStyle name="메모 2 2 2 4 2 6 2" xfId="13965" xr:uid="{00000000-0005-0000-0000-000098320000}"/>
    <cellStyle name="메모 2 2 2 4 2 6 3" xfId="19721" xr:uid="{00000000-0005-0000-0000-000099320000}"/>
    <cellStyle name="메모 2 2 2 4 2 6 4" xfId="25203" xr:uid="{00000000-0005-0000-0000-00009A320000}"/>
    <cellStyle name="메모 2 2 2 4 2 7" xfId="8000" xr:uid="{00000000-0005-0000-0000-00009B320000}"/>
    <cellStyle name="메모 2 2 2 4 2 7 2" xfId="13966" xr:uid="{00000000-0005-0000-0000-00009C320000}"/>
    <cellStyle name="메모 2 2 2 4 2 7 3" xfId="19722" xr:uid="{00000000-0005-0000-0000-00009D320000}"/>
    <cellStyle name="메모 2 2 2 4 2 7 4" xfId="25204" xr:uid="{00000000-0005-0000-0000-00009E320000}"/>
    <cellStyle name="메모 2 2 2 4 2 8" xfId="8001" xr:uid="{00000000-0005-0000-0000-00009F320000}"/>
    <cellStyle name="메모 2 2 2 4 2 8 2" xfId="13967" xr:uid="{00000000-0005-0000-0000-0000A0320000}"/>
    <cellStyle name="메모 2 2 2 4 2 8 3" xfId="19723" xr:uid="{00000000-0005-0000-0000-0000A1320000}"/>
    <cellStyle name="메모 2 2 2 4 2 8 4" xfId="25205" xr:uid="{00000000-0005-0000-0000-0000A2320000}"/>
    <cellStyle name="메모 2 2 2 4 2 9" xfId="8002" xr:uid="{00000000-0005-0000-0000-0000A3320000}"/>
    <cellStyle name="메모 2 2 2 4 2 9 2" xfId="13968" xr:uid="{00000000-0005-0000-0000-0000A4320000}"/>
    <cellStyle name="메모 2 2 2 4 2 9 3" xfId="19724" xr:uid="{00000000-0005-0000-0000-0000A5320000}"/>
    <cellStyle name="메모 2 2 2 4 2 9 4" xfId="25206" xr:uid="{00000000-0005-0000-0000-0000A6320000}"/>
    <cellStyle name="메모 2 2 2 4 3" xfId="6007" xr:uid="{00000000-0005-0000-0000-0000A7320000}"/>
    <cellStyle name="메모 2 2 2 4 3 10" xfId="8003" xr:uid="{00000000-0005-0000-0000-0000A8320000}"/>
    <cellStyle name="메모 2 2 2 4 3 10 2" xfId="13969" xr:uid="{00000000-0005-0000-0000-0000A9320000}"/>
    <cellStyle name="메모 2 2 2 4 3 10 3" xfId="19725" xr:uid="{00000000-0005-0000-0000-0000AA320000}"/>
    <cellStyle name="메모 2 2 2 4 3 10 4" xfId="25207" xr:uid="{00000000-0005-0000-0000-0000AB320000}"/>
    <cellStyle name="메모 2 2 2 4 3 11" xfId="11980" xr:uid="{00000000-0005-0000-0000-0000AC320000}"/>
    <cellStyle name="메모 2 2 2 4 3 12" xfId="17737" xr:uid="{00000000-0005-0000-0000-0000AD320000}"/>
    <cellStyle name="메모 2 2 2 4 3 13" xfId="23234" xr:uid="{00000000-0005-0000-0000-0000AE320000}"/>
    <cellStyle name="메모 2 2 2 4 3 2" xfId="8004" xr:uid="{00000000-0005-0000-0000-0000AF320000}"/>
    <cellStyle name="메모 2 2 2 4 3 2 2" xfId="13970" xr:uid="{00000000-0005-0000-0000-0000B0320000}"/>
    <cellStyle name="메모 2 2 2 4 3 2 3" xfId="19726" xr:uid="{00000000-0005-0000-0000-0000B1320000}"/>
    <cellStyle name="메모 2 2 2 4 3 2 4" xfId="25208" xr:uid="{00000000-0005-0000-0000-0000B2320000}"/>
    <cellStyle name="메모 2 2 2 4 3 3" xfId="8005" xr:uid="{00000000-0005-0000-0000-0000B3320000}"/>
    <cellStyle name="메모 2 2 2 4 3 3 2" xfId="13971" xr:uid="{00000000-0005-0000-0000-0000B4320000}"/>
    <cellStyle name="메모 2 2 2 4 3 3 3" xfId="19727" xr:uid="{00000000-0005-0000-0000-0000B5320000}"/>
    <cellStyle name="메모 2 2 2 4 3 3 4" xfId="25209" xr:uid="{00000000-0005-0000-0000-0000B6320000}"/>
    <cellStyle name="메모 2 2 2 4 3 4" xfId="8006" xr:uid="{00000000-0005-0000-0000-0000B7320000}"/>
    <cellStyle name="메모 2 2 2 4 3 4 2" xfId="13972" xr:uid="{00000000-0005-0000-0000-0000B8320000}"/>
    <cellStyle name="메모 2 2 2 4 3 4 3" xfId="19728" xr:uid="{00000000-0005-0000-0000-0000B9320000}"/>
    <cellStyle name="메모 2 2 2 4 3 4 4" xfId="25210" xr:uid="{00000000-0005-0000-0000-0000BA320000}"/>
    <cellStyle name="메모 2 2 2 4 3 5" xfId="8007" xr:uid="{00000000-0005-0000-0000-0000BB320000}"/>
    <cellStyle name="메모 2 2 2 4 3 5 2" xfId="13973" xr:uid="{00000000-0005-0000-0000-0000BC320000}"/>
    <cellStyle name="메모 2 2 2 4 3 5 3" xfId="19729" xr:uid="{00000000-0005-0000-0000-0000BD320000}"/>
    <cellStyle name="메모 2 2 2 4 3 5 4" xfId="25211" xr:uid="{00000000-0005-0000-0000-0000BE320000}"/>
    <cellStyle name="메모 2 2 2 4 3 6" xfId="8008" xr:uid="{00000000-0005-0000-0000-0000BF320000}"/>
    <cellStyle name="메모 2 2 2 4 3 6 2" xfId="13974" xr:uid="{00000000-0005-0000-0000-0000C0320000}"/>
    <cellStyle name="메모 2 2 2 4 3 6 3" xfId="19730" xr:uid="{00000000-0005-0000-0000-0000C1320000}"/>
    <cellStyle name="메모 2 2 2 4 3 6 4" xfId="25212" xr:uid="{00000000-0005-0000-0000-0000C2320000}"/>
    <cellStyle name="메모 2 2 2 4 3 7" xfId="8009" xr:uid="{00000000-0005-0000-0000-0000C3320000}"/>
    <cellStyle name="메모 2 2 2 4 3 7 2" xfId="13975" xr:uid="{00000000-0005-0000-0000-0000C4320000}"/>
    <cellStyle name="메모 2 2 2 4 3 7 3" xfId="19731" xr:uid="{00000000-0005-0000-0000-0000C5320000}"/>
    <cellStyle name="메모 2 2 2 4 3 7 4" xfId="25213" xr:uid="{00000000-0005-0000-0000-0000C6320000}"/>
    <cellStyle name="메모 2 2 2 4 3 8" xfId="8010" xr:uid="{00000000-0005-0000-0000-0000C7320000}"/>
    <cellStyle name="메모 2 2 2 4 3 8 2" xfId="13976" xr:uid="{00000000-0005-0000-0000-0000C8320000}"/>
    <cellStyle name="메모 2 2 2 4 3 8 3" xfId="19732" xr:uid="{00000000-0005-0000-0000-0000C9320000}"/>
    <cellStyle name="메모 2 2 2 4 3 8 4" xfId="25214" xr:uid="{00000000-0005-0000-0000-0000CA320000}"/>
    <cellStyle name="메모 2 2 2 4 3 9" xfId="8011" xr:uid="{00000000-0005-0000-0000-0000CB320000}"/>
    <cellStyle name="메모 2 2 2 4 3 9 2" xfId="13977" xr:uid="{00000000-0005-0000-0000-0000CC320000}"/>
    <cellStyle name="메모 2 2 2 4 3 9 3" xfId="19733" xr:uid="{00000000-0005-0000-0000-0000CD320000}"/>
    <cellStyle name="메모 2 2 2 4 3 9 4" xfId="25215" xr:uid="{00000000-0005-0000-0000-0000CE320000}"/>
    <cellStyle name="메모 2 2 2 4 4" xfId="8012" xr:uid="{00000000-0005-0000-0000-0000CF320000}"/>
    <cellStyle name="메모 2 2 2 4 4 2" xfId="13978" xr:uid="{00000000-0005-0000-0000-0000D0320000}"/>
    <cellStyle name="메모 2 2 2 4 4 3" xfId="19734" xr:uid="{00000000-0005-0000-0000-0000D1320000}"/>
    <cellStyle name="메모 2 2 2 4 4 4" xfId="25216" xr:uid="{00000000-0005-0000-0000-0000D2320000}"/>
    <cellStyle name="메모 2 2 2 4 5" xfId="8013" xr:uid="{00000000-0005-0000-0000-0000D3320000}"/>
    <cellStyle name="메모 2 2 2 4 5 2" xfId="13979" xr:uid="{00000000-0005-0000-0000-0000D4320000}"/>
    <cellStyle name="메모 2 2 2 4 5 3" xfId="19735" xr:uid="{00000000-0005-0000-0000-0000D5320000}"/>
    <cellStyle name="메모 2 2 2 4 5 4" xfId="25217" xr:uid="{00000000-0005-0000-0000-0000D6320000}"/>
    <cellStyle name="메모 2 2 2 4 6" xfId="8014" xr:uid="{00000000-0005-0000-0000-0000D7320000}"/>
    <cellStyle name="메모 2 2 2 4 6 2" xfId="13980" xr:uid="{00000000-0005-0000-0000-0000D8320000}"/>
    <cellStyle name="메모 2 2 2 4 6 3" xfId="19736" xr:uid="{00000000-0005-0000-0000-0000D9320000}"/>
    <cellStyle name="메모 2 2 2 4 6 4" xfId="25218" xr:uid="{00000000-0005-0000-0000-0000DA320000}"/>
    <cellStyle name="메모 2 2 2 4 7" xfId="8015" xr:uid="{00000000-0005-0000-0000-0000DB320000}"/>
    <cellStyle name="메모 2 2 2 4 7 2" xfId="13981" xr:uid="{00000000-0005-0000-0000-0000DC320000}"/>
    <cellStyle name="메모 2 2 2 4 7 3" xfId="19737" xr:uid="{00000000-0005-0000-0000-0000DD320000}"/>
    <cellStyle name="메모 2 2 2 4 7 4" xfId="25219" xr:uid="{00000000-0005-0000-0000-0000DE320000}"/>
    <cellStyle name="메모 2 2 2 4 8" xfId="11488" xr:uid="{00000000-0005-0000-0000-0000DF320000}"/>
    <cellStyle name="메모 2 2 2 4 9" xfId="17279" xr:uid="{00000000-0005-0000-0000-0000E0320000}"/>
    <cellStyle name="메모 2 2 2 5" xfId="5455" xr:uid="{00000000-0005-0000-0000-0000E1320000}"/>
    <cellStyle name="메모 2 2 2 5 10" xfId="17242" xr:uid="{00000000-0005-0000-0000-0000E2320000}"/>
    <cellStyle name="메모 2 2 2 5 11" xfId="11321" xr:uid="{00000000-0005-0000-0000-0000E3320000}"/>
    <cellStyle name="메모 2 2 2 5 2" xfId="5743" xr:uid="{00000000-0005-0000-0000-0000E4320000}"/>
    <cellStyle name="메모 2 2 2 5 2 10" xfId="8016" xr:uid="{00000000-0005-0000-0000-0000E5320000}"/>
    <cellStyle name="메모 2 2 2 5 2 10 2" xfId="13982" xr:uid="{00000000-0005-0000-0000-0000E6320000}"/>
    <cellStyle name="메모 2 2 2 5 2 10 3" xfId="19738" xr:uid="{00000000-0005-0000-0000-0000E7320000}"/>
    <cellStyle name="메모 2 2 2 5 2 10 4" xfId="25220" xr:uid="{00000000-0005-0000-0000-0000E8320000}"/>
    <cellStyle name="메모 2 2 2 5 2 11" xfId="11716" xr:uid="{00000000-0005-0000-0000-0000E9320000}"/>
    <cellStyle name="메모 2 2 2 5 2 12" xfId="17483" xr:uid="{00000000-0005-0000-0000-0000EA320000}"/>
    <cellStyle name="메모 2 2 2 5 2 13" xfId="23001" xr:uid="{00000000-0005-0000-0000-0000EB320000}"/>
    <cellStyle name="메모 2 2 2 5 2 2" xfId="8017" xr:uid="{00000000-0005-0000-0000-0000EC320000}"/>
    <cellStyle name="메모 2 2 2 5 2 2 2" xfId="13983" xr:uid="{00000000-0005-0000-0000-0000ED320000}"/>
    <cellStyle name="메모 2 2 2 5 2 2 3" xfId="19739" xr:uid="{00000000-0005-0000-0000-0000EE320000}"/>
    <cellStyle name="메모 2 2 2 5 2 2 4" xfId="25221" xr:uid="{00000000-0005-0000-0000-0000EF320000}"/>
    <cellStyle name="메모 2 2 2 5 2 3" xfId="8018" xr:uid="{00000000-0005-0000-0000-0000F0320000}"/>
    <cellStyle name="메모 2 2 2 5 2 3 2" xfId="13984" xr:uid="{00000000-0005-0000-0000-0000F1320000}"/>
    <cellStyle name="메모 2 2 2 5 2 3 3" xfId="19740" xr:uid="{00000000-0005-0000-0000-0000F2320000}"/>
    <cellStyle name="메모 2 2 2 5 2 3 4" xfId="25222" xr:uid="{00000000-0005-0000-0000-0000F3320000}"/>
    <cellStyle name="메모 2 2 2 5 2 4" xfId="8019" xr:uid="{00000000-0005-0000-0000-0000F4320000}"/>
    <cellStyle name="메모 2 2 2 5 2 4 2" xfId="13985" xr:uid="{00000000-0005-0000-0000-0000F5320000}"/>
    <cellStyle name="메모 2 2 2 5 2 4 3" xfId="19741" xr:uid="{00000000-0005-0000-0000-0000F6320000}"/>
    <cellStyle name="메모 2 2 2 5 2 4 4" xfId="25223" xr:uid="{00000000-0005-0000-0000-0000F7320000}"/>
    <cellStyle name="메모 2 2 2 5 2 5" xfId="8020" xr:uid="{00000000-0005-0000-0000-0000F8320000}"/>
    <cellStyle name="메모 2 2 2 5 2 5 2" xfId="13986" xr:uid="{00000000-0005-0000-0000-0000F9320000}"/>
    <cellStyle name="메모 2 2 2 5 2 5 3" xfId="19742" xr:uid="{00000000-0005-0000-0000-0000FA320000}"/>
    <cellStyle name="메모 2 2 2 5 2 5 4" xfId="25224" xr:uid="{00000000-0005-0000-0000-0000FB320000}"/>
    <cellStyle name="메모 2 2 2 5 2 6" xfId="8021" xr:uid="{00000000-0005-0000-0000-0000FC320000}"/>
    <cellStyle name="메모 2 2 2 5 2 6 2" xfId="13987" xr:uid="{00000000-0005-0000-0000-0000FD320000}"/>
    <cellStyle name="메모 2 2 2 5 2 6 3" xfId="19743" xr:uid="{00000000-0005-0000-0000-0000FE320000}"/>
    <cellStyle name="메모 2 2 2 5 2 6 4" xfId="25225" xr:uid="{00000000-0005-0000-0000-0000FF320000}"/>
    <cellStyle name="메모 2 2 2 5 2 7" xfId="8022" xr:uid="{00000000-0005-0000-0000-000000330000}"/>
    <cellStyle name="메모 2 2 2 5 2 7 2" xfId="13988" xr:uid="{00000000-0005-0000-0000-000001330000}"/>
    <cellStyle name="메모 2 2 2 5 2 7 3" xfId="19744" xr:uid="{00000000-0005-0000-0000-000002330000}"/>
    <cellStyle name="메모 2 2 2 5 2 7 4" xfId="25226" xr:uid="{00000000-0005-0000-0000-000003330000}"/>
    <cellStyle name="메모 2 2 2 5 2 8" xfId="8023" xr:uid="{00000000-0005-0000-0000-000004330000}"/>
    <cellStyle name="메모 2 2 2 5 2 8 2" xfId="13989" xr:uid="{00000000-0005-0000-0000-000005330000}"/>
    <cellStyle name="메모 2 2 2 5 2 8 3" xfId="19745" xr:uid="{00000000-0005-0000-0000-000006330000}"/>
    <cellStyle name="메모 2 2 2 5 2 8 4" xfId="25227" xr:uid="{00000000-0005-0000-0000-000007330000}"/>
    <cellStyle name="메모 2 2 2 5 2 9" xfId="8024" xr:uid="{00000000-0005-0000-0000-000008330000}"/>
    <cellStyle name="메모 2 2 2 5 2 9 2" xfId="13990" xr:uid="{00000000-0005-0000-0000-000009330000}"/>
    <cellStyle name="메모 2 2 2 5 2 9 3" xfId="19746" xr:uid="{00000000-0005-0000-0000-00000A330000}"/>
    <cellStyle name="메모 2 2 2 5 2 9 4" xfId="25228" xr:uid="{00000000-0005-0000-0000-00000B330000}"/>
    <cellStyle name="메모 2 2 2 5 3" xfId="5970" xr:uid="{00000000-0005-0000-0000-00000C330000}"/>
    <cellStyle name="메모 2 2 2 5 3 10" xfId="8025" xr:uid="{00000000-0005-0000-0000-00000D330000}"/>
    <cellStyle name="메모 2 2 2 5 3 10 2" xfId="13991" xr:uid="{00000000-0005-0000-0000-00000E330000}"/>
    <cellStyle name="메모 2 2 2 5 3 10 3" xfId="19747" xr:uid="{00000000-0005-0000-0000-00000F330000}"/>
    <cellStyle name="메모 2 2 2 5 3 10 4" xfId="25229" xr:uid="{00000000-0005-0000-0000-000010330000}"/>
    <cellStyle name="메모 2 2 2 5 3 11" xfId="11943" xr:uid="{00000000-0005-0000-0000-000011330000}"/>
    <cellStyle name="메모 2 2 2 5 3 12" xfId="17700" xr:uid="{00000000-0005-0000-0000-000012330000}"/>
    <cellStyle name="메모 2 2 2 5 3 13" xfId="23197" xr:uid="{00000000-0005-0000-0000-000013330000}"/>
    <cellStyle name="메모 2 2 2 5 3 2" xfId="8026" xr:uid="{00000000-0005-0000-0000-000014330000}"/>
    <cellStyle name="메모 2 2 2 5 3 2 2" xfId="13992" xr:uid="{00000000-0005-0000-0000-000015330000}"/>
    <cellStyle name="메모 2 2 2 5 3 2 3" xfId="19748" xr:uid="{00000000-0005-0000-0000-000016330000}"/>
    <cellStyle name="메모 2 2 2 5 3 2 4" xfId="25230" xr:uid="{00000000-0005-0000-0000-000017330000}"/>
    <cellStyle name="메모 2 2 2 5 3 3" xfId="8027" xr:uid="{00000000-0005-0000-0000-000018330000}"/>
    <cellStyle name="메모 2 2 2 5 3 3 2" xfId="13993" xr:uid="{00000000-0005-0000-0000-000019330000}"/>
    <cellStyle name="메모 2 2 2 5 3 3 3" xfId="19749" xr:uid="{00000000-0005-0000-0000-00001A330000}"/>
    <cellStyle name="메모 2 2 2 5 3 3 4" xfId="25231" xr:uid="{00000000-0005-0000-0000-00001B330000}"/>
    <cellStyle name="메모 2 2 2 5 3 4" xfId="8028" xr:uid="{00000000-0005-0000-0000-00001C330000}"/>
    <cellStyle name="메모 2 2 2 5 3 4 2" xfId="13994" xr:uid="{00000000-0005-0000-0000-00001D330000}"/>
    <cellStyle name="메모 2 2 2 5 3 4 3" xfId="19750" xr:uid="{00000000-0005-0000-0000-00001E330000}"/>
    <cellStyle name="메모 2 2 2 5 3 4 4" xfId="25232" xr:uid="{00000000-0005-0000-0000-00001F330000}"/>
    <cellStyle name="메모 2 2 2 5 3 5" xfId="8029" xr:uid="{00000000-0005-0000-0000-000020330000}"/>
    <cellStyle name="메모 2 2 2 5 3 5 2" xfId="13995" xr:uid="{00000000-0005-0000-0000-000021330000}"/>
    <cellStyle name="메모 2 2 2 5 3 5 3" xfId="19751" xr:uid="{00000000-0005-0000-0000-000022330000}"/>
    <cellStyle name="메모 2 2 2 5 3 5 4" xfId="25233" xr:uid="{00000000-0005-0000-0000-000023330000}"/>
    <cellStyle name="메모 2 2 2 5 3 6" xfId="8030" xr:uid="{00000000-0005-0000-0000-000024330000}"/>
    <cellStyle name="메모 2 2 2 5 3 6 2" xfId="13996" xr:uid="{00000000-0005-0000-0000-000025330000}"/>
    <cellStyle name="메모 2 2 2 5 3 6 3" xfId="19752" xr:uid="{00000000-0005-0000-0000-000026330000}"/>
    <cellStyle name="메모 2 2 2 5 3 6 4" xfId="25234" xr:uid="{00000000-0005-0000-0000-000027330000}"/>
    <cellStyle name="메모 2 2 2 5 3 7" xfId="8031" xr:uid="{00000000-0005-0000-0000-000028330000}"/>
    <cellStyle name="메모 2 2 2 5 3 7 2" xfId="13997" xr:uid="{00000000-0005-0000-0000-000029330000}"/>
    <cellStyle name="메모 2 2 2 5 3 7 3" xfId="19753" xr:uid="{00000000-0005-0000-0000-00002A330000}"/>
    <cellStyle name="메모 2 2 2 5 3 7 4" xfId="25235" xr:uid="{00000000-0005-0000-0000-00002B330000}"/>
    <cellStyle name="메모 2 2 2 5 3 8" xfId="8032" xr:uid="{00000000-0005-0000-0000-00002C330000}"/>
    <cellStyle name="메모 2 2 2 5 3 8 2" xfId="13998" xr:uid="{00000000-0005-0000-0000-00002D330000}"/>
    <cellStyle name="메모 2 2 2 5 3 8 3" xfId="19754" xr:uid="{00000000-0005-0000-0000-00002E330000}"/>
    <cellStyle name="메모 2 2 2 5 3 8 4" xfId="25236" xr:uid="{00000000-0005-0000-0000-00002F330000}"/>
    <cellStyle name="메모 2 2 2 5 3 9" xfId="8033" xr:uid="{00000000-0005-0000-0000-000030330000}"/>
    <cellStyle name="메모 2 2 2 5 3 9 2" xfId="13999" xr:uid="{00000000-0005-0000-0000-000031330000}"/>
    <cellStyle name="메모 2 2 2 5 3 9 3" xfId="19755" xr:uid="{00000000-0005-0000-0000-000032330000}"/>
    <cellStyle name="메모 2 2 2 5 3 9 4" xfId="25237" xr:uid="{00000000-0005-0000-0000-000033330000}"/>
    <cellStyle name="메모 2 2 2 5 4" xfId="8034" xr:uid="{00000000-0005-0000-0000-000034330000}"/>
    <cellStyle name="메모 2 2 2 5 4 2" xfId="14000" xr:uid="{00000000-0005-0000-0000-000035330000}"/>
    <cellStyle name="메모 2 2 2 5 4 3" xfId="19756" xr:uid="{00000000-0005-0000-0000-000036330000}"/>
    <cellStyle name="메모 2 2 2 5 4 4" xfId="25238" xr:uid="{00000000-0005-0000-0000-000037330000}"/>
    <cellStyle name="메모 2 2 2 5 5" xfId="8035" xr:uid="{00000000-0005-0000-0000-000038330000}"/>
    <cellStyle name="메모 2 2 2 5 5 2" xfId="14001" xr:uid="{00000000-0005-0000-0000-000039330000}"/>
    <cellStyle name="메모 2 2 2 5 5 3" xfId="19757" xr:uid="{00000000-0005-0000-0000-00003A330000}"/>
    <cellStyle name="메모 2 2 2 5 5 4" xfId="25239" xr:uid="{00000000-0005-0000-0000-00003B330000}"/>
    <cellStyle name="메모 2 2 2 5 6" xfId="8036" xr:uid="{00000000-0005-0000-0000-00003C330000}"/>
    <cellStyle name="메모 2 2 2 5 6 2" xfId="14002" xr:uid="{00000000-0005-0000-0000-00003D330000}"/>
    <cellStyle name="메모 2 2 2 5 6 3" xfId="19758" xr:uid="{00000000-0005-0000-0000-00003E330000}"/>
    <cellStyle name="메모 2 2 2 5 6 4" xfId="25240" xr:uid="{00000000-0005-0000-0000-00003F330000}"/>
    <cellStyle name="메모 2 2 2 5 7" xfId="8037" xr:uid="{00000000-0005-0000-0000-000040330000}"/>
    <cellStyle name="메모 2 2 2 5 7 2" xfId="14003" xr:uid="{00000000-0005-0000-0000-000041330000}"/>
    <cellStyle name="메모 2 2 2 5 7 3" xfId="19759" xr:uid="{00000000-0005-0000-0000-000042330000}"/>
    <cellStyle name="메모 2 2 2 5 7 4" xfId="25241" xr:uid="{00000000-0005-0000-0000-000043330000}"/>
    <cellStyle name="메모 2 2 2 5 8" xfId="8038" xr:uid="{00000000-0005-0000-0000-000044330000}"/>
    <cellStyle name="메모 2 2 2 5 8 2" xfId="14004" xr:uid="{00000000-0005-0000-0000-000045330000}"/>
    <cellStyle name="메모 2 2 2 5 8 3" xfId="19760" xr:uid="{00000000-0005-0000-0000-000046330000}"/>
    <cellStyle name="메모 2 2 2 5 8 4" xfId="25242" xr:uid="{00000000-0005-0000-0000-000047330000}"/>
    <cellStyle name="메모 2 2 2 5 9" xfId="11449" xr:uid="{00000000-0005-0000-0000-000048330000}"/>
    <cellStyle name="메모 2 2 2 6" xfId="8039" xr:uid="{00000000-0005-0000-0000-000049330000}"/>
    <cellStyle name="메모 2 2 2 6 2" xfId="14005" xr:uid="{00000000-0005-0000-0000-00004A330000}"/>
    <cellStyle name="메모 2 2 2 6 3" xfId="19761" xr:uid="{00000000-0005-0000-0000-00004B330000}"/>
    <cellStyle name="메모 2 2 2 6 4" xfId="25243" xr:uid="{00000000-0005-0000-0000-00004C330000}"/>
    <cellStyle name="메모 2 2 2 7" xfId="8040" xr:uid="{00000000-0005-0000-0000-00004D330000}"/>
    <cellStyle name="메모 2 2 2 7 2" xfId="14006" xr:uid="{00000000-0005-0000-0000-00004E330000}"/>
    <cellStyle name="메모 2 2 2 7 3" xfId="19762" xr:uid="{00000000-0005-0000-0000-00004F330000}"/>
    <cellStyle name="메모 2 2 2 7 4" xfId="25244" xr:uid="{00000000-0005-0000-0000-000050330000}"/>
    <cellStyle name="메모 2 2 2 8" xfId="11341" xr:uid="{00000000-0005-0000-0000-000051330000}"/>
    <cellStyle name="메모 2 2 2 9" xfId="11269" xr:uid="{00000000-0005-0000-0000-000052330000}"/>
    <cellStyle name="메모 2 2 3" xfId="5519" xr:uid="{00000000-0005-0000-0000-000053330000}"/>
    <cellStyle name="메모 2 2 3 10" xfId="8041" xr:uid="{00000000-0005-0000-0000-000054330000}"/>
    <cellStyle name="메모 2 2 3 10 2" xfId="14007" xr:uid="{00000000-0005-0000-0000-000055330000}"/>
    <cellStyle name="메모 2 2 3 10 3" xfId="19763" xr:uid="{00000000-0005-0000-0000-000056330000}"/>
    <cellStyle name="메모 2 2 3 10 4" xfId="25245" xr:uid="{00000000-0005-0000-0000-000057330000}"/>
    <cellStyle name="메모 2 2 3 11" xfId="11513" xr:uid="{00000000-0005-0000-0000-000058330000}"/>
    <cellStyle name="메모 2 2 3 12" xfId="17302" xr:uid="{00000000-0005-0000-0000-000059330000}"/>
    <cellStyle name="메모 2 2 3 13" xfId="22896" xr:uid="{00000000-0005-0000-0000-00005A330000}"/>
    <cellStyle name="메모 2 2 3 2" xfId="5807" xr:uid="{00000000-0005-0000-0000-00005B330000}"/>
    <cellStyle name="메모 2 2 3 2 10" xfId="11780" xr:uid="{00000000-0005-0000-0000-00005C330000}"/>
    <cellStyle name="메모 2 2 3 2 11" xfId="17544" xr:uid="{00000000-0005-0000-0000-00005D330000}"/>
    <cellStyle name="메모 2 2 3 2 12" xfId="23060" xr:uid="{00000000-0005-0000-0000-00005E330000}"/>
    <cellStyle name="메모 2 2 3 2 2" xfId="8042" xr:uid="{00000000-0005-0000-0000-00005F330000}"/>
    <cellStyle name="메모 2 2 3 2 2 2" xfId="14008" xr:uid="{00000000-0005-0000-0000-000060330000}"/>
    <cellStyle name="메모 2 2 3 2 2 3" xfId="19764" xr:uid="{00000000-0005-0000-0000-000061330000}"/>
    <cellStyle name="메모 2 2 3 2 2 4" xfId="25246" xr:uid="{00000000-0005-0000-0000-000062330000}"/>
    <cellStyle name="메모 2 2 3 2 3" xfId="8043" xr:uid="{00000000-0005-0000-0000-000063330000}"/>
    <cellStyle name="메모 2 2 3 2 3 2" xfId="14009" xr:uid="{00000000-0005-0000-0000-000064330000}"/>
    <cellStyle name="메모 2 2 3 2 3 3" xfId="19765" xr:uid="{00000000-0005-0000-0000-000065330000}"/>
    <cellStyle name="메모 2 2 3 2 3 4" xfId="25247" xr:uid="{00000000-0005-0000-0000-000066330000}"/>
    <cellStyle name="메모 2 2 3 2 4" xfId="8044" xr:uid="{00000000-0005-0000-0000-000067330000}"/>
    <cellStyle name="메모 2 2 3 2 4 2" xfId="14010" xr:uid="{00000000-0005-0000-0000-000068330000}"/>
    <cellStyle name="메모 2 2 3 2 4 3" xfId="19766" xr:uid="{00000000-0005-0000-0000-000069330000}"/>
    <cellStyle name="메모 2 2 3 2 4 4" xfId="25248" xr:uid="{00000000-0005-0000-0000-00006A330000}"/>
    <cellStyle name="메모 2 2 3 2 5" xfId="8045" xr:uid="{00000000-0005-0000-0000-00006B330000}"/>
    <cellStyle name="메모 2 2 3 2 5 2" xfId="14011" xr:uid="{00000000-0005-0000-0000-00006C330000}"/>
    <cellStyle name="메모 2 2 3 2 5 3" xfId="19767" xr:uid="{00000000-0005-0000-0000-00006D330000}"/>
    <cellStyle name="메모 2 2 3 2 5 4" xfId="25249" xr:uid="{00000000-0005-0000-0000-00006E330000}"/>
    <cellStyle name="메모 2 2 3 2 6" xfId="8046" xr:uid="{00000000-0005-0000-0000-00006F330000}"/>
    <cellStyle name="메모 2 2 3 2 6 2" xfId="14012" xr:uid="{00000000-0005-0000-0000-000070330000}"/>
    <cellStyle name="메모 2 2 3 2 6 3" xfId="19768" xr:uid="{00000000-0005-0000-0000-000071330000}"/>
    <cellStyle name="메모 2 2 3 2 6 4" xfId="25250" xr:uid="{00000000-0005-0000-0000-000072330000}"/>
    <cellStyle name="메모 2 2 3 2 7" xfId="8047" xr:uid="{00000000-0005-0000-0000-000073330000}"/>
    <cellStyle name="메모 2 2 3 2 7 2" xfId="14013" xr:uid="{00000000-0005-0000-0000-000074330000}"/>
    <cellStyle name="메모 2 2 3 2 7 3" xfId="19769" xr:uid="{00000000-0005-0000-0000-000075330000}"/>
    <cellStyle name="메모 2 2 3 2 7 4" xfId="25251" xr:uid="{00000000-0005-0000-0000-000076330000}"/>
    <cellStyle name="메모 2 2 3 2 8" xfId="8048" xr:uid="{00000000-0005-0000-0000-000077330000}"/>
    <cellStyle name="메모 2 2 3 2 8 2" xfId="14014" xr:uid="{00000000-0005-0000-0000-000078330000}"/>
    <cellStyle name="메모 2 2 3 2 8 3" xfId="19770" xr:uid="{00000000-0005-0000-0000-000079330000}"/>
    <cellStyle name="메모 2 2 3 2 8 4" xfId="25252" xr:uid="{00000000-0005-0000-0000-00007A330000}"/>
    <cellStyle name="메모 2 2 3 2 9" xfId="8049" xr:uid="{00000000-0005-0000-0000-00007B330000}"/>
    <cellStyle name="메모 2 2 3 2 9 2" xfId="14015" xr:uid="{00000000-0005-0000-0000-00007C330000}"/>
    <cellStyle name="메모 2 2 3 2 9 3" xfId="19771" xr:uid="{00000000-0005-0000-0000-00007D330000}"/>
    <cellStyle name="메모 2 2 3 2 9 4" xfId="25253" xr:uid="{00000000-0005-0000-0000-00007E330000}"/>
    <cellStyle name="메모 2 2 3 3" xfId="6030" xr:uid="{00000000-0005-0000-0000-00007F330000}"/>
    <cellStyle name="메모 2 2 3 3 10" xfId="8050" xr:uid="{00000000-0005-0000-0000-000080330000}"/>
    <cellStyle name="메모 2 2 3 3 10 2" xfId="14016" xr:uid="{00000000-0005-0000-0000-000081330000}"/>
    <cellStyle name="메모 2 2 3 3 10 3" xfId="19772" xr:uid="{00000000-0005-0000-0000-000082330000}"/>
    <cellStyle name="메모 2 2 3 3 10 4" xfId="25254" xr:uid="{00000000-0005-0000-0000-000083330000}"/>
    <cellStyle name="메모 2 2 3 3 11" xfId="12003" xr:uid="{00000000-0005-0000-0000-000084330000}"/>
    <cellStyle name="메모 2 2 3 3 12" xfId="17760" xr:uid="{00000000-0005-0000-0000-000085330000}"/>
    <cellStyle name="메모 2 2 3 3 13" xfId="23257" xr:uid="{00000000-0005-0000-0000-000086330000}"/>
    <cellStyle name="메모 2 2 3 3 2" xfId="8051" xr:uid="{00000000-0005-0000-0000-000087330000}"/>
    <cellStyle name="메모 2 2 3 3 2 2" xfId="14017" xr:uid="{00000000-0005-0000-0000-000088330000}"/>
    <cellStyle name="메모 2 2 3 3 2 3" xfId="19773" xr:uid="{00000000-0005-0000-0000-000089330000}"/>
    <cellStyle name="메모 2 2 3 3 2 4" xfId="25255" xr:uid="{00000000-0005-0000-0000-00008A330000}"/>
    <cellStyle name="메모 2 2 3 3 3" xfId="8052" xr:uid="{00000000-0005-0000-0000-00008B330000}"/>
    <cellStyle name="메모 2 2 3 3 3 2" xfId="14018" xr:uid="{00000000-0005-0000-0000-00008C330000}"/>
    <cellStyle name="메모 2 2 3 3 3 3" xfId="19774" xr:uid="{00000000-0005-0000-0000-00008D330000}"/>
    <cellStyle name="메모 2 2 3 3 3 4" xfId="25256" xr:uid="{00000000-0005-0000-0000-00008E330000}"/>
    <cellStyle name="메모 2 2 3 3 4" xfId="8053" xr:uid="{00000000-0005-0000-0000-00008F330000}"/>
    <cellStyle name="메모 2 2 3 3 4 2" xfId="14019" xr:uid="{00000000-0005-0000-0000-000090330000}"/>
    <cellStyle name="메모 2 2 3 3 4 3" xfId="19775" xr:uid="{00000000-0005-0000-0000-000091330000}"/>
    <cellStyle name="메모 2 2 3 3 4 4" xfId="25257" xr:uid="{00000000-0005-0000-0000-000092330000}"/>
    <cellStyle name="메모 2 2 3 3 5" xfId="8054" xr:uid="{00000000-0005-0000-0000-000093330000}"/>
    <cellStyle name="메모 2 2 3 3 5 2" xfId="14020" xr:uid="{00000000-0005-0000-0000-000094330000}"/>
    <cellStyle name="메모 2 2 3 3 5 3" xfId="19776" xr:uid="{00000000-0005-0000-0000-000095330000}"/>
    <cellStyle name="메모 2 2 3 3 5 4" xfId="25258" xr:uid="{00000000-0005-0000-0000-000096330000}"/>
    <cellStyle name="메모 2 2 3 3 6" xfId="8055" xr:uid="{00000000-0005-0000-0000-000097330000}"/>
    <cellStyle name="메모 2 2 3 3 6 2" xfId="14021" xr:uid="{00000000-0005-0000-0000-000098330000}"/>
    <cellStyle name="메모 2 2 3 3 6 3" xfId="19777" xr:uid="{00000000-0005-0000-0000-000099330000}"/>
    <cellStyle name="메모 2 2 3 3 6 4" xfId="25259" xr:uid="{00000000-0005-0000-0000-00009A330000}"/>
    <cellStyle name="메모 2 2 3 3 7" xfId="8056" xr:uid="{00000000-0005-0000-0000-00009B330000}"/>
    <cellStyle name="메모 2 2 3 3 7 2" xfId="14022" xr:uid="{00000000-0005-0000-0000-00009C330000}"/>
    <cellStyle name="메모 2 2 3 3 7 3" xfId="19778" xr:uid="{00000000-0005-0000-0000-00009D330000}"/>
    <cellStyle name="메모 2 2 3 3 7 4" xfId="25260" xr:uid="{00000000-0005-0000-0000-00009E330000}"/>
    <cellStyle name="메모 2 2 3 3 8" xfId="8057" xr:uid="{00000000-0005-0000-0000-00009F330000}"/>
    <cellStyle name="메모 2 2 3 3 8 2" xfId="14023" xr:uid="{00000000-0005-0000-0000-0000A0330000}"/>
    <cellStyle name="메모 2 2 3 3 8 3" xfId="19779" xr:uid="{00000000-0005-0000-0000-0000A1330000}"/>
    <cellStyle name="메모 2 2 3 3 8 4" xfId="25261" xr:uid="{00000000-0005-0000-0000-0000A2330000}"/>
    <cellStyle name="메모 2 2 3 3 9" xfId="8058" xr:uid="{00000000-0005-0000-0000-0000A3330000}"/>
    <cellStyle name="메모 2 2 3 3 9 2" xfId="14024" xr:uid="{00000000-0005-0000-0000-0000A4330000}"/>
    <cellStyle name="메모 2 2 3 3 9 3" xfId="19780" xr:uid="{00000000-0005-0000-0000-0000A5330000}"/>
    <cellStyle name="메모 2 2 3 3 9 4" xfId="25262" xr:uid="{00000000-0005-0000-0000-0000A6330000}"/>
    <cellStyle name="메모 2 2 3 4" xfId="8059" xr:uid="{00000000-0005-0000-0000-0000A7330000}"/>
    <cellStyle name="메모 2 2 3 4 2" xfId="14025" xr:uid="{00000000-0005-0000-0000-0000A8330000}"/>
    <cellStyle name="메모 2 2 3 4 3" xfId="19781" xr:uid="{00000000-0005-0000-0000-0000A9330000}"/>
    <cellStyle name="메모 2 2 3 4 4" xfId="25263" xr:uid="{00000000-0005-0000-0000-0000AA330000}"/>
    <cellStyle name="메모 2 2 3 5" xfId="8060" xr:uid="{00000000-0005-0000-0000-0000AB330000}"/>
    <cellStyle name="메모 2 2 3 5 2" xfId="14026" xr:uid="{00000000-0005-0000-0000-0000AC330000}"/>
    <cellStyle name="메모 2 2 3 5 3" xfId="19782" xr:uid="{00000000-0005-0000-0000-0000AD330000}"/>
    <cellStyle name="메모 2 2 3 5 4" xfId="25264" xr:uid="{00000000-0005-0000-0000-0000AE330000}"/>
    <cellStyle name="메모 2 2 3 6" xfId="8061" xr:uid="{00000000-0005-0000-0000-0000AF330000}"/>
    <cellStyle name="메모 2 2 3 6 2" xfId="14027" xr:uid="{00000000-0005-0000-0000-0000B0330000}"/>
    <cellStyle name="메모 2 2 3 6 3" xfId="19783" xr:uid="{00000000-0005-0000-0000-0000B1330000}"/>
    <cellStyle name="메모 2 2 3 6 4" xfId="25265" xr:uid="{00000000-0005-0000-0000-0000B2330000}"/>
    <cellStyle name="메모 2 2 3 7" xfId="8062" xr:uid="{00000000-0005-0000-0000-0000B3330000}"/>
    <cellStyle name="메모 2 2 3 7 2" xfId="14028" xr:uid="{00000000-0005-0000-0000-0000B4330000}"/>
    <cellStyle name="메모 2 2 3 7 3" xfId="19784" xr:uid="{00000000-0005-0000-0000-0000B5330000}"/>
    <cellStyle name="메모 2 2 3 7 4" xfId="25266" xr:uid="{00000000-0005-0000-0000-0000B6330000}"/>
    <cellStyle name="메모 2 2 3 8" xfId="8063" xr:uid="{00000000-0005-0000-0000-0000B7330000}"/>
    <cellStyle name="메모 2 2 3 8 2" xfId="14029" xr:uid="{00000000-0005-0000-0000-0000B8330000}"/>
    <cellStyle name="메모 2 2 3 8 3" xfId="19785" xr:uid="{00000000-0005-0000-0000-0000B9330000}"/>
    <cellStyle name="메모 2 2 3 8 4" xfId="25267" xr:uid="{00000000-0005-0000-0000-0000BA330000}"/>
    <cellStyle name="메모 2 2 3 9" xfId="8064" xr:uid="{00000000-0005-0000-0000-0000BB330000}"/>
    <cellStyle name="메모 2 2 3 9 2" xfId="14030" xr:uid="{00000000-0005-0000-0000-0000BC330000}"/>
    <cellStyle name="메모 2 2 3 9 3" xfId="19786" xr:uid="{00000000-0005-0000-0000-0000BD330000}"/>
    <cellStyle name="메모 2 2 3 9 4" xfId="25268" xr:uid="{00000000-0005-0000-0000-0000BE330000}"/>
    <cellStyle name="메모 2 2 4" xfId="5460" xr:uid="{00000000-0005-0000-0000-0000BF330000}"/>
    <cellStyle name="메모 2 2 4 2" xfId="5748" xr:uid="{00000000-0005-0000-0000-0000C0330000}"/>
    <cellStyle name="메모 2 2 4 2 10" xfId="11721" xr:uid="{00000000-0005-0000-0000-0000C1330000}"/>
    <cellStyle name="메모 2 2 4 2 11" xfId="17488" xr:uid="{00000000-0005-0000-0000-0000C2330000}"/>
    <cellStyle name="메모 2 2 4 2 12" xfId="23006" xr:uid="{00000000-0005-0000-0000-0000C3330000}"/>
    <cellStyle name="메모 2 2 4 2 2" xfId="8065" xr:uid="{00000000-0005-0000-0000-0000C4330000}"/>
    <cellStyle name="메모 2 2 4 2 2 2" xfId="14031" xr:uid="{00000000-0005-0000-0000-0000C5330000}"/>
    <cellStyle name="메모 2 2 4 2 2 3" xfId="19787" xr:uid="{00000000-0005-0000-0000-0000C6330000}"/>
    <cellStyle name="메모 2 2 4 2 2 4" xfId="25269" xr:uid="{00000000-0005-0000-0000-0000C7330000}"/>
    <cellStyle name="메모 2 2 4 2 3" xfId="8066" xr:uid="{00000000-0005-0000-0000-0000C8330000}"/>
    <cellStyle name="메모 2 2 4 2 3 2" xfId="14032" xr:uid="{00000000-0005-0000-0000-0000C9330000}"/>
    <cellStyle name="메모 2 2 4 2 3 3" xfId="19788" xr:uid="{00000000-0005-0000-0000-0000CA330000}"/>
    <cellStyle name="메모 2 2 4 2 3 4" xfId="25270" xr:uid="{00000000-0005-0000-0000-0000CB330000}"/>
    <cellStyle name="메모 2 2 4 2 4" xfId="8067" xr:uid="{00000000-0005-0000-0000-0000CC330000}"/>
    <cellStyle name="메모 2 2 4 2 4 2" xfId="14033" xr:uid="{00000000-0005-0000-0000-0000CD330000}"/>
    <cellStyle name="메모 2 2 4 2 4 3" xfId="19789" xr:uid="{00000000-0005-0000-0000-0000CE330000}"/>
    <cellStyle name="메모 2 2 4 2 4 4" xfId="25271" xr:uid="{00000000-0005-0000-0000-0000CF330000}"/>
    <cellStyle name="메모 2 2 4 2 5" xfId="8068" xr:uid="{00000000-0005-0000-0000-0000D0330000}"/>
    <cellStyle name="메모 2 2 4 2 5 2" xfId="14034" xr:uid="{00000000-0005-0000-0000-0000D1330000}"/>
    <cellStyle name="메모 2 2 4 2 5 3" xfId="19790" xr:uid="{00000000-0005-0000-0000-0000D2330000}"/>
    <cellStyle name="메모 2 2 4 2 5 4" xfId="25272" xr:uid="{00000000-0005-0000-0000-0000D3330000}"/>
    <cellStyle name="메모 2 2 4 2 6" xfId="8069" xr:uid="{00000000-0005-0000-0000-0000D4330000}"/>
    <cellStyle name="메모 2 2 4 2 6 2" xfId="14035" xr:uid="{00000000-0005-0000-0000-0000D5330000}"/>
    <cellStyle name="메모 2 2 4 2 6 3" xfId="19791" xr:uid="{00000000-0005-0000-0000-0000D6330000}"/>
    <cellStyle name="메모 2 2 4 2 6 4" xfId="25273" xr:uid="{00000000-0005-0000-0000-0000D7330000}"/>
    <cellStyle name="메모 2 2 4 2 7" xfId="8070" xr:uid="{00000000-0005-0000-0000-0000D8330000}"/>
    <cellStyle name="메모 2 2 4 2 7 2" xfId="14036" xr:uid="{00000000-0005-0000-0000-0000D9330000}"/>
    <cellStyle name="메모 2 2 4 2 7 3" xfId="19792" xr:uid="{00000000-0005-0000-0000-0000DA330000}"/>
    <cellStyle name="메모 2 2 4 2 7 4" xfId="25274" xr:uid="{00000000-0005-0000-0000-0000DB330000}"/>
    <cellStyle name="메모 2 2 4 2 8" xfId="8071" xr:uid="{00000000-0005-0000-0000-0000DC330000}"/>
    <cellStyle name="메모 2 2 4 2 8 2" xfId="14037" xr:uid="{00000000-0005-0000-0000-0000DD330000}"/>
    <cellStyle name="메모 2 2 4 2 8 3" xfId="19793" xr:uid="{00000000-0005-0000-0000-0000DE330000}"/>
    <cellStyle name="메모 2 2 4 2 8 4" xfId="25275" xr:uid="{00000000-0005-0000-0000-0000DF330000}"/>
    <cellStyle name="메모 2 2 4 2 9" xfId="8072" xr:uid="{00000000-0005-0000-0000-0000E0330000}"/>
    <cellStyle name="메모 2 2 4 2 9 2" xfId="14038" xr:uid="{00000000-0005-0000-0000-0000E1330000}"/>
    <cellStyle name="메모 2 2 4 2 9 3" xfId="19794" xr:uid="{00000000-0005-0000-0000-0000E2330000}"/>
    <cellStyle name="메모 2 2 4 2 9 4" xfId="25276" xr:uid="{00000000-0005-0000-0000-0000E3330000}"/>
    <cellStyle name="메모 2 2 4 3" xfId="5975" xr:uid="{00000000-0005-0000-0000-0000E4330000}"/>
    <cellStyle name="메모 2 2 4 3 10" xfId="8073" xr:uid="{00000000-0005-0000-0000-0000E5330000}"/>
    <cellStyle name="메모 2 2 4 3 10 2" xfId="14039" xr:uid="{00000000-0005-0000-0000-0000E6330000}"/>
    <cellStyle name="메모 2 2 4 3 10 3" xfId="19795" xr:uid="{00000000-0005-0000-0000-0000E7330000}"/>
    <cellStyle name="메모 2 2 4 3 10 4" xfId="25277" xr:uid="{00000000-0005-0000-0000-0000E8330000}"/>
    <cellStyle name="메모 2 2 4 3 11" xfId="11948" xr:uid="{00000000-0005-0000-0000-0000E9330000}"/>
    <cellStyle name="메모 2 2 4 3 12" xfId="17705" xr:uid="{00000000-0005-0000-0000-0000EA330000}"/>
    <cellStyle name="메모 2 2 4 3 13" xfId="23202" xr:uid="{00000000-0005-0000-0000-0000EB330000}"/>
    <cellStyle name="메모 2 2 4 3 2" xfId="8074" xr:uid="{00000000-0005-0000-0000-0000EC330000}"/>
    <cellStyle name="메모 2 2 4 3 2 2" xfId="14040" xr:uid="{00000000-0005-0000-0000-0000ED330000}"/>
    <cellStyle name="메모 2 2 4 3 2 3" xfId="19796" xr:uid="{00000000-0005-0000-0000-0000EE330000}"/>
    <cellStyle name="메모 2 2 4 3 2 4" xfId="25278" xr:uid="{00000000-0005-0000-0000-0000EF330000}"/>
    <cellStyle name="메모 2 2 4 3 3" xfId="8075" xr:uid="{00000000-0005-0000-0000-0000F0330000}"/>
    <cellStyle name="메모 2 2 4 3 3 2" xfId="14041" xr:uid="{00000000-0005-0000-0000-0000F1330000}"/>
    <cellStyle name="메모 2 2 4 3 3 3" xfId="19797" xr:uid="{00000000-0005-0000-0000-0000F2330000}"/>
    <cellStyle name="메모 2 2 4 3 3 4" xfId="25279" xr:uid="{00000000-0005-0000-0000-0000F3330000}"/>
    <cellStyle name="메모 2 2 4 3 4" xfId="8076" xr:uid="{00000000-0005-0000-0000-0000F4330000}"/>
    <cellStyle name="메모 2 2 4 3 4 2" xfId="14042" xr:uid="{00000000-0005-0000-0000-0000F5330000}"/>
    <cellStyle name="메모 2 2 4 3 4 3" xfId="19798" xr:uid="{00000000-0005-0000-0000-0000F6330000}"/>
    <cellStyle name="메모 2 2 4 3 4 4" xfId="25280" xr:uid="{00000000-0005-0000-0000-0000F7330000}"/>
    <cellStyle name="메모 2 2 4 3 5" xfId="8077" xr:uid="{00000000-0005-0000-0000-0000F8330000}"/>
    <cellStyle name="메모 2 2 4 3 5 2" xfId="14043" xr:uid="{00000000-0005-0000-0000-0000F9330000}"/>
    <cellStyle name="메모 2 2 4 3 5 3" xfId="19799" xr:uid="{00000000-0005-0000-0000-0000FA330000}"/>
    <cellStyle name="메모 2 2 4 3 5 4" xfId="25281" xr:uid="{00000000-0005-0000-0000-0000FB330000}"/>
    <cellStyle name="메모 2 2 4 3 6" xfId="8078" xr:uid="{00000000-0005-0000-0000-0000FC330000}"/>
    <cellStyle name="메모 2 2 4 3 6 2" xfId="14044" xr:uid="{00000000-0005-0000-0000-0000FD330000}"/>
    <cellStyle name="메모 2 2 4 3 6 3" xfId="19800" xr:uid="{00000000-0005-0000-0000-0000FE330000}"/>
    <cellStyle name="메모 2 2 4 3 6 4" xfId="25282" xr:uid="{00000000-0005-0000-0000-0000FF330000}"/>
    <cellStyle name="메모 2 2 4 3 7" xfId="8079" xr:uid="{00000000-0005-0000-0000-000000340000}"/>
    <cellStyle name="메모 2 2 4 3 7 2" xfId="14045" xr:uid="{00000000-0005-0000-0000-000001340000}"/>
    <cellStyle name="메모 2 2 4 3 7 3" xfId="19801" xr:uid="{00000000-0005-0000-0000-000002340000}"/>
    <cellStyle name="메모 2 2 4 3 7 4" xfId="25283" xr:uid="{00000000-0005-0000-0000-000003340000}"/>
    <cellStyle name="메모 2 2 4 3 8" xfId="8080" xr:uid="{00000000-0005-0000-0000-000004340000}"/>
    <cellStyle name="메모 2 2 4 3 8 2" xfId="14046" xr:uid="{00000000-0005-0000-0000-000005340000}"/>
    <cellStyle name="메모 2 2 4 3 8 3" xfId="19802" xr:uid="{00000000-0005-0000-0000-000006340000}"/>
    <cellStyle name="메모 2 2 4 3 8 4" xfId="25284" xr:uid="{00000000-0005-0000-0000-000007340000}"/>
    <cellStyle name="메모 2 2 4 3 9" xfId="8081" xr:uid="{00000000-0005-0000-0000-000008340000}"/>
    <cellStyle name="메모 2 2 4 3 9 2" xfId="14047" xr:uid="{00000000-0005-0000-0000-000009340000}"/>
    <cellStyle name="메모 2 2 4 3 9 3" xfId="19803" xr:uid="{00000000-0005-0000-0000-00000A340000}"/>
    <cellStyle name="메모 2 2 4 3 9 4" xfId="25285" xr:uid="{00000000-0005-0000-0000-00000B340000}"/>
    <cellStyle name="메모 2 2 4 4" xfId="8082" xr:uid="{00000000-0005-0000-0000-00000C340000}"/>
    <cellStyle name="메모 2 2 4 4 2" xfId="14048" xr:uid="{00000000-0005-0000-0000-00000D340000}"/>
    <cellStyle name="메모 2 2 4 4 3" xfId="19804" xr:uid="{00000000-0005-0000-0000-00000E340000}"/>
    <cellStyle name="메모 2 2 4 4 4" xfId="25286" xr:uid="{00000000-0005-0000-0000-00000F340000}"/>
    <cellStyle name="메모 2 2 4 5" xfId="8083" xr:uid="{00000000-0005-0000-0000-000010340000}"/>
    <cellStyle name="메모 2 2 4 5 2" xfId="14049" xr:uid="{00000000-0005-0000-0000-000011340000}"/>
    <cellStyle name="메모 2 2 4 5 3" xfId="19805" xr:uid="{00000000-0005-0000-0000-000012340000}"/>
    <cellStyle name="메모 2 2 4 5 4" xfId="25287" xr:uid="{00000000-0005-0000-0000-000013340000}"/>
    <cellStyle name="메모 2 2 4 6" xfId="8084" xr:uid="{00000000-0005-0000-0000-000014340000}"/>
    <cellStyle name="메모 2 2 4 6 2" xfId="14050" xr:uid="{00000000-0005-0000-0000-000015340000}"/>
    <cellStyle name="메모 2 2 4 6 3" xfId="19806" xr:uid="{00000000-0005-0000-0000-000016340000}"/>
    <cellStyle name="메모 2 2 4 6 4" xfId="25288" xr:uid="{00000000-0005-0000-0000-000017340000}"/>
    <cellStyle name="메모 2 2 4 7" xfId="11454" xr:uid="{00000000-0005-0000-0000-000018340000}"/>
    <cellStyle name="메모 2 2 4 8" xfId="17247" xr:uid="{00000000-0005-0000-0000-000019340000}"/>
    <cellStyle name="메모 2 2 5" xfId="5480" xr:uid="{00000000-0005-0000-0000-00001A340000}"/>
    <cellStyle name="메모 2 2 5 2" xfId="5768" xr:uid="{00000000-0005-0000-0000-00001B340000}"/>
    <cellStyle name="메모 2 2 5 2 10" xfId="11741" xr:uid="{00000000-0005-0000-0000-00001C340000}"/>
    <cellStyle name="메모 2 2 5 2 11" xfId="17508" xr:uid="{00000000-0005-0000-0000-00001D340000}"/>
    <cellStyle name="메모 2 2 5 2 12" xfId="23021" xr:uid="{00000000-0005-0000-0000-00001E340000}"/>
    <cellStyle name="메모 2 2 5 2 2" xfId="8085" xr:uid="{00000000-0005-0000-0000-00001F340000}"/>
    <cellStyle name="메모 2 2 5 2 2 2" xfId="14051" xr:uid="{00000000-0005-0000-0000-000020340000}"/>
    <cellStyle name="메모 2 2 5 2 2 3" xfId="19807" xr:uid="{00000000-0005-0000-0000-000021340000}"/>
    <cellStyle name="메모 2 2 5 2 2 4" xfId="25289" xr:uid="{00000000-0005-0000-0000-000022340000}"/>
    <cellStyle name="메모 2 2 5 2 3" xfId="8086" xr:uid="{00000000-0005-0000-0000-000023340000}"/>
    <cellStyle name="메모 2 2 5 2 3 2" xfId="14052" xr:uid="{00000000-0005-0000-0000-000024340000}"/>
    <cellStyle name="메모 2 2 5 2 3 3" xfId="19808" xr:uid="{00000000-0005-0000-0000-000025340000}"/>
    <cellStyle name="메모 2 2 5 2 3 4" xfId="25290" xr:uid="{00000000-0005-0000-0000-000026340000}"/>
    <cellStyle name="메모 2 2 5 2 4" xfId="8087" xr:uid="{00000000-0005-0000-0000-000027340000}"/>
    <cellStyle name="메모 2 2 5 2 4 2" xfId="14053" xr:uid="{00000000-0005-0000-0000-000028340000}"/>
    <cellStyle name="메모 2 2 5 2 4 3" xfId="19809" xr:uid="{00000000-0005-0000-0000-000029340000}"/>
    <cellStyle name="메모 2 2 5 2 4 4" xfId="25291" xr:uid="{00000000-0005-0000-0000-00002A340000}"/>
    <cellStyle name="메모 2 2 5 2 5" xfId="8088" xr:uid="{00000000-0005-0000-0000-00002B340000}"/>
    <cellStyle name="메모 2 2 5 2 5 2" xfId="14054" xr:uid="{00000000-0005-0000-0000-00002C340000}"/>
    <cellStyle name="메모 2 2 5 2 5 3" xfId="19810" xr:uid="{00000000-0005-0000-0000-00002D340000}"/>
    <cellStyle name="메모 2 2 5 2 5 4" xfId="25292" xr:uid="{00000000-0005-0000-0000-00002E340000}"/>
    <cellStyle name="메모 2 2 5 2 6" xfId="8089" xr:uid="{00000000-0005-0000-0000-00002F340000}"/>
    <cellStyle name="메모 2 2 5 2 6 2" xfId="14055" xr:uid="{00000000-0005-0000-0000-000030340000}"/>
    <cellStyle name="메모 2 2 5 2 6 3" xfId="19811" xr:uid="{00000000-0005-0000-0000-000031340000}"/>
    <cellStyle name="메모 2 2 5 2 6 4" xfId="25293" xr:uid="{00000000-0005-0000-0000-000032340000}"/>
    <cellStyle name="메모 2 2 5 2 7" xfId="8090" xr:uid="{00000000-0005-0000-0000-000033340000}"/>
    <cellStyle name="메모 2 2 5 2 7 2" xfId="14056" xr:uid="{00000000-0005-0000-0000-000034340000}"/>
    <cellStyle name="메모 2 2 5 2 7 3" xfId="19812" xr:uid="{00000000-0005-0000-0000-000035340000}"/>
    <cellStyle name="메모 2 2 5 2 7 4" xfId="25294" xr:uid="{00000000-0005-0000-0000-000036340000}"/>
    <cellStyle name="메모 2 2 5 2 8" xfId="8091" xr:uid="{00000000-0005-0000-0000-000037340000}"/>
    <cellStyle name="메모 2 2 5 2 8 2" xfId="14057" xr:uid="{00000000-0005-0000-0000-000038340000}"/>
    <cellStyle name="메모 2 2 5 2 8 3" xfId="19813" xr:uid="{00000000-0005-0000-0000-000039340000}"/>
    <cellStyle name="메모 2 2 5 2 8 4" xfId="25295" xr:uid="{00000000-0005-0000-0000-00003A340000}"/>
    <cellStyle name="메모 2 2 5 2 9" xfId="8092" xr:uid="{00000000-0005-0000-0000-00003B340000}"/>
    <cellStyle name="메모 2 2 5 2 9 2" xfId="14058" xr:uid="{00000000-0005-0000-0000-00003C340000}"/>
    <cellStyle name="메모 2 2 5 2 9 3" xfId="19814" xr:uid="{00000000-0005-0000-0000-00003D340000}"/>
    <cellStyle name="메모 2 2 5 2 9 4" xfId="25296" xr:uid="{00000000-0005-0000-0000-00003E340000}"/>
    <cellStyle name="메모 2 2 5 3" xfId="5993" xr:uid="{00000000-0005-0000-0000-00003F340000}"/>
    <cellStyle name="메모 2 2 5 3 10" xfId="8093" xr:uid="{00000000-0005-0000-0000-000040340000}"/>
    <cellStyle name="메모 2 2 5 3 10 2" xfId="14059" xr:uid="{00000000-0005-0000-0000-000041340000}"/>
    <cellStyle name="메모 2 2 5 3 10 3" xfId="19815" xr:uid="{00000000-0005-0000-0000-000042340000}"/>
    <cellStyle name="메모 2 2 5 3 10 4" xfId="25297" xr:uid="{00000000-0005-0000-0000-000043340000}"/>
    <cellStyle name="메모 2 2 5 3 11" xfId="11966" xr:uid="{00000000-0005-0000-0000-000044340000}"/>
    <cellStyle name="메모 2 2 5 3 12" xfId="17723" xr:uid="{00000000-0005-0000-0000-000045340000}"/>
    <cellStyle name="메모 2 2 5 3 13" xfId="23220" xr:uid="{00000000-0005-0000-0000-000046340000}"/>
    <cellStyle name="메모 2 2 5 3 2" xfId="8094" xr:uid="{00000000-0005-0000-0000-000047340000}"/>
    <cellStyle name="메모 2 2 5 3 2 2" xfId="14060" xr:uid="{00000000-0005-0000-0000-000048340000}"/>
    <cellStyle name="메모 2 2 5 3 2 3" xfId="19816" xr:uid="{00000000-0005-0000-0000-000049340000}"/>
    <cellStyle name="메모 2 2 5 3 2 4" xfId="25298" xr:uid="{00000000-0005-0000-0000-00004A340000}"/>
    <cellStyle name="메모 2 2 5 3 3" xfId="8095" xr:uid="{00000000-0005-0000-0000-00004B340000}"/>
    <cellStyle name="메모 2 2 5 3 3 2" xfId="14061" xr:uid="{00000000-0005-0000-0000-00004C340000}"/>
    <cellStyle name="메모 2 2 5 3 3 3" xfId="19817" xr:uid="{00000000-0005-0000-0000-00004D340000}"/>
    <cellStyle name="메모 2 2 5 3 3 4" xfId="25299" xr:uid="{00000000-0005-0000-0000-00004E340000}"/>
    <cellStyle name="메모 2 2 5 3 4" xfId="8096" xr:uid="{00000000-0005-0000-0000-00004F340000}"/>
    <cellStyle name="메모 2 2 5 3 4 2" xfId="14062" xr:uid="{00000000-0005-0000-0000-000050340000}"/>
    <cellStyle name="메모 2 2 5 3 4 3" xfId="19818" xr:uid="{00000000-0005-0000-0000-000051340000}"/>
    <cellStyle name="메모 2 2 5 3 4 4" xfId="25300" xr:uid="{00000000-0005-0000-0000-000052340000}"/>
    <cellStyle name="메모 2 2 5 3 5" xfId="8097" xr:uid="{00000000-0005-0000-0000-000053340000}"/>
    <cellStyle name="메모 2 2 5 3 5 2" xfId="14063" xr:uid="{00000000-0005-0000-0000-000054340000}"/>
    <cellStyle name="메모 2 2 5 3 5 3" xfId="19819" xr:uid="{00000000-0005-0000-0000-000055340000}"/>
    <cellStyle name="메모 2 2 5 3 5 4" xfId="25301" xr:uid="{00000000-0005-0000-0000-000056340000}"/>
    <cellStyle name="메모 2 2 5 3 6" xfId="8098" xr:uid="{00000000-0005-0000-0000-000057340000}"/>
    <cellStyle name="메모 2 2 5 3 6 2" xfId="14064" xr:uid="{00000000-0005-0000-0000-000058340000}"/>
    <cellStyle name="메모 2 2 5 3 6 3" xfId="19820" xr:uid="{00000000-0005-0000-0000-000059340000}"/>
    <cellStyle name="메모 2 2 5 3 6 4" xfId="25302" xr:uid="{00000000-0005-0000-0000-00005A340000}"/>
    <cellStyle name="메모 2 2 5 3 7" xfId="8099" xr:uid="{00000000-0005-0000-0000-00005B340000}"/>
    <cellStyle name="메모 2 2 5 3 7 2" xfId="14065" xr:uid="{00000000-0005-0000-0000-00005C340000}"/>
    <cellStyle name="메모 2 2 5 3 7 3" xfId="19821" xr:uid="{00000000-0005-0000-0000-00005D340000}"/>
    <cellStyle name="메모 2 2 5 3 7 4" xfId="25303" xr:uid="{00000000-0005-0000-0000-00005E340000}"/>
    <cellStyle name="메모 2 2 5 3 8" xfId="8100" xr:uid="{00000000-0005-0000-0000-00005F340000}"/>
    <cellStyle name="메모 2 2 5 3 8 2" xfId="14066" xr:uid="{00000000-0005-0000-0000-000060340000}"/>
    <cellStyle name="메모 2 2 5 3 8 3" xfId="19822" xr:uid="{00000000-0005-0000-0000-000061340000}"/>
    <cellStyle name="메모 2 2 5 3 8 4" xfId="25304" xr:uid="{00000000-0005-0000-0000-000062340000}"/>
    <cellStyle name="메모 2 2 5 3 9" xfId="8101" xr:uid="{00000000-0005-0000-0000-000063340000}"/>
    <cellStyle name="메모 2 2 5 3 9 2" xfId="14067" xr:uid="{00000000-0005-0000-0000-000064340000}"/>
    <cellStyle name="메모 2 2 5 3 9 3" xfId="19823" xr:uid="{00000000-0005-0000-0000-000065340000}"/>
    <cellStyle name="메모 2 2 5 3 9 4" xfId="25305" xr:uid="{00000000-0005-0000-0000-000066340000}"/>
    <cellStyle name="메모 2 2 5 4" xfId="8102" xr:uid="{00000000-0005-0000-0000-000067340000}"/>
    <cellStyle name="메모 2 2 5 4 2" xfId="14068" xr:uid="{00000000-0005-0000-0000-000068340000}"/>
    <cellStyle name="메모 2 2 5 4 3" xfId="19824" xr:uid="{00000000-0005-0000-0000-000069340000}"/>
    <cellStyle name="메모 2 2 5 4 4" xfId="25306" xr:uid="{00000000-0005-0000-0000-00006A340000}"/>
    <cellStyle name="메모 2 2 5 5" xfId="8103" xr:uid="{00000000-0005-0000-0000-00006B340000}"/>
    <cellStyle name="메모 2 2 5 5 2" xfId="14069" xr:uid="{00000000-0005-0000-0000-00006C340000}"/>
    <cellStyle name="메모 2 2 5 5 3" xfId="19825" xr:uid="{00000000-0005-0000-0000-00006D340000}"/>
    <cellStyle name="메모 2 2 5 5 4" xfId="25307" xr:uid="{00000000-0005-0000-0000-00006E340000}"/>
    <cellStyle name="메모 2 2 5 6" xfId="8104" xr:uid="{00000000-0005-0000-0000-00006F340000}"/>
    <cellStyle name="메모 2 2 5 6 2" xfId="14070" xr:uid="{00000000-0005-0000-0000-000070340000}"/>
    <cellStyle name="메모 2 2 5 6 3" xfId="19826" xr:uid="{00000000-0005-0000-0000-000071340000}"/>
    <cellStyle name="메모 2 2 5 6 4" xfId="25308" xr:uid="{00000000-0005-0000-0000-000072340000}"/>
    <cellStyle name="메모 2 2 5 7" xfId="8105" xr:uid="{00000000-0005-0000-0000-000073340000}"/>
    <cellStyle name="메모 2 2 5 7 2" xfId="14071" xr:uid="{00000000-0005-0000-0000-000074340000}"/>
    <cellStyle name="메모 2 2 5 7 3" xfId="19827" xr:uid="{00000000-0005-0000-0000-000075340000}"/>
    <cellStyle name="메모 2 2 5 7 4" xfId="25309" xr:uid="{00000000-0005-0000-0000-000076340000}"/>
    <cellStyle name="메모 2 2 5 8" xfId="11474" xr:uid="{00000000-0005-0000-0000-000077340000}"/>
    <cellStyle name="메모 2 2 5 9" xfId="17267" xr:uid="{00000000-0005-0000-0000-000078340000}"/>
    <cellStyle name="메모 2 2 6" xfId="5471" xr:uid="{00000000-0005-0000-0000-000079340000}"/>
    <cellStyle name="메모 2 2 6 10" xfId="17258" xr:uid="{00000000-0005-0000-0000-00007A340000}"/>
    <cellStyle name="메모 2 2 6 11" xfId="22879" xr:uid="{00000000-0005-0000-0000-00007B340000}"/>
    <cellStyle name="메모 2 2 6 2" xfId="5759" xr:uid="{00000000-0005-0000-0000-00007C340000}"/>
    <cellStyle name="메모 2 2 6 2 10" xfId="8106" xr:uid="{00000000-0005-0000-0000-00007D340000}"/>
    <cellStyle name="메모 2 2 6 2 10 2" xfId="14072" xr:uid="{00000000-0005-0000-0000-00007E340000}"/>
    <cellStyle name="메모 2 2 6 2 10 3" xfId="19828" xr:uid="{00000000-0005-0000-0000-00007F340000}"/>
    <cellStyle name="메모 2 2 6 2 10 4" xfId="25310" xr:uid="{00000000-0005-0000-0000-000080340000}"/>
    <cellStyle name="메모 2 2 6 2 11" xfId="11732" xr:uid="{00000000-0005-0000-0000-000081340000}"/>
    <cellStyle name="메모 2 2 6 2 12" xfId="17499" xr:uid="{00000000-0005-0000-0000-000082340000}"/>
    <cellStyle name="메모 2 2 6 2 13" xfId="23015" xr:uid="{00000000-0005-0000-0000-000083340000}"/>
    <cellStyle name="메모 2 2 6 2 2" xfId="8107" xr:uid="{00000000-0005-0000-0000-000084340000}"/>
    <cellStyle name="메모 2 2 6 2 2 2" xfId="14073" xr:uid="{00000000-0005-0000-0000-000085340000}"/>
    <cellStyle name="메모 2 2 6 2 2 3" xfId="19829" xr:uid="{00000000-0005-0000-0000-000086340000}"/>
    <cellStyle name="메모 2 2 6 2 2 4" xfId="25311" xr:uid="{00000000-0005-0000-0000-000087340000}"/>
    <cellStyle name="메모 2 2 6 2 3" xfId="8108" xr:uid="{00000000-0005-0000-0000-000088340000}"/>
    <cellStyle name="메모 2 2 6 2 3 2" xfId="14074" xr:uid="{00000000-0005-0000-0000-000089340000}"/>
    <cellStyle name="메모 2 2 6 2 3 3" xfId="19830" xr:uid="{00000000-0005-0000-0000-00008A340000}"/>
    <cellStyle name="메모 2 2 6 2 3 4" xfId="25312" xr:uid="{00000000-0005-0000-0000-00008B340000}"/>
    <cellStyle name="메모 2 2 6 2 4" xfId="8109" xr:uid="{00000000-0005-0000-0000-00008C340000}"/>
    <cellStyle name="메모 2 2 6 2 4 2" xfId="14075" xr:uid="{00000000-0005-0000-0000-00008D340000}"/>
    <cellStyle name="메모 2 2 6 2 4 3" xfId="19831" xr:uid="{00000000-0005-0000-0000-00008E340000}"/>
    <cellStyle name="메모 2 2 6 2 4 4" xfId="25313" xr:uid="{00000000-0005-0000-0000-00008F340000}"/>
    <cellStyle name="메모 2 2 6 2 5" xfId="8110" xr:uid="{00000000-0005-0000-0000-000090340000}"/>
    <cellStyle name="메모 2 2 6 2 5 2" xfId="14076" xr:uid="{00000000-0005-0000-0000-000091340000}"/>
    <cellStyle name="메모 2 2 6 2 5 3" xfId="19832" xr:uid="{00000000-0005-0000-0000-000092340000}"/>
    <cellStyle name="메모 2 2 6 2 5 4" xfId="25314" xr:uid="{00000000-0005-0000-0000-000093340000}"/>
    <cellStyle name="메모 2 2 6 2 6" xfId="8111" xr:uid="{00000000-0005-0000-0000-000094340000}"/>
    <cellStyle name="메모 2 2 6 2 6 2" xfId="14077" xr:uid="{00000000-0005-0000-0000-000095340000}"/>
    <cellStyle name="메모 2 2 6 2 6 3" xfId="19833" xr:uid="{00000000-0005-0000-0000-000096340000}"/>
    <cellStyle name="메모 2 2 6 2 6 4" xfId="25315" xr:uid="{00000000-0005-0000-0000-000097340000}"/>
    <cellStyle name="메모 2 2 6 2 7" xfId="8112" xr:uid="{00000000-0005-0000-0000-000098340000}"/>
    <cellStyle name="메모 2 2 6 2 7 2" xfId="14078" xr:uid="{00000000-0005-0000-0000-000099340000}"/>
    <cellStyle name="메모 2 2 6 2 7 3" xfId="19834" xr:uid="{00000000-0005-0000-0000-00009A340000}"/>
    <cellStyle name="메모 2 2 6 2 7 4" xfId="25316" xr:uid="{00000000-0005-0000-0000-00009B340000}"/>
    <cellStyle name="메모 2 2 6 2 8" xfId="8113" xr:uid="{00000000-0005-0000-0000-00009C340000}"/>
    <cellStyle name="메모 2 2 6 2 8 2" xfId="14079" xr:uid="{00000000-0005-0000-0000-00009D340000}"/>
    <cellStyle name="메모 2 2 6 2 8 3" xfId="19835" xr:uid="{00000000-0005-0000-0000-00009E340000}"/>
    <cellStyle name="메모 2 2 6 2 8 4" xfId="25317" xr:uid="{00000000-0005-0000-0000-00009F340000}"/>
    <cellStyle name="메모 2 2 6 2 9" xfId="8114" xr:uid="{00000000-0005-0000-0000-0000A0340000}"/>
    <cellStyle name="메모 2 2 6 2 9 2" xfId="14080" xr:uid="{00000000-0005-0000-0000-0000A1340000}"/>
    <cellStyle name="메모 2 2 6 2 9 3" xfId="19836" xr:uid="{00000000-0005-0000-0000-0000A2340000}"/>
    <cellStyle name="메모 2 2 6 2 9 4" xfId="25318" xr:uid="{00000000-0005-0000-0000-0000A3340000}"/>
    <cellStyle name="메모 2 2 6 3" xfId="5986" xr:uid="{00000000-0005-0000-0000-0000A4340000}"/>
    <cellStyle name="메모 2 2 6 3 10" xfId="8115" xr:uid="{00000000-0005-0000-0000-0000A5340000}"/>
    <cellStyle name="메모 2 2 6 3 10 2" xfId="14081" xr:uid="{00000000-0005-0000-0000-0000A6340000}"/>
    <cellStyle name="메모 2 2 6 3 10 3" xfId="19837" xr:uid="{00000000-0005-0000-0000-0000A7340000}"/>
    <cellStyle name="메모 2 2 6 3 10 4" xfId="25319" xr:uid="{00000000-0005-0000-0000-0000A8340000}"/>
    <cellStyle name="메모 2 2 6 3 11" xfId="11959" xr:uid="{00000000-0005-0000-0000-0000A9340000}"/>
    <cellStyle name="메모 2 2 6 3 12" xfId="17716" xr:uid="{00000000-0005-0000-0000-0000AA340000}"/>
    <cellStyle name="메모 2 2 6 3 13" xfId="23213" xr:uid="{00000000-0005-0000-0000-0000AB340000}"/>
    <cellStyle name="메모 2 2 6 3 2" xfId="8116" xr:uid="{00000000-0005-0000-0000-0000AC340000}"/>
    <cellStyle name="메모 2 2 6 3 2 2" xfId="14082" xr:uid="{00000000-0005-0000-0000-0000AD340000}"/>
    <cellStyle name="메모 2 2 6 3 2 3" xfId="19838" xr:uid="{00000000-0005-0000-0000-0000AE340000}"/>
    <cellStyle name="메모 2 2 6 3 2 4" xfId="25320" xr:uid="{00000000-0005-0000-0000-0000AF340000}"/>
    <cellStyle name="메모 2 2 6 3 3" xfId="8117" xr:uid="{00000000-0005-0000-0000-0000B0340000}"/>
    <cellStyle name="메모 2 2 6 3 3 2" xfId="14083" xr:uid="{00000000-0005-0000-0000-0000B1340000}"/>
    <cellStyle name="메모 2 2 6 3 3 3" xfId="19839" xr:uid="{00000000-0005-0000-0000-0000B2340000}"/>
    <cellStyle name="메모 2 2 6 3 3 4" xfId="25321" xr:uid="{00000000-0005-0000-0000-0000B3340000}"/>
    <cellStyle name="메모 2 2 6 3 4" xfId="8118" xr:uid="{00000000-0005-0000-0000-0000B4340000}"/>
    <cellStyle name="메모 2 2 6 3 4 2" xfId="14084" xr:uid="{00000000-0005-0000-0000-0000B5340000}"/>
    <cellStyle name="메모 2 2 6 3 4 3" xfId="19840" xr:uid="{00000000-0005-0000-0000-0000B6340000}"/>
    <cellStyle name="메모 2 2 6 3 4 4" xfId="25322" xr:uid="{00000000-0005-0000-0000-0000B7340000}"/>
    <cellStyle name="메모 2 2 6 3 5" xfId="8119" xr:uid="{00000000-0005-0000-0000-0000B8340000}"/>
    <cellStyle name="메모 2 2 6 3 5 2" xfId="14085" xr:uid="{00000000-0005-0000-0000-0000B9340000}"/>
    <cellStyle name="메모 2 2 6 3 5 3" xfId="19841" xr:uid="{00000000-0005-0000-0000-0000BA340000}"/>
    <cellStyle name="메모 2 2 6 3 5 4" xfId="25323" xr:uid="{00000000-0005-0000-0000-0000BB340000}"/>
    <cellStyle name="메모 2 2 6 3 6" xfId="8120" xr:uid="{00000000-0005-0000-0000-0000BC340000}"/>
    <cellStyle name="메모 2 2 6 3 6 2" xfId="14086" xr:uid="{00000000-0005-0000-0000-0000BD340000}"/>
    <cellStyle name="메모 2 2 6 3 6 3" xfId="19842" xr:uid="{00000000-0005-0000-0000-0000BE340000}"/>
    <cellStyle name="메모 2 2 6 3 6 4" xfId="25324" xr:uid="{00000000-0005-0000-0000-0000BF340000}"/>
    <cellStyle name="메모 2 2 6 3 7" xfId="8121" xr:uid="{00000000-0005-0000-0000-0000C0340000}"/>
    <cellStyle name="메모 2 2 6 3 7 2" xfId="14087" xr:uid="{00000000-0005-0000-0000-0000C1340000}"/>
    <cellStyle name="메모 2 2 6 3 7 3" xfId="19843" xr:uid="{00000000-0005-0000-0000-0000C2340000}"/>
    <cellStyle name="메모 2 2 6 3 7 4" xfId="25325" xr:uid="{00000000-0005-0000-0000-0000C3340000}"/>
    <cellStyle name="메모 2 2 6 3 8" xfId="8122" xr:uid="{00000000-0005-0000-0000-0000C4340000}"/>
    <cellStyle name="메모 2 2 6 3 8 2" xfId="14088" xr:uid="{00000000-0005-0000-0000-0000C5340000}"/>
    <cellStyle name="메모 2 2 6 3 8 3" xfId="19844" xr:uid="{00000000-0005-0000-0000-0000C6340000}"/>
    <cellStyle name="메모 2 2 6 3 8 4" xfId="25326" xr:uid="{00000000-0005-0000-0000-0000C7340000}"/>
    <cellStyle name="메모 2 2 6 3 9" xfId="8123" xr:uid="{00000000-0005-0000-0000-0000C8340000}"/>
    <cellStyle name="메모 2 2 6 3 9 2" xfId="14089" xr:uid="{00000000-0005-0000-0000-0000C9340000}"/>
    <cellStyle name="메모 2 2 6 3 9 3" xfId="19845" xr:uid="{00000000-0005-0000-0000-0000CA340000}"/>
    <cellStyle name="메모 2 2 6 3 9 4" xfId="25327" xr:uid="{00000000-0005-0000-0000-0000CB340000}"/>
    <cellStyle name="메모 2 2 6 4" xfId="8124" xr:uid="{00000000-0005-0000-0000-0000CC340000}"/>
    <cellStyle name="메모 2 2 6 4 2" xfId="14090" xr:uid="{00000000-0005-0000-0000-0000CD340000}"/>
    <cellStyle name="메모 2 2 6 4 3" xfId="19846" xr:uid="{00000000-0005-0000-0000-0000CE340000}"/>
    <cellStyle name="메모 2 2 6 4 4" xfId="25328" xr:uid="{00000000-0005-0000-0000-0000CF340000}"/>
    <cellStyle name="메모 2 2 6 5" xfId="8125" xr:uid="{00000000-0005-0000-0000-0000D0340000}"/>
    <cellStyle name="메모 2 2 6 5 2" xfId="14091" xr:uid="{00000000-0005-0000-0000-0000D1340000}"/>
    <cellStyle name="메모 2 2 6 5 3" xfId="19847" xr:uid="{00000000-0005-0000-0000-0000D2340000}"/>
    <cellStyle name="메모 2 2 6 5 4" xfId="25329" xr:uid="{00000000-0005-0000-0000-0000D3340000}"/>
    <cellStyle name="메모 2 2 6 6" xfId="8126" xr:uid="{00000000-0005-0000-0000-0000D4340000}"/>
    <cellStyle name="메모 2 2 6 6 2" xfId="14092" xr:uid="{00000000-0005-0000-0000-0000D5340000}"/>
    <cellStyle name="메모 2 2 6 6 3" xfId="19848" xr:uid="{00000000-0005-0000-0000-0000D6340000}"/>
    <cellStyle name="메모 2 2 6 6 4" xfId="25330" xr:uid="{00000000-0005-0000-0000-0000D7340000}"/>
    <cellStyle name="메모 2 2 6 7" xfId="8127" xr:uid="{00000000-0005-0000-0000-0000D8340000}"/>
    <cellStyle name="메모 2 2 6 7 2" xfId="14093" xr:uid="{00000000-0005-0000-0000-0000D9340000}"/>
    <cellStyle name="메모 2 2 6 7 3" xfId="19849" xr:uid="{00000000-0005-0000-0000-0000DA340000}"/>
    <cellStyle name="메모 2 2 6 7 4" xfId="25331" xr:uid="{00000000-0005-0000-0000-0000DB340000}"/>
    <cellStyle name="메모 2 2 6 8" xfId="8128" xr:uid="{00000000-0005-0000-0000-0000DC340000}"/>
    <cellStyle name="메모 2 2 6 8 2" xfId="14094" xr:uid="{00000000-0005-0000-0000-0000DD340000}"/>
    <cellStyle name="메모 2 2 6 8 3" xfId="19850" xr:uid="{00000000-0005-0000-0000-0000DE340000}"/>
    <cellStyle name="메모 2 2 6 8 4" xfId="25332" xr:uid="{00000000-0005-0000-0000-0000DF340000}"/>
    <cellStyle name="메모 2 2 6 9" xfId="11465" xr:uid="{00000000-0005-0000-0000-0000E0340000}"/>
    <cellStyle name="메모 2 2 7" xfId="8129" xr:uid="{00000000-0005-0000-0000-0000E1340000}"/>
    <cellStyle name="메모 2 2 7 2" xfId="14095" xr:uid="{00000000-0005-0000-0000-0000E2340000}"/>
    <cellStyle name="메모 2 2 7 3" xfId="19851" xr:uid="{00000000-0005-0000-0000-0000E3340000}"/>
    <cellStyle name="메모 2 2 7 4" xfId="25333" xr:uid="{00000000-0005-0000-0000-0000E4340000}"/>
    <cellStyle name="메모 2 2 8" xfId="11238" xr:uid="{00000000-0005-0000-0000-0000E5340000}"/>
    <cellStyle name="메모 2 3" xfId="5166" xr:uid="{00000000-0005-0000-0000-0000E6340000}"/>
    <cellStyle name="메모 2 3 2" xfId="5518" xr:uid="{00000000-0005-0000-0000-0000E7340000}"/>
    <cellStyle name="메모 2 3 2 2" xfId="5806" xr:uid="{00000000-0005-0000-0000-0000E8340000}"/>
    <cellStyle name="메모 2 3 2 2 10" xfId="11779" xr:uid="{00000000-0005-0000-0000-0000E9340000}"/>
    <cellStyle name="메모 2 3 2 2 11" xfId="17543" xr:uid="{00000000-0005-0000-0000-0000EA340000}"/>
    <cellStyle name="메모 2 3 2 2 12" xfId="23059" xr:uid="{00000000-0005-0000-0000-0000EB340000}"/>
    <cellStyle name="메모 2 3 2 2 2" xfId="8130" xr:uid="{00000000-0005-0000-0000-0000EC340000}"/>
    <cellStyle name="메모 2 3 2 2 2 2" xfId="14096" xr:uid="{00000000-0005-0000-0000-0000ED340000}"/>
    <cellStyle name="메모 2 3 2 2 2 3" xfId="19852" xr:uid="{00000000-0005-0000-0000-0000EE340000}"/>
    <cellStyle name="메모 2 3 2 2 2 4" xfId="25334" xr:uid="{00000000-0005-0000-0000-0000EF340000}"/>
    <cellStyle name="메모 2 3 2 2 3" xfId="8131" xr:uid="{00000000-0005-0000-0000-0000F0340000}"/>
    <cellStyle name="메모 2 3 2 2 3 2" xfId="14097" xr:uid="{00000000-0005-0000-0000-0000F1340000}"/>
    <cellStyle name="메모 2 3 2 2 3 3" xfId="19853" xr:uid="{00000000-0005-0000-0000-0000F2340000}"/>
    <cellStyle name="메모 2 3 2 2 3 4" xfId="25335" xr:uid="{00000000-0005-0000-0000-0000F3340000}"/>
    <cellStyle name="메모 2 3 2 2 4" xfId="8132" xr:uid="{00000000-0005-0000-0000-0000F4340000}"/>
    <cellStyle name="메모 2 3 2 2 4 2" xfId="14098" xr:uid="{00000000-0005-0000-0000-0000F5340000}"/>
    <cellStyle name="메모 2 3 2 2 4 3" xfId="19854" xr:uid="{00000000-0005-0000-0000-0000F6340000}"/>
    <cellStyle name="메모 2 3 2 2 4 4" xfId="25336" xr:uid="{00000000-0005-0000-0000-0000F7340000}"/>
    <cellStyle name="메모 2 3 2 2 5" xfId="8133" xr:uid="{00000000-0005-0000-0000-0000F8340000}"/>
    <cellStyle name="메모 2 3 2 2 5 2" xfId="14099" xr:uid="{00000000-0005-0000-0000-0000F9340000}"/>
    <cellStyle name="메모 2 3 2 2 5 3" xfId="19855" xr:uid="{00000000-0005-0000-0000-0000FA340000}"/>
    <cellStyle name="메모 2 3 2 2 5 4" xfId="25337" xr:uid="{00000000-0005-0000-0000-0000FB340000}"/>
    <cellStyle name="메모 2 3 2 2 6" xfId="8134" xr:uid="{00000000-0005-0000-0000-0000FC340000}"/>
    <cellStyle name="메모 2 3 2 2 6 2" xfId="14100" xr:uid="{00000000-0005-0000-0000-0000FD340000}"/>
    <cellStyle name="메모 2 3 2 2 6 3" xfId="19856" xr:uid="{00000000-0005-0000-0000-0000FE340000}"/>
    <cellStyle name="메모 2 3 2 2 6 4" xfId="25338" xr:uid="{00000000-0005-0000-0000-0000FF340000}"/>
    <cellStyle name="메모 2 3 2 2 7" xfId="8135" xr:uid="{00000000-0005-0000-0000-000000350000}"/>
    <cellStyle name="메모 2 3 2 2 7 2" xfId="14101" xr:uid="{00000000-0005-0000-0000-000001350000}"/>
    <cellStyle name="메모 2 3 2 2 7 3" xfId="19857" xr:uid="{00000000-0005-0000-0000-000002350000}"/>
    <cellStyle name="메모 2 3 2 2 7 4" xfId="25339" xr:uid="{00000000-0005-0000-0000-000003350000}"/>
    <cellStyle name="메모 2 3 2 2 8" xfId="8136" xr:uid="{00000000-0005-0000-0000-000004350000}"/>
    <cellStyle name="메모 2 3 2 2 8 2" xfId="14102" xr:uid="{00000000-0005-0000-0000-000005350000}"/>
    <cellStyle name="메모 2 3 2 2 8 3" xfId="19858" xr:uid="{00000000-0005-0000-0000-000006350000}"/>
    <cellStyle name="메모 2 3 2 2 8 4" xfId="25340" xr:uid="{00000000-0005-0000-0000-000007350000}"/>
    <cellStyle name="메모 2 3 2 2 9" xfId="8137" xr:uid="{00000000-0005-0000-0000-000008350000}"/>
    <cellStyle name="메모 2 3 2 2 9 2" xfId="14103" xr:uid="{00000000-0005-0000-0000-000009350000}"/>
    <cellStyle name="메모 2 3 2 2 9 3" xfId="19859" xr:uid="{00000000-0005-0000-0000-00000A350000}"/>
    <cellStyle name="메모 2 3 2 2 9 4" xfId="25341" xr:uid="{00000000-0005-0000-0000-00000B350000}"/>
    <cellStyle name="메모 2 3 2 3" xfId="6029" xr:uid="{00000000-0005-0000-0000-00000C350000}"/>
    <cellStyle name="메모 2 3 2 3 10" xfId="8138" xr:uid="{00000000-0005-0000-0000-00000D350000}"/>
    <cellStyle name="메모 2 3 2 3 10 2" xfId="14104" xr:uid="{00000000-0005-0000-0000-00000E350000}"/>
    <cellStyle name="메모 2 3 2 3 10 3" xfId="19860" xr:uid="{00000000-0005-0000-0000-00000F350000}"/>
    <cellStyle name="메모 2 3 2 3 10 4" xfId="25342" xr:uid="{00000000-0005-0000-0000-000010350000}"/>
    <cellStyle name="메모 2 3 2 3 11" xfId="12002" xr:uid="{00000000-0005-0000-0000-000011350000}"/>
    <cellStyle name="메모 2 3 2 3 12" xfId="17759" xr:uid="{00000000-0005-0000-0000-000012350000}"/>
    <cellStyle name="메모 2 3 2 3 13" xfId="23256" xr:uid="{00000000-0005-0000-0000-000013350000}"/>
    <cellStyle name="메모 2 3 2 3 2" xfId="8139" xr:uid="{00000000-0005-0000-0000-000014350000}"/>
    <cellStyle name="메모 2 3 2 3 2 2" xfId="14105" xr:uid="{00000000-0005-0000-0000-000015350000}"/>
    <cellStyle name="메모 2 3 2 3 2 3" xfId="19861" xr:uid="{00000000-0005-0000-0000-000016350000}"/>
    <cellStyle name="메모 2 3 2 3 2 4" xfId="25343" xr:uid="{00000000-0005-0000-0000-000017350000}"/>
    <cellStyle name="메모 2 3 2 3 3" xfId="8140" xr:uid="{00000000-0005-0000-0000-000018350000}"/>
    <cellStyle name="메모 2 3 2 3 3 2" xfId="14106" xr:uid="{00000000-0005-0000-0000-000019350000}"/>
    <cellStyle name="메모 2 3 2 3 3 3" xfId="19862" xr:uid="{00000000-0005-0000-0000-00001A350000}"/>
    <cellStyle name="메모 2 3 2 3 3 4" xfId="25344" xr:uid="{00000000-0005-0000-0000-00001B350000}"/>
    <cellStyle name="메모 2 3 2 3 4" xfId="8141" xr:uid="{00000000-0005-0000-0000-00001C350000}"/>
    <cellStyle name="메모 2 3 2 3 4 2" xfId="14107" xr:uid="{00000000-0005-0000-0000-00001D350000}"/>
    <cellStyle name="메모 2 3 2 3 4 3" xfId="19863" xr:uid="{00000000-0005-0000-0000-00001E350000}"/>
    <cellStyle name="메모 2 3 2 3 4 4" xfId="25345" xr:uid="{00000000-0005-0000-0000-00001F350000}"/>
    <cellStyle name="메모 2 3 2 3 5" xfId="8142" xr:uid="{00000000-0005-0000-0000-000020350000}"/>
    <cellStyle name="메모 2 3 2 3 5 2" xfId="14108" xr:uid="{00000000-0005-0000-0000-000021350000}"/>
    <cellStyle name="메모 2 3 2 3 5 3" xfId="19864" xr:uid="{00000000-0005-0000-0000-000022350000}"/>
    <cellStyle name="메모 2 3 2 3 5 4" xfId="25346" xr:uid="{00000000-0005-0000-0000-000023350000}"/>
    <cellStyle name="메모 2 3 2 3 6" xfId="8143" xr:uid="{00000000-0005-0000-0000-000024350000}"/>
    <cellStyle name="메모 2 3 2 3 6 2" xfId="14109" xr:uid="{00000000-0005-0000-0000-000025350000}"/>
    <cellStyle name="메모 2 3 2 3 6 3" xfId="19865" xr:uid="{00000000-0005-0000-0000-000026350000}"/>
    <cellStyle name="메모 2 3 2 3 6 4" xfId="25347" xr:uid="{00000000-0005-0000-0000-000027350000}"/>
    <cellStyle name="메모 2 3 2 3 7" xfId="8144" xr:uid="{00000000-0005-0000-0000-000028350000}"/>
    <cellStyle name="메모 2 3 2 3 7 2" xfId="14110" xr:uid="{00000000-0005-0000-0000-000029350000}"/>
    <cellStyle name="메모 2 3 2 3 7 3" xfId="19866" xr:uid="{00000000-0005-0000-0000-00002A350000}"/>
    <cellStyle name="메모 2 3 2 3 7 4" xfId="25348" xr:uid="{00000000-0005-0000-0000-00002B350000}"/>
    <cellStyle name="메모 2 3 2 3 8" xfId="8145" xr:uid="{00000000-0005-0000-0000-00002C350000}"/>
    <cellStyle name="메모 2 3 2 3 8 2" xfId="14111" xr:uid="{00000000-0005-0000-0000-00002D350000}"/>
    <cellStyle name="메모 2 3 2 3 8 3" xfId="19867" xr:uid="{00000000-0005-0000-0000-00002E350000}"/>
    <cellStyle name="메모 2 3 2 3 8 4" xfId="25349" xr:uid="{00000000-0005-0000-0000-00002F350000}"/>
    <cellStyle name="메모 2 3 2 3 9" xfId="8146" xr:uid="{00000000-0005-0000-0000-000030350000}"/>
    <cellStyle name="메모 2 3 2 3 9 2" xfId="14112" xr:uid="{00000000-0005-0000-0000-000031350000}"/>
    <cellStyle name="메모 2 3 2 3 9 3" xfId="19868" xr:uid="{00000000-0005-0000-0000-000032350000}"/>
    <cellStyle name="메모 2 3 2 3 9 4" xfId="25350" xr:uid="{00000000-0005-0000-0000-000033350000}"/>
    <cellStyle name="메모 2 3 2 4" xfId="8147" xr:uid="{00000000-0005-0000-0000-000034350000}"/>
    <cellStyle name="메모 2 3 2 4 2" xfId="14113" xr:uid="{00000000-0005-0000-0000-000035350000}"/>
    <cellStyle name="메모 2 3 2 4 3" xfId="19869" xr:uid="{00000000-0005-0000-0000-000036350000}"/>
    <cellStyle name="메모 2 3 2 4 4" xfId="25351" xr:uid="{00000000-0005-0000-0000-000037350000}"/>
    <cellStyle name="메모 2 3 2 5" xfId="8148" xr:uid="{00000000-0005-0000-0000-000038350000}"/>
    <cellStyle name="메모 2 3 2 5 2" xfId="14114" xr:uid="{00000000-0005-0000-0000-000039350000}"/>
    <cellStyle name="메모 2 3 2 5 3" xfId="19870" xr:uid="{00000000-0005-0000-0000-00003A350000}"/>
    <cellStyle name="메모 2 3 2 5 4" xfId="25352" xr:uid="{00000000-0005-0000-0000-00003B350000}"/>
    <cellStyle name="메모 2 3 2 6" xfId="8149" xr:uid="{00000000-0005-0000-0000-00003C350000}"/>
    <cellStyle name="메모 2 3 2 6 2" xfId="14115" xr:uid="{00000000-0005-0000-0000-00003D350000}"/>
    <cellStyle name="메모 2 3 2 6 3" xfId="19871" xr:uid="{00000000-0005-0000-0000-00003E350000}"/>
    <cellStyle name="메모 2 3 2 6 4" xfId="25353" xr:uid="{00000000-0005-0000-0000-00003F350000}"/>
    <cellStyle name="메모 2 3 2 7" xfId="11512" xr:uid="{00000000-0005-0000-0000-000040350000}"/>
    <cellStyle name="메모 2 3 2 8" xfId="17301" xr:uid="{00000000-0005-0000-0000-000041350000}"/>
    <cellStyle name="메모 2 3 3" xfId="5583" xr:uid="{00000000-0005-0000-0000-000042350000}"/>
    <cellStyle name="메모 2 3 3 2" xfId="5871" xr:uid="{00000000-0005-0000-0000-000043350000}"/>
    <cellStyle name="메모 2 3 3 2 10" xfId="11844" xr:uid="{00000000-0005-0000-0000-000044350000}"/>
    <cellStyle name="메모 2 3 3 2 11" xfId="17605" xr:uid="{00000000-0005-0000-0000-000045350000}"/>
    <cellStyle name="메모 2 3 3 2 12" xfId="23098" xr:uid="{00000000-0005-0000-0000-000046350000}"/>
    <cellStyle name="메모 2 3 3 2 2" xfId="8150" xr:uid="{00000000-0005-0000-0000-000047350000}"/>
    <cellStyle name="메모 2 3 3 2 2 2" xfId="14116" xr:uid="{00000000-0005-0000-0000-000048350000}"/>
    <cellStyle name="메모 2 3 3 2 2 3" xfId="19872" xr:uid="{00000000-0005-0000-0000-000049350000}"/>
    <cellStyle name="메모 2 3 3 2 2 4" xfId="25354" xr:uid="{00000000-0005-0000-0000-00004A350000}"/>
    <cellStyle name="메모 2 3 3 2 3" xfId="8151" xr:uid="{00000000-0005-0000-0000-00004B350000}"/>
    <cellStyle name="메모 2 3 3 2 3 2" xfId="14117" xr:uid="{00000000-0005-0000-0000-00004C350000}"/>
    <cellStyle name="메모 2 3 3 2 3 3" xfId="19873" xr:uid="{00000000-0005-0000-0000-00004D350000}"/>
    <cellStyle name="메모 2 3 3 2 3 4" xfId="25355" xr:uid="{00000000-0005-0000-0000-00004E350000}"/>
    <cellStyle name="메모 2 3 3 2 4" xfId="8152" xr:uid="{00000000-0005-0000-0000-00004F350000}"/>
    <cellStyle name="메모 2 3 3 2 4 2" xfId="14118" xr:uid="{00000000-0005-0000-0000-000050350000}"/>
    <cellStyle name="메모 2 3 3 2 4 3" xfId="19874" xr:uid="{00000000-0005-0000-0000-000051350000}"/>
    <cellStyle name="메모 2 3 3 2 4 4" xfId="25356" xr:uid="{00000000-0005-0000-0000-000052350000}"/>
    <cellStyle name="메모 2 3 3 2 5" xfId="8153" xr:uid="{00000000-0005-0000-0000-000053350000}"/>
    <cellStyle name="메모 2 3 3 2 5 2" xfId="14119" xr:uid="{00000000-0005-0000-0000-000054350000}"/>
    <cellStyle name="메모 2 3 3 2 5 3" xfId="19875" xr:uid="{00000000-0005-0000-0000-000055350000}"/>
    <cellStyle name="메모 2 3 3 2 5 4" xfId="25357" xr:uid="{00000000-0005-0000-0000-000056350000}"/>
    <cellStyle name="메모 2 3 3 2 6" xfId="8154" xr:uid="{00000000-0005-0000-0000-000057350000}"/>
    <cellStyle name="메모 2 3 3 2 6 2" xfId="14120" xr:uid="{00000000-0005-0000-0000-000058350000}"/>
    <cellStyle name="메모 2 3 3 2 6 3" xfId="19876" xr:uid="{00000000-0005-0000-0000-000059350000}"/>
    <cellStyle name="메모 2 3 3 2 6 4" xfId="25358" xr:uid="{00000000-0005-0000-0000-00005A350000}"/>
    <cellStyle name="메모 2 3 3 2 7" xfId="8155" xr:uid="{00000000-0005-0000-0000-00005B350000}"/>
    <cellStyle name="메모 2 3 3 2 7 2" xfId="14121" xr:uid="{00000000-0005-0000-0000-00005C350000}"/>
    <cellStyle name="메모 2 3 3 2 7 3" xfId="19877" xr:uid="{00000000-0005-0000-0000-00005D350000}"/>
    <cellStyle name="메모 2 3 3 2 7 4" xfId="25359" xr:uid="{00000000-0005-0000-0000-00005E350000}"/>
    <cellStyle name="메모 2 3 3 2 8" xfId="8156" xr:uid="{00000000-0005-0000-0000-00005F350000}"/>
    <cellStyle name="메모 2 3 3 2 8 2" xfId="14122" xr:uid="{00000000-0005-0000-0000-000060350000}"/>
    <cellStyle name="메모 2 3 3 2 8 3" xfId="19878" xr:uid="{00000000-0005-0000-0000-000061350000}"/>
    <cellStyle name="메모 2 3 3 2 8 4" xfId="25360" xr:uid="{00000000-0005-0000-0000-000062350000}"/>
    <cellStyle name="메모 2 3 3 2 9" xfId="8157" xr:uid="{00000000-0005-0000-0000-000063350000}"/>
    <cellStyle name="메모 2 3 3 2 9 2" xfId="14123" xr:uid="{00000000-0005-0000-0000-000064350000}"/>
    <cellStyle name="메모 2 3 3 2 9 3" xfId="19879" xr:uid="{00000000-0005-0000-0000-000065350000}"/>
    <cellStyle name="메모 2 3 3 2 9 4" xfId="25361" xr:uid="{00000000-0005-0000-0000-000066350000}"/>
    <cellStyle name="메모 2 3 3 3" xfId="6076" xr:uid="{00000000-0005-0000-0000-000067350000}"/>
    <cellStyle name="메모 2 3 3 3 10" xfId="8158" xr:uid="{00000000-0005-0000-0000-000068350000}"/>
    <cellStyle name="메모 2 3 3 3 10 2" xfId="14124" xr:uid="{00000000-0005-0000-0000-000069350000}"/>
    <cellStyle name="메모 2 3 3 3 10 3" xfId="19880" xr:uid="{00000000-0005-0000-0000-00006A350000}"/>
    <cellStyle name="메모 2 3 3 3 10 4" xfId="25362" xr:uid="{00000000-0005-0000-0000-00006B350000}"/>
    <cellStyle name="메모 2 3 3 3 11" xfId="12048" xr:uid="{00000000-0005-0000-0000-00006C350000}"/>
    <cellStyle name="메모 2 3 3 3 12" xfId="17804" xr:uid="{00000000-0005-0000-0000-00006D350000}"/>
    <cellStyle name="메모 2 3 3 3 13" xfId="23301" xr:uid="{00000000-0005-0000-0000-00006E350000}"/>
    <cellStyle name="메모 2 3 3 3 2" xfId="8159" xr:uid="{00000000-0005-0000-0000-00006F350000}"/>
    <cellStyle name="메모 2 3 3 3 2 2" xfId="14125" xr:uid="{00000000-0005-0000-0000-000070350000}"/>
    <cellStyle name="메모 2 3 3 3 2 3" xfId="19881" xr:uid="{00000000-0005-0000-0000-000071350000}"/>
    <cellStyle name="메모 2 3 3 3 2 4" xfId="25363" xr:uid="{00000000-0005-0000-0000-000072350000}"/>
    <cellStyle name="메모 2 3 3 3 3" xfId="8160" xr:uid="{00000000-0005-0000-0000-000073350000}"/>
    <cellStyle name="메모 2 3 3 3 3 2" xfId="14126" xr:uid="{00000000-0005-0000-0000-000074350000}"/>
    <cellStyle name="메모 2 3 3 3 3 3" xfId="19882" xr:uid="{00000000-0005-0000-0000-000075350000}"/>
    <cellStyle name="메모 2 3 3 3 3 4" xfId="25364" xr:uid="{00000000-0005-0000-0000-000076350000}"/>
    <cellStyle name="메모 2 3 3 3 4" xfId="8161" xr:uid="{00000000-0005-0000-0000-000077350000}"/>
    <cellStyle name="메모 2 3 3 3 4 2" xfId="14127" xr:uid="{00000000-0005-0000-0000-000078350000}"/>
    <cellStyle name="메모 2 3 3 3 4 3" xfId="19883" xr:uid="{00000000-0005-0000-0000-000079350000}"/>
    <cellStyle name="메모 2 3 3 3 4 4" xfId="25365" xr:uid="{00000000-0005-0000-0000-00007A350000}"/>
    <cellStyle name="메모 2 3 3 3 5" xfId="8162" xr:uid="{00000000-0005-0000-0000-00007B350000}"/>
    <cellStyle name="메모 2 3 3 3 5 2" xfId="14128" xr:uid="{00000000-0005-0000-0000-00007C350000}"/>
    <cellStyle name="메모 2 3 3 3 5 3" xfId="19884" xr:uid="{00000000-0005-0000-0000-00007D350000}"/>
    <cellStyle name="메모 2 3 3 3 5 4" xfId="25366" xr:uid="{00000000-0005-0000-0000-00007E350000}"/>
    <cellStyle name="메모 2 3 3 3 6" xfId="8163" xr:uid="{00000000-0005-0000-0000-00007F350000}"/>
    <cellStyle name="메모 2 3 3 3 6 2" xfId="14129" xr:uid="{00000000-0005-0000-0000-000080350000}"/>
    <cellStyle name="메모 2 3 3 3 6 3" xfId="19885" xr:uid="{00000000-0005-0000-0000-000081350000}"/>
    <cellStyle name="메모 2 3 3 3 6 4" xfId="25367" xr:uid="{00000000-0005-0000-0000-000082350000}"/>
    <cellStyle name="메모 2 3 3 3 7" xfId="8164" xr:uid="{00000000-0005-0000-0000-000083350000}"/>
    <cellStyle name="메모 2 3 3 3 7 2" xfId="14130" xr:uid="{00000000-0005-0000-0000-000084350000}"/>
    <cellStyle name="메모 2 3 3 3 7 3" xfId="19886" xr:uid="{00000000-0005-0000-0000-000085350000}"/>
    <cellStyle name="메모 2 3 3 3 7 4" xfId="25368" xr:uid="{00000000-0005-0000-0000-000086350000}"/>
    <cellStyle name="메모 2 3 3 3 8" xfId="8165" xr:uid="{00000000-0005-0000-0000-000087350000}"/>
    <cellStyle name="메모 2 3 3 3 8 2" xfId="14131" xr:uid="{00000000-0005-0000-0000-000088350000}"/>
    <cellStyle name="메모 2 3 3 3 8 3" xfId="19887" xr:uid="{00000000-0005-0000-0000-000089350000}"/>
    <cellStyle name="메모 2 3 3 3 8 4" xfId="25369" xr:uid="{00000000-0005-0000-0000-00008A350000}"/>
    <cellStyle name="메모 2 3 3 3 9" xfId="8166" xr:uid="{00000000-0005-0000-0000-00008B350000}"/>
    <cellStyle name="메모 2 3 3 3 9 2" xfId="14132" xr:uid="{00000000-0005-0000-0000-00008C350000}"/>
    <cellStyle name="메모 2 3 3 3 9 3" xfId="19888" xr:uid="{00000000-0005-0000-0000-00008D350000}"/>
    <cellStyle name="메모 2 3 3 3 9 4" xfId="25370" xr:uid="{00000000-0005-0000-0000-00008E350000}"/>
    <cellStyle name="메모 2 3 3 4" xfId="8167" xr:uid="{00000000-0005-0000-0000-00008F350000}"/>
    <cellStyle name="메모 2 3 3 4 2" xfId="14133" xr:uid="{00000000-0005-0000-0000-000090350000}"/>
    <cellStyle name="메모 2 3 3 4 3" xfId="19889" xr:uid="{00000000-0005-0000-0000-000091350000}"/>
    <cellStyle name="메모 2 3 3 4 4" xfId="25371" xr:uid="{00000000-0005-0000-0000-000092350000}"/>
    <cellStyle name="메모 2 3 3 5" xfId="8168" xr:uid="{00000000-0005-0000-0000-000093350000}"/>
    <cellStyle name="메모 2 3 3 5 2" xfId="14134" xr:uid="{00000000-0005-0000-0000-000094350000}"/>
    <cellStyle name="메모 2 3 3 5 3" xfId="19890" xr:uid="{00000000-0005-0000-0000-000095350000}"/>
    <cellStyle name="메모 2 3 3 5 4" xfId="25372" xr:uid="{00000000-0005-0000-0000-000096350000}"/>
    <cellStyle name="메모 2 3 3 6" xfId="8169" xr:uid="{00000000-0005-0000-0000-000097350000}"/>
    <cellStyle name="메모 2 3 3 6 2" xfId="14135" xr:uid="{00000000-0005-0000-0000-000098350000}"/>
    <cellStyle name="메모 2 3 3 6 3" xfId="19891" xr:uid="{00000000-0005-0000-0000-000099350000}"/>
    <cellStyle name="메모 2 3 3 6 4" xfId="25373" xr:uid="{00000000-0005-0000-0000-00009A350000}"/>
    <cellStyle name="메모 2 3 3 7" xfId="11568" xr:uid="{00000000-0005-0000-0000-00009B350000}"/>
    <cellStyle name="메모 2 3 3 8" xfId="17344" xr:uid="{00000000-0005-0000-0000-00009C350000}"/>
    <cellStyle name="메모 2 3 4" xfId="5400" xr:uid="{00000000-0005-0000-0000-00009D350000}"/>
    <cellStyle name="메모 2 3 4 2" xfId="5688" xr:uid="{00000000-0005-0000-0000-00009E350000}"/>
    <cellStyle name="메모 2 3 4 2 10" xfId="11661" xr:uid="{00000000-0005-0000-0000-00009F350000}"/>
    <cellStyle name="메모 2 3 4 2 11" xfId="17431" xr:uid="{00000000-0005-0000-0000-0000A0350000}"/>
    <cellStyle name="메모 2 3 4 2 12" xfId="22952" xr:uid="{00000000-0005-0000-0000-0000A1350000}"/>
    <cellStyle name="메모 2 3 4 2 2" xfId="8170" xr:uid="{00000000-0005-0000-0000-0000A2350000}"/>
    <cellStyle name="메모 2 3 4 2 2 2" xfId="14136" xr:uid="{00000000-0005-0000-0000-0000A3350000}"/>
    <cellStyle name="메모 2 3 4 2 2 3" xfId="19892" xr:uid="{00000000-0005-0000-0000-0000A4350000}"/>
    <cellStyle name="메모 2 3 4 2 2 4" xfId="25374" xr:uid="{00000000-0005-0000-0000-0000A5350000}"/>
    <cellStyle name="메모 2 3 4 2 3" xfId="8171" xr:uid="{00000000-0005-0000-0000-0000A6350000}"/>
    <cellStyle name="메모 2 3 4 2 3 2" xfId="14137" xr:uid="{00000000-0005-0000-0000-0000A7350000}"/>
    <cellStyle name="메모 2 3 4 2 3 3" xfId="19893" xr:uid="{00000000-0005-0000-0000-0000A8350000}"/>
    <cellStyle name="메모 2 3 4 2 3 4" xfId="25375" xr:uid="{00000000-0005-0000-0000-0000A9350000}"/>
    <cellStyle name="메모 2 3 4 2 4" xfId="8172" xr:uid="{00000000-0005-0000-0000-0000AA350000}"/>
    <cellStyle name="메모 2 3 4 2 4 2" xfId="14138" xr:uid="{00000000-0005-0000-0000-0000AB350000}"/>
    <cellStyle name="메모 2 3 4 2 4 3" xfId="19894" xr:uid="{00000000-0005-0000-0000-0000AC350000}"/>
    <cellStyle name="메모 2 3 4 2 4 4" xfId="25376" xr:uid="{00000000-0005-0000-0000-0000AD350000}"/>
    <cellStyle name="메모 2 3 4 2 5" xfId="8173" xr:uid="{00000000-0005-0000-0000-0000AE350000}"/>
    <cellStyle name="메모 2 3 4 2 5 2" xfId="14139" xr:uid="{00000000-0005-0000-0000-0000AF350000}"/>
    <cellStyle name="메모 2 3 4 2 5 3" xfId="19895" xr:uid="{00000000-0005-0000-0000-0000B0350000}"/>
    <cellStyle name="메모 2 3 4 2 5 4" xfId="25377" xr:uid="{00000000-0005-0000-0000-0000B1350000}"/>
    <cellStyle name="메모 2 3 4 2 6" xfId="8174" xr:uid="{00000000-0005-0000-0000-0000B2350000}"/>
    <cellStyle name="메모 2 3 4 2 6 2" xfId="14140" xr:uid="{00000000-0005-0000-0000-0000B3350000}"/>
    <cellStyle name="메모 2 3 4 2 6 3" xfId="19896" xr:uid="{00000000-0005-0000-0000-0000B4350000}"/>
    <cellStyle name="메모 2 3 4 2 6 4" xfId="25378" xr:uid="{00000000-0005-0000-0000-0000B5350000}"/>
    <cellStyle name="메모 2 3 4 2 7" xfId="8175" xr:uid="{00000000-0005-0000-0000-0000B6350000}"/>
    <cellStyle name="메모 2 3 4 2 7 2" xfId="14141" xr:uid="{00000000-0005-0000-0000-0000B7350000}"/>
    <cellStyle name="메모 2 3 4 2 7 3" xfId="19897" xr:uid="{00000000-0005-0000-0000-0000B8350000}"/>
    <cellStyle name="메모 2 3 4 2 7 4" xfId="25379" xr:uid="{00000000-0005-0000-0000-0000B9350000}"/>
    <cellStyle name="메모 2 3 4 2 8" xfId="8176" xr:uid="{00000000-0005-0000-0000-0000BA350000}"/>
    <cellStyle name="메모 2 3 4 2 8 2" xfId="14142" xr:uid="{00000000-0005-0000-0000-0000BB350000}"/>
    <cellStyle name="메모 2 3 4 2 8 3" xfId="19898" xr:uid="{00000000-0005-0000-0000-0000BC350000}"/>
    <cellStyle name="메모 2 3 4 2 8 4" xfId="25380" xr:uid="{00000000-0005-0000-0000-0000BD350000}"/>
    <cellStyle name="메모 2 3 4 2 9" xfId="8177" xr:uid="{00000000-0005-0000-0000-0000BE350000}"/>
    <cellStyle name="메모 2 3 4 2 9 2" xfId="14143" xr:uid="{00000000-0005-0000-0000-0000BF350000}"/>
    <cellStyle name="메모 2 3 4 2 9 3" xfId="19899" xr:uid="{00000000-0005-0000-0000-0000C0350000}"/>
    <cellStyle name="메모 2 3 4 2 9 4" xfId="25381" xr:uid="{00000000-0005-0000-0000-0000C1350000}"/>
    <cellStyle name="메모 2 3 4 3" xfId="5928" xr:uid="{00000000-0005-0000-0000-0000C2350000}"/>
    <cellStyle name="메모 2 3 4 3 10" xfId="8178" xr:uid="{00000000-0005-0000-0000-0000C3350000}"/>
    <cellStyle name="메모 2 3 4 3 10 2" xfId="14144" xr:uid="{00000000-0005-0000-0000-0000C4350000}"/>
    <cellStyle name="메모 2 3 4 3 10 3" xfId="19900" xr:uid="{00000000-0005-0000-0000-0000C5350000}"/>
    <cellStyle name="메모 2 3 4 3 10 4" xfId="25382" xr:uid="{00000000-0005-0000-0000-0000C6350000}"/>
    <cellStyle name="메모 2 3 4 3 11" xfId="11901" xr:uid="{00000000-0005-0000-0000-0000C7350000}"/>
    <cellStyle name="메모 2 3 4 3 12" xfId="17658" xr:uid="{00000000-0005-0000-0000-0000C8350000}"/>
    <cellStyle name="메모 2 3 4 3 13" xfId="23155" xr:uid="{00000000-0005-0000-0000-0000C9350000}"/>
    <cellStyle name="메모 2 3 4 3 2" xfId="8179" xr:uid="{00000000-0005-0000-0000-0000CA350000}"/>
    <cellStyle name="메모 2 3 4 3 2 2" xfId="14145" xr:uid="{00000000-0005-0000-0000-0000CB350000}"/>
    <cellStyle name="메모 2 3 4 3 2 3" xfId="19901" xr:uid="{00000000-0005-0000-0000-0000CC350000}"/>
    <cellStyle name="메모 2 3 4 3 2 4" xfId="25383" xr:uid="{00000000-0005-0000-0000-0000CD350000}"/>
    <cellStyle name="메모 2 3 4 3 3" xfId="8180" xr:uid="{00000000-0005-0000-0000-0000CE350000}"/>
    <cellStyle name="메모 2 3 4 3 3 2" xfId="14146" xr:uid="{00000000-0005-0000-0000-0000CF350000}"/>
    <cellStyle name="메모 2 3 4 3 3 3" xfId="19902" xr:uid="{00000000-0005-0000-0000-0000D0350000}"/>
    <cellStyle name="메모 2 3 4 3 3 4" xfId="25384" xr:uid="{00000000-0005-0000-0000-0000D1350000}"/>
    <cellStyle name="메모 2 3 4 3 4" xfId="8181" xr:uid="{00000000-0005-0000-0000-0000D2350000}"/>
    <cellStyle name="메모 2 3 4 3 4 2" xfId="14147" xr:uid="{00000000-0005-0000-0000-0000D3350000}"/>
    <cellStyle name="메모 2 3 4 3 4 3" xfId="19903" xr:uid="{00000000-0005-0000-0000-0000D4350000}"/>
    <cellStyle name="메모 2 3 4 3 4 4" xfId="25385" xr:uid="{00000000-0005-0000-0000-0000D5350000}"/>
    <cellStyle name="메모 2 3 4 3 5" xfId="8182" xr:uid="{00000000-0005-0000-0000-0000D6350000}"/>
    <cellStyle name="메모 2 3 4 3 5 2" xfId="14148" xr:uid="{00000000-0005-0000-0000-0000D7350000}"/>
    <cellStyle name="메모 2 3 4 3 5 3" xfId="19904" xr:uid="{00000000-0005-0000-0000-0000D8350000}"/>
    <cellStyle name="메모 2 3 4 3 5 4" xfId="25386" xr:uid="{00000000-0005-0000-0000-0000D9350000}"/>
    <cellStyle name="메모 2 3 4 3 6" xfId="8183" xr:uid="{00000000-0005-0000-0000-0000DA350000}"/>
    <cellStyle name="메모 2 3 4 3 6 2" xfId="14149" xr:uid="{00000000-0005-0000-0000-0000DB350000}"/>
    <cellStyle name="메모 2 3 4 3 6 3" xfId="19905" xr:uid="{00000000-0005-0000-0000-0000DC350000}"/>
    <cellStyle name="메모 2 3 4 3 6 4" xfId="25387" xr:uid="{00000000-0005-0000-0000-0000DD350000}"/>
    <cellStyle name="메모 2 3 4 3 7" xfId="8184" xr:uid="{00000000-0005-0000-0000-0000DE350000}"/>
    <cellStyle name="메모 2 3 4 3 7 2" xfId="14150" xr:uid="{00000000-0005-0000-0000-0000DF350000}"/>
    <cellStyle name="메모 2 3 4 3 7 3" xfId="19906" xr:uid="{00000000-0005-0000-0000-0000E0350000}"/>
    <cellStyle name="메모 2 3 4 3 7 4" xfId="25388" xr:uid="{00000000-0005-0000-0000-0000E1350000}"/>
    <cellStyle name="메모 2 3 4 3 8" xfId="8185" xr:uid="{00000000-0005-0000-0000-0000E2350000}"/>
    <cellStyle name="메모 2 3 4 3 8 2" xfId="14151" xr:uid="{00000000-0005-0000-0000-0000E3350000}"/>
    <cellStyle name="메모 2 3 4 3 8 3" xfId="19907" xr:uid="{00000000-0005-0000-0000-0000E4350000}"/>
    <cellStyle name="메모 2 3 4 3 8 4" xfId="25389" xr:uid="{00000000-0005-0000-0000-0000E5350000}"/>
    <cellStyle name="메모 2 3 4 3 9" xfId="8186" xr:uid="{00000000-0005-0000-0000-0000E6350000}"/>
    <cellStyle name="메모 2 3 4 3 9 2" xfId="14152" xr:uid="{00000000-0005-0000-0000-0000E7350000}"/>
    <cellStyle name="메모 2 3 4 3 9 3" xfId="19908" xr:uid="{00000000-0005-0000-0000-0000E8350000}"/>
    <cellStyle name="메모 2 3 4 3 9 4" xfId="25390" xr:uid="{00000000-0005-0000-0000-0000E9350000}"/>
    <cellStyle name="메모 2 3 4 4" xfId="8187" xr:uid="{00000000-0005-0000-0000-0000EA350000}"/>
    <cellStyle name="메모 2 3 4 4 2" xfId="14153" xr:uid="{00000000-0005-0000-0000-0000EB350000}"/>
    <cellStyle name="메모 2 3 4 4 3" xfId="19909" xr:uid="{00000000-0005-0000-0000-0000EC350000}"/>
    <cellStyle name="메모 2 3 4 4 4" xfId="25391" xr:uid="{00000000-0005-0000-0000-0000ED350000}"/>
    <cellStyle name="메모 2 3 4 5" xfId="8188" xr:uid="{00000000-0005-0000-0000-0000EE350000}"/>
    <cellStyle name="메모 2 3 4 5 2" xfId="14154" xr:uid="{00000000-0005-0000-0000-0000EF350000}"/>
    <cellStyle name="메모 2 3 4 5 3" xfId="19910" xr:uid="{00000000-0005-0000-0000-0000F0350000}"/>
    <cellStyle name="메모 2 3 4 5 4" xfId="25392" xr:uid="{00000000-0005-0000-0000-0000F1350000}"/>
    <cellStyle name="메모 2 3 4 6" xfId="8189" xr:uid="{00000000-0005-0000-0000-0000F2350000}"/>
    <cellStyle name="메모 2 3 4 6 2" xfId="14155" xr:uid="{00000000-0005-0000-0000-0000F3350000}"/>
    <cellStyle name="메모 2 3 4 6 3" xfId="19911" xr:uid="{00000000-0005-0000-0000-0000F4350000}"/>
    <cellStyle name="메모 2 3 4 6 4" xfId="25393" xr:uid="{00000000-0005-0000-0000-0000F5350000}"/>
    <cellStyle name="메모 2 3 4 7" xfId="8190" xr:uid="{00000000-0005-0000-0000-0000F6350000}"/>
    <cellStyle name="메모 2 3 4 7 2" xfId="14156" xr:uid="{00000000-0005-0000-0000-0000F7350000}"/>
    <cellStyle name="메모 2 3 4 7 3" xfId="19912" xr:uid="{00000000-0005-0000-0000-0000F8350000}"/>
    <cellStyle name="메모 2 3 4 7 4" xfId="25394" xr:uid="{00000000-0005-0000-0000-0000F9350000}"/>
    <cellStyle name="메모 2 3 4 8" xfId="11394" xr:uid="{00000000-0005-0000-0000-0000FA350000}"/>
    <cellStyle name="메모 2 3 4 9" xfId="17194" xr:uid="{00000000-0005-0000-0000-0000FB350000}"/>
    <cellStyle name="메모 2 3 5" xfId="5576" xr:uid="{00000000-0005-0000-0000-0000FC350000}"/>
    <cellStyle name="메모 2 3 5 10" xfId="17340" xr:uid="{00000000-0005-0000-0000-0000FD350000}"/>
    <cellStyle name="메모 2 3 5 11" xfId="22910" xr:uid="{00000000-0005-0000-0000-0000FE350000}"/>
    <cellStyle name="메모 2 3 5 2" xfId="5864" xr:uid="{00000000-0005-0000-0000-0000FF350000}"/>
    <cellStyle name="메모 2 3 5 2 10" xfId="8191" xr:uid="{00000000-0005-0000-0000-000000360000}"/>
    <cellStyle name="메모 2 3 5 2 10 2" xfId="14157" xr:uid="{00000000-0005-0000-0000-000001360000}"/>
    <cellStyle name="메모 2 3 5 2 10 3" xfId="19913" xr:uid="{00000000-0005-0000-0000-000002360000}"/>
    <cellStyle name="메모 2 3 5 2 10 4" xfId="25395" xr:uid="{00000000-0005-0000-0000-000003360000}"/>
    <cellStyle name="메모 2 3 5 2 11" xfId="11837" xr:uid="{00000000-0005-0000-0000-000004360000}"/>
    <cellStyle name="메모 2 3 5 2 12" xfId="17598" xr:uid="{00000000-0005-0000-0000-000005360000}"/>
    <cellStyle name="메모 2 3 5 2 13" xfId="23096" xr:uid="{00000000-0005-0000-0000-000006360000}"/>
    <cellStyle name="메모 2 3 5 2 2" xfId="8192" xr:uid="{00000000-0005-0000-0000-000007360000}"/>
    <cellStyle name="메모 2 3 5 2 2 2" xfId="14158" xr:uid="{00000000-0005-0000-0000-000008360000}"/>
    <cellStyle name="메모 2 3 5 2 2 3" xfId="19914" xr:uid="{00000000-0005-0000-0000-000009360000}"/>
    <cellStyle name="메모 2 3 5 2 2 4" xfId="25396" xr:uid="{00000000-0005-0000-0000-00000A360000}"/>
    <cellStyle name="메모 2 3 5 2 3" xfId="8193" xr:uid="{00000000-0005-0000-0000-00000B360000}"/>
    <cellStyle name="메모 2 3 5 2 3 2" xfId="14159" xr:uid="{00000000-0005-0000-0000-00000C360000}"/>
    <cellStyle name="메모 2 3 5 2 3 3" xfId="19915" xr:uid="{00000000-0005-0000-0000-00000D360000}"/>
    <cellStyle name="메모 2 3 5 2 3 4" xfId="25397" xr:uid="{00000000-0005-0000-0000-00000E360000}"/>
    <cellStyle name="메모 2 3 5 2 4" xfId="8194" xr:uid="{00000000-0005-0000-0000-00000F360000}"/>
    <cellStyle name="메모 2 3 5 2 4 2" xfId="14160" xr:uid="{00000000-0005-0000-0000-000010360000}"/>
    <cellStyle name="메모 2 3 5 2 4 3" xfId="19916" xr:uid="{00000000-0005-0000-0000-000011360000}"/>
    <cellStyle name="메모 2 3 5 2 4 4" xfId="25398" xr:uid="{00000000-0005-0000-0000-000012360000}"/>
    <cellStyle name="메모 2 3 5 2 5" xfId="8195" xr:uid="{00000000-0005-0000-0000-000013360000}"/>
    <cellStyle name="메모 2 3 5 2 5 2" xfId="14161" xr:uid="{00000000-0005-0000-0000-000014360000}"/>
    <cellStyle name="메모 2 3 5 2 5 3" xfId="19917" xr:uid="{00000000-0005-0000-0000-000015360000}"/>
    <cellStyle name="메모 2 3 5 2 5 4" xfId="25399" xr:uid="{00000000-0005-0000-0000-000016360000}"/>
    <cellStyle name="메모 2 3 5 2 6" xfId="8196" xr:uid="{00000000-0005-0000-0000-000017360000}"/>
    <cellStyle name="메모 2 3 5 2 6 2" xfId="14162" xr:uid="{00000000-0005-0000-0000-000018360000}"/>
    <cellStyle name="메모 2 3 5 2 6 3" xfId="19918" xr:uid="{00000000-0005-0000-0000-000019360000}"/>
    <cellStyle name="메모 2 3 5 2 6 4" xfId="25400" xr:uid="{00000000-0005-0000-0000-00001A360000}"/>
    <cellStyle name="메모 2 3 5 2 7" xfId="8197" xr:uid="{00000000-0005-0000-0000-00001B360000}"/>
    <cellStyle name="메모 2 3 5 2 7 2" xfId="14163" xr:uid="{00000000-0005-0000-0000-00001C360000}"/>
    <cellStyle name="메모 2 3 5 2 7 3" xfId="19919" xr:uid="{00000000-0005-0000-0000-00001D360000}"/>
    <cellStyle name="메모 2 3 5 2 7 4" xfId="25401" xr:uid="{00000000-0005-0000-0000-00001E360000}"/>
    <cellStyle name="메모 2 3 5 2 8" xfId="8198" xr:uid="{00000000-0005-0000-0000-00001F360000}"/>
    <cellStyle name="메모 2 3 5 2 8 2" xfId="14164" xr:uid="{00000000-0005-0000-0000-000020360000}"/>
    <cellStyle name="메모 2 3 5 2 8 3" xfId="19920" xr:uid="{00000000-0005-0000-0000-000021360000}"/>
    <cellStyle name="메모 2 3 5 2 8 4" xfId="25402" xr:uid="{00000000-0005-0000-0000-000022360000}"/>
    <cellStyle name="메모 2 3 5 2 9" xfId="8199" xr:uid="{00000000-0005-0000-0000-000023360000}"/>
    <cellStyle name="메모 2 3 5 2 9 2" xfId="14165" xr:uid="{00000000-0005-0000-0000-000024360000}"/>
    <cellStyle name="메모 2 3 5 2 9 3" xfId="19921" xr:uid="{00000000-0005-0000-0000-000025360000}"/>
    <cellStyle name="메모 2 3 5 2 9 4" xfId="25403" xr:uid="{00000000-0005-0000-0000-000026360000}"/>
    <cellStyle name="메모 2 3 5 3" xfId="6074" xr:uid="{00000000-0005-0000-0000-000027360000}"/>
    <cellStyle name="메모 2 3 5 3 10" xfId="8200" xr:uid="{00000000-0005-0000-0000-000028360000}"/>
    <cellStyle name="메모 2 3 5 3 10 2" xfId="14166" xr:uid="{00000000-0005-0000-0000-000029360000}"/>
    <cellStyle name="메모 2 3 5 3 10 3" xfId="19922" xr:uid="{00000000-0005-0000-0000-00002A360000}"/>
    <cellStyle name="메모 2 3 5 3 10 4" xfId="25404" xr:uid="{00000000-0005-0000-0000-00002B360000}"/>
    <cellStyle name="메모 2 3 5 3 11" xfId="12046" xr:uid="{00000000-0005-0000-0000-00002C360000}"/>
    <cellStyle name="메모 2 3 5 3 12" xfId="17802" xr:uid="{00000000-0005-0000-0000-00002D360000}"/>
    <cellStyle name="메모 2 3 5 3 13" xfId="23299" xr:uid="{00000000-0005-0000-0000-00002E360000}"/>
    <cellStyle name="메모 2 3 5 3 2" xfId="8201" xr:uid="{00000000-0005-0000-0000-00002F360000}"/>
    <cellStyle name="메모 2 3 5 3 2 2" xfId="14167" xr:uid="{00000000-0005-0000-0000-000030360000}"/>
    <cellStyle name="메모 2 3 5 3 2 3" xfId="19923" xr:uid="{00000000-0005-0000-0000-000031360000}"/>
    <cellStyle name="메모 2 3 5 3 2 4" xfId="25405" xr:uid="{00000000-0005-0000-0000-000032360000}"/>
    <cellStyle name="메모 2 3 5 3 3" xfId="8202" xr:uid="{00000000-0005-0000-0000-000033360000}"/>
    <cellStyle name="메모 2 3 5 3 3 2" xfId="14168" xr:uid="{00000000-0005-0000-0000-000034360000}"/>
    <cellStyle name="메모 2 3 5 3 3 3" xfId="19924" xr:uid="{00000000-0005-0000-0000-000035360000}"/>
    <cellStyle name="메모 2 3 5 3 3 4" xfId="25406" xr:uid="{00000000-0005-0000-0000-000036360000}"/>
    <cellStyle name="메모 2 3 5 3 4" xfId="8203" xr:uid="{00000000-0005-0000-0000-000037360000}"/>
    <cellStyle name="메모 2 3 5 3 4 2" xfId="14169" xr:uid="{00000000-0005-0000-0000-000038360000}"/>
    <cellStyle name="메모 2 3 5 3 4 3" xfId="19925" xr:uid="{00000000-0005-0000-0000-000039360000}"/>
    <cellStyle name="메모 2 3 5 3 4 4" xfId="25407" xr:uid="{00000000-0005-0000-0000-00003A360000}"/>
    <cellStyle name="메모 2 3 5 3 5" xfId="8204" xr:uid="{00000000-0005-0000-0000-00003B360000}"/>
    <cellStyle name="메모 2 3 5 3 5 2" xfId="14170" xr:uid="{00000000-0005-0000-0000-00003C360000}"/>
    <cellStyle name="메모 2 3 5 3 5 3" xfId="19926" xr:uid="{00000000-0005-0000-0000-00003D360000}"/>
    <cellStyle name="메모 2 3 5 3 5 4" xfId="25408" xr:uid="{00000000-0005-0000-0000-00003E360000}"/>
    <cellStyle name="메모 2 3 5 3 6" xfId="8205" xr:uid="{00000000-0005-0000-0000-00003F360000}"/>
    <cellStyle name="메모 2 3 5 3 6 2" xfId="14171" xr:uid="{00000000-0005-0000-0000-000040360000}"/>
    <cellStyle name="메모 2 3 5 3 6 3" xfId="19927" xr:uid="{00000000-0005-0000-0000-000041360000}"/>
    <cellStyle name="메모 2 3 5 3 6 4" xfId="25409" xr:uid="{00000000-0005-0000-0000-000042360000}"/>
    <cellStyle name="메모 2 3 5 3 7" xfId="8206" xr:uid="{00000000-0005-0000-0000-000043360000}"/>
    <cellStyle name="메모 2 3 5 3 7 2" xfId="14172" xr:uid="{00000000-0005-0000-0000-000044360000}"/>
    <cellStyle name="메모 2 3 5 3 7 3" xfId="19928" xr:uid="{00000000-0005-0000-0000-000045360000}"/>
    <cellStyle name="메모 2 3 5 3 7 4" xfId="25410" xr:uid="{00000000-0005-0000-0000-000046360000}"/>
    <cellStyle name="메모 2 3 5 3 8" xfId="8207" xr:uid="{00000000-0005-0000-0000-000047360000}"/>
    <cellStyle name="메모 2 3 5 3 8 2" xfId="14173" xr:uid="{00000000-0005-0000-0000-000048360000}"/>
    <cellStyle name="메모 2 3 5 3 8 3" xfId="19929" xr:uid="{00000000-0005-0000-0000-000049360000}"/>
    <cellStyle name="메모 2 3 5 3 8 4" xfId="25411" xr:uid="{00000000-0005-0000-0000-00004A360000}"/>
    <cellStyle name="메모 2 3 5 3 9" xfId="8208" xr:uid="{00000000-0005-0000-0000-00004B360000}"/>
    <cellStyle name="메모 2 3 5 3 9 2" xfId="14174" xr:uid="{00000000-0005-0000-0000-00004C360000}"/>
    <cellStyle name="메모 2 3 5 3 9 3" xfId="19930" xr:uid="{00000000-0005-0000-0000-00004D360000}"/>
    <cellStyle name="메모 2 3 5 3 9 4" xfId="25412" xr:uid="{00000000-0005-0000-0000-00004E360000}"/>
    <cellStyle name="메모 2 3 5 4" xfId="8209" xr:uid="{00000000-0005-0000-0000-00004F360000}"/>
    <cellStyle name="메모 2 3 5 4 2" xfId="14175" xr:uid="{00000000-0005-0000-0000-000050360000}"/>
    <cellStyle name="메모 2 3 5 4 3" xfId="19931" xr:uid="{00000000-0005-0000-0000-000051360000}"/>
    <cellStyle name="메모 2 3 5 4 4" xfId="25413" xr:uid="{00000000-0005-0000-0000-000052360000}"/>
    <cellStyle name="메모 2 3 5 5" xfId="8210" xr:uid="{00000000-0005-0000-0000-000053360000}"/>
    <cellStyle name="메모 2 3 5 5 2" xfId="14176" xr:uid="{00000000-0005-0000-0000-000054360000}"/>
    <cellStyle name="메모 2 3 5 5 3" xfId="19932" xr:uid="{00000000-0005-0000-0000-000055360000}"/>
    <cellStyle name="메모 2 3 5 5 4" xfId="25414" xr:uid="{00000000-0005-0000-0000-000056360000}"/>
    <cellStyle name="메모 2 3 5 6" xfId="8211" xr:uid="{00000000-0005-0000-0000-000057360000}"/>
    <cellStyle name="메모 2 3 5 6 2" xfId="14177" xr:uid="{00000000-0005-0000-0000-000058360000}"/>
    <cellStyle name="메모 2 3 5 6 3" xfId="19933" xr:uid="{00000000-0005-0000-0000-000059360000}"/>
    <cellStyle name="메모 2 3 5 6 4" xfId="25415" xr:uid="{00000000-0005-0000-0000-00005A360000}"/>
    <cellStyle name="메모 2 3 5 7" xfId="8212" xr:uid="{00000000-0005-0000-0000-00005B360000}"/>
    <cellStyle name="메모 2 3 5 7 2" xfId="14178" xr:uid="{00000000-0005-0000-0000-00005C360000}"/>
    <cellStyle name="메모 2 3 5 7 3" xfId="19934" xr:uid="{00000000-0005-0000-0000-00005D360000}"/>
    <cellStyle name="메모 2 3 5 7 4" xfId="25416" xr:uid="{00000000-0005-0000-0000-00005E360000}"/>
    <cellStyle name="메모 2 3 5 8" xfId="8213" xr:uid="{00000000-0005-0000-0000-00005F360000}"/>
    <cellStyle name="메모 2 3 5 8 2" xfId="14179" xr:uid="{00000000-0005-0000-0000-000060360000}"/>
    <cellStyle name="메모 2 3 5 8 3" xfId="19935" xr:uid="{00000000-0005-0000-0000-000061360000}"/>
    <cellStyle name="메모 2 3 5 8 4" xfId="25417" xr:uid="{00000000-0005-0000-0000-000062360000}"/>
    <cellStyle name="메모 2 3 5 9" xfId="11564" xr:uid="{00000000-0005-0000-0000-000063360000}"/>
    <cellStyle name="메모 2 3 6" xfId="8214" xr:uid="{00000000-0005-0000-0000-000064360000}"/>
    <cellStyle name="메모 2 3 6 2" xfId="14180" xr:uid="{00000000-0005-0000-0000-000065360000}"/>
    <cellStyle name="메모 2 3 6 3" xfId="19936" xr:uid="{00000000-0005-0000-0000-000066360000}"/>
    <cellStyle name="메모 2 3 6 4" xfId="25418" xr:uid="{00000000-0005-0000-0000-000067360000}"/>
    <cellStyle name="메모 2 3 7" xfId="8215" xr:uid="{00000000-0005-0000-0000-000068360000}"/>
    <cellStyle name="메모 2 3 7 2" xfId="14181" xr:uid="{00000000-0005-0000-0000-000069360000}"/>
    <cellStyle name="메모 2 3 7 3" xfId="19937" xr:uid="{00000000-0005-0000-0000-00006A360000}"/>
    <cellStyle name="메모 2 3 7 4" xfId="25419" xr:uid="{00000000-0005-0000-0000-00006B360000}"/>
    <cellStyle name="메모 2 3 8" xfId="11335" xr:uid="{00000000-0005-0000-0000-00006C360000}"/>
    <cellStyle name="메모 2 3 9" xfId="11274" xr:uid="{00000000-0005-0000-0000-00006D360000}"/>
    <cellStyle name="메모 2 4" xfId="5380" xr:uid="{00000000-0005-0000-0000-00006E360000}"/>
    <cellStyle name="메모 2 4 10" xfId="8216" xr:uid="{00000000-0005-0000-0000-00006F360000}"/>
    <cellStyle name="메모 2 4 10 2" xfId="14182" xr:uid="{00000000-0005-0000-0000-000070360000}"/>
    <cellStyle name="메모 2 4 10 3" xfId="19938" xr:uid="{00000000-0005-0000-0000-000071360000}"/>
    <cellStyle name="메모 2 4 10 4" xfId="25420" xr:uid="{00000000-0005-0000-0000-000072360000}"/>
    <cellStyle name="메모 2 4 11" xfId="11374" xr:uid="{00000000-0005-0000-0000-000073360000}"/>
    <cellStyle name="메모 2 4 12" xfId="17177" xr:uid="{00000000-0005-0000-0000-000074360000}"/>
    <cellStyle name="메모 2 4 13" xfId="11301" xr:uid="{00000000-0005-0000-0000-000075360000}"/>
    <cellStyle name="메모 2 4 2" xfId="5668" xr:uid="{00000000-0005-0000-0000-000076360000}"/>
    <cellStyle name="메모 2 4 2 10" xfId="11641" xr:uid="{00000000-0005-0000-0000-000077360000}"/>
    <cellStyle name="메모 2 4 2 11" xfId="17411" xr:uid="{00000000-0005-0000-0000-000078360000}"/>
    <cellStyle name="메모 2 4 2 12" xfId="22943" xr:uid="{00000000-0005-0000-0000-000079360000}"/>
    <cellStyle name="메모 2 4 2 2" xfId="8217" xr:uid="{00000000-0005-0000-0000-00007A360000}"/>
    <cellStyle name="메모 2 4 2 2 2" xfId="14183" xr:uid="{00000000-0005-0000-0000-00007B360000}"/>
    <cellStyle name="메모 2 4 2 2 3" xfId="19939" xr:uid="{00000000-0005-0000-0000-00007C360000}"/>
    <cellStyle name="메모 2 4 2 2 4" xfId="25421" xr:uid="{00000000-0005-0000-0000-00007D360000}"/>
    <cellStyle name="메모 2 4 2 3" xfId="8218" xr:uid="{00000000-0005-0000-0000-00007E360000}"/>
    <cellStyle name="메모 2 4 2 3 2" xfId="14184" xr:uid="{00000000-0005-0000-0000-00007F360000}"/>
    <cellStyle name="메모 2 4 2 3 3" xfId="19940" xr:uid="{00000000-0005-0000-0000-000080360000}"/>
    <cellStyle name="메모 2 4 2 3 4" xfId="25422" xr:uid="{00000000-0005-0000-0000-000081360000}"/>
    <cellStyle name="메모 2 4 2 4" xfId="8219" xr:uid="{00000000-0005-0000-0000-000082360000}"/>
    <cellStyle name="메모 2 4 2 4 2" xfId="14185" xr:uid="{00000000-0005-0000-0000-000083360000}"/>
    <cellStyle name="메모 2 4 2 4 3" xfId="19941" xr:uid="{00000000-0005-0000-0000-000084360000}"/>
    <cellStyle name="메모 2 4 2 4 4" xfId="25423" xr:uid="{00000000-0005-0000-0000-000085360000}"/>
    <cellStyle name="메모 2 4 2 5" xfId="8220" xr:uid="{00000000-0005-0000-0000-000086360000}"/>
    <cellStyle name="메모 2 4 2 5 2" xfId="14186" xr:uid="{00000000-0005-0000-0000-000087360000}"/>
    <cellStyle name="메모 2 4 2 5 3" xfId="19942" xr:uid="{00000000-0005-0000-0000-000088360000}"/>
    <cellStyle name="메모 2 4 2 5 4" xfId="25424" xr:uid="{00000000-0005-0000-0000-000089360000}"/>
    <cellStyle name="메모 2 4 2 6" xfId="8221" xr:uid="{00000000-0005-0000-0000-00008A360000}"/>
    <cellStyle name="메모 2 4 2 6 2" xfId="14187" xr:uid="{00000000-0005-0000-0000-00008B360000}"/>
    <cellStyle name="메모 2 4 2 6 3" xfId="19943" xr:uid="{00000000-0005-0000-0000-00008C360000}"/>
    <cellStyle name="메모 2 4 2 6 4" xfId="25425" xr:uid="{00000000-0005-0000-0000-00008D360000}"/>
    <cellStyle name="메모 2 4 2 7" xfId="8222" xr:uid="{00000000-0005-0000-0000-00008E360000}"/>
    <cellStyle name="메모 2 4 2 7 2" xfId="14188" xr:uid="{00000000-0005-0000-0000-00008F360000}"/>
    <cellStyle name="메모 2 4 2 7 3" xfId="19944" xr:uid="{00000000-0005-0000-0000-000090360000}"/>
    <cellStyle name="메모 2 4 2 7 4" xfId="25426" xr:uid="{00000000-0005-0000-0000-000091360000}"/>
    <cellStyle name="메모 2 4 2 8" xfId="8223" xr:uid="{00000000-0005-0000-0000-000092360000}"/>
    <cellStyle name="메모 2 4 2 8 2" xfId="14189" xr:uid="{00000000-0005-0000-0000-000093360000}"/>
    <cellStyle name="메모 2 4 2 8 3" xfId="19945" xr:uid="{00000000-0005-0000-0000-000094360000}"/>
    <cellStyle name="메모 2 4 2 8 4" xfId="25427" xr:uid="{00000000-0005-0000-0000-000095360000}"/>
    <cellStyle name="메모 2 4 2 9" xfId="8224" xr:uid="{00000000-0005-0000-0000-000096360000}"/>
    <cellStyle name="메모 2 4 2 9 2" xfId="14190" xr:uid="{00000000-0005-0000-0000-000097360000}"/>
    <cellStyle name="메모 2 4 2 9 3" xfId="19946" xr:uid="{00000000-0005-0000-0000-000098360000}"/>
    <cellStyle name="메모 2 4 2 9 4" xfId="25428" xr:uid="{00000000-0005-0000-0000-000099360000}"/>
    <cellStyle name="메모 2 4 3" xfId="5909" xr:uid="{00000000-0005-0000-0000-00009A360000}"/>
    <cellStyle name="메모 2 4 3 10" xfId="8225" xr:uid="{00000000-0005-0000-0000-00009B360000}"/>
    <cellStyle name="메모 2 4 3 10 2" xfId="14191" xr:uid="{00000000-0005-0000-0000-00009C360000}"/>
    <cellStyle name="메모 2 4 3 10 3" xfId="19947" xr:uid="{00000000-0005-0000-0000-00009D360000}"/>
    <cellStyle name="메모 2 4 3 10 4" xfId="25429" xr:uid="{00000000-0005-0000-0000-00009E360000}"/>
    <cellStyle name="메모 2 4 3 11" xfId="11882" xr:uid="{00000000-0005-0000-0000-00009F360000}"/>
    <cellStyle name="메모 2 4 3 12" xfId="17639" xr:uid="{00000000-0005-0000-0000-0000A0360000}"/>
    <cellStyle name="메모 2 4 3 13" xfId="23136" xr:uid="{00000000-0005-0000-0000-0000A1360000}"/>
    <cellStyle name="메모 2 4 3 2" xfId="8226" xr:uid="{00000000-0005-0000-0000-0000A2360000}"/>
    <cellStyle name="메모 2 4 3 2 2" xfId="14192" xr:uid="{00000000-0005-0000-0000-0000A3360000}"/>
    <cellStyle name="메모 2 4 3 2 3" xfId="19948" xr:uid="{00000000-0005-0000-0000-0000A4360000}"/>
    <cellStyle name="메모 2 4 3 2 4" xfId="25430" xr:uid="{00000000-0005-0000-0000-0000A5360000}"/>
    <cellStyle name="메모 2 4 3 3" xfId="8227" xr:uid="{00000000-0005-0000-0000-0000A6360000}"/>
    <cellStyle name="메모 2 4 3 3 2" xfId="14193" xr:uid="{00000000-0005-0000-0000-0000A7360000}"/>
    <cellStyle name="메모 2 4 3 3 3" xfId="19949" xr:uid="{00000000-0005-0000-0000-0000A8360000}"/>
    <cellStyle name="메모 2 4 3 3 4" xfId="25431" xr:uid="{00000000-0005-0000-0000-0000A9360000}"/>
    <cellStyle name="메모 2 4 3 4" xfId="8228" xr:uid="{00000000-0005-0000-0000-0000AA360000}"/>
    <cellStyle name="메모 2 4 3 4 2" xfId="14194" xr:uid="{00000000-0005-0000-0000-0000AB360000}"/>
    <cellStyle name="메모 2 4 3 4 3" xfId="19950" xr:uid="{00000000-0005-0000-0000-0000AC360000}"/>
    <cellStyle name="메모 2 4 3 4 4" xfId="25432" xr:uid="{00000000-0005-0000-0000-0000AD360000}"/>
    <cellStyle name="메모 2 4 3 5" xfId="8229" xr:uid="{00000000-0005-0000-0000-0000AE360000}"/>
    <cellStyle name="메모 2 4 3 5 2" xfId="14195" xr:uid="{00000000-0005-0000-0000-0000AF360000}"/>
    <cellStyle name="메모 2 4 3 5 3" xfId="19951" xr:uid="{00000000-0005-0000-0000-0000B0360000}"/>
    <cellStyle name="메모 2 4 3 5 4" xfId="25433" xr:uid="{00000000-0005-0000-0000-0000B1360000}"/>
    <cellStyle name="메모 2 4 3 6" xfId="8230" xr:uid="{00000000-0005-0000-0000-0000B2360000}"/>
    <cellStyle name="메모 2 4 3 6 2" xfId="14196" xr:uid="{00000000-0005-0000-0000-0000B3360000}"/>
    <cellStyle name="메모 2 4 3 6 3" xfId="19952" xr:uid="{00000000-0005-0000-0000-0000B4360000}"/>
    <cellStyle name="메모 2 4 3 6 4" xfId="25434" xr:uid="{00000000-0005-0000-0000-0000B5360000}"/>
    <cellStyle name="메모 2 4 3 7" xfId="8231" xr:uid="{00000000-0005-0000-0000-0000B6360000}"/>
    <cellStyle name="메모 2 4 3 7 2" xfId="14197" xr:uid="{00000000-0005-0000-0000-0000B7360000}"/>
    <cellStyle name="메모 2 4 3 7 3" xfId="19953" xr:uid="{00000000-0005-0000-0000-0000B8360000}"/>
    <cellStyle name="메모 2 4 3 7 4" xfId="25435" xr:uid="{00000000-0005-0000-0000-0000B9360000}"/>
    <cellStyle name="메모 2 4 3 8" xfId="8232" xr:uid="{00000000-0005-0000-0000-0000BA360000}"/>
    <cellStyle name="메모 2 4 3 8 2" xfId="14198" xr:uid="{00000000-0005-0000-0000-0000BB360000}"/>
    <cellStyle name="메모 2 4 3 8 3" xfId="19954" xr:uid="{00000000-0005-0000-0000-0000BC360000}"/>
    <cellStyle name="메모 2 4 3 8 4" xfId="25436" xr:uid="{00000000-0005-0000-0000-0000BD360000}"/>
    <cellStyle name="메모 2 4 3 9" xfId="8233" xr:uid="{00000000-0005-0000-0000-0000BE360000}"/>
    <cellStyle name="메모 2 4 3 9 2" xfId="14199" xr:uid="{00000000-0005-0000-0000-0000BF360000}"/>
    <cellStyle name="메모 2 4 3 9 3" xfId="19955" xr:uid="{00000000-0005-0000-0000-0000C0360000}"/>
    <cellStyle name="메모 2 4 3 9 4" xfId="25437" xr:uid="{00000000-0005-0000-0000-0000C1360000}"/>
    <cellStyle name="메모 2 4 4" xfId="8234" xr:uid="{00000000-0005-0000-0000-0000C2360000}"/>
    <cellStyle name="메모 2 4 4 2" xfId="14200" xr:uid="{00000000-0005-0000-0000-0000C3360000}"/>
    <cellStyle name="메모 2 4 4 3" xfId="19956" xr:uid="{00000000-0005-0000-0000-0000C4360000}"/>
    <cellStyle name="메모 2 4 4 4" xfId="25438" xr:uid="{00000000-0005-0000-0000-0000C5360000}"/>
    <cellStyle name="메모 2 4 5" xfId="8235" xr:uid="{00000000-0005-0000-0000-0000C6360000}"/>
    <cellStyle name="메모 2 4 5 2" xfId="14201" xr:uid="{00000000-0005-0000-0000-0000C7360000}"/>
    <cellStyle name="메모 2 4 5 3" xfId="19957" xr:uid="{00000000-0005-0000-0000-0000C8360000}"/>
    <cellStyle name="메모 2 4 5 4" xfId="25439" xr:uid="{00000000-0005-0000-0000-0000C9360000}"/>
    <cellStyle name="메모 2 4 6" xfId="8236" xr:uid="{00000000-0005-0000-0000-0000CA360000}"/>
    <cellStyle name="메모 2 4 6 2" xfId="14202" xr:uid="{00000000-0005-0000-0000-0000CB360000}"/>
    <cellStyle name="메모 2 4 6 3" xfId="19958" xr:uid="{00000000-0005-0000-0000-0000CC360000}"/>
    <cellStyle name="메모 2 4 6 4" xfId="25440" xr:uid="{00000000-0005-0000-0000-0000CD360000}"/>
    <cellStyle name="메모 2 4 7" xfId="8237" xr:uid="{00000000-0005-0000-0000-0000CE360000}"/>
    <cellStyle name="메모 2 4 7 2" xfId="14203" xr:uid="{00000000-0005-0000-0000-0000CF360000}"/>
    <cellStyle name="메모 2 4 7 3" xfId="19959" xr:uid="{00000000-0005-0000-0000-0000D0360000}"/>
    <cellStyle name="메모 2 4 7 4" xfId="25441" xr:uid="{00000000-0005-0000-0000-0000D1360000}"/>
    <cellStyle name="메모 2 4 8" xfId="8238" xr:uid="{00000000-0005-0000-0000-0000D2360000}"/>
    <cellStyle name="메모 2 4 8 2" xfId="14204" xr:uid="{00000000-0005-0000-0000-0000D3360000}"/>
    <cellStyle name="메모 2 4 8 3" xfId="19960" xr:uid="{00000000-0005-0000-0000-0000D4360000}"/>
    <cellStyle name="메모 2 4 8 4" xfId="25442" xr:uid="{00000000-0005-0000-0000-0000D5360000}"/>
    <cellStyle name="메모 2 4 9" xfId="8239" xr:uid="{00000000-0005-0000-0000-0000D6360000}"/>
    <cellStyle name="메모 2 4 9 2" xfId="14205" xr:uid="{00000000-0005-0000-0000-0000D7360000}"/>
    <cellStyle name="메모 2 4 9 3" xfId="19961" xr:uid="{00000000-0005-0000-0000-0000D8360000}"/>
    <cellStyle name="메모 2 4 9 4" xfId="25443" xr:uid="{00000000-0005-0000-0000-0000D9360000}"/>
    <cellStyle name="메모 2 5" xfId="5502" xr:uid="{00000000-0005-0000-0000-0000DA360000}"/>
    <cellStyle name="메모 2 5 2" xfId="5790" xr:uid="{00000000-0005-0000-0000-0000DB360000}"/>
    <cellStyle name="메모 2 5 2 10" xfId="11763" xr:uid="{00000000-0005-0000-0000-0000DC360000}"/>
    <cellStyle name="메모 2 5 2 11" xfId="17527" xr:uid="{00000000-0005-0000-0000-0000DD360000}"/>
    <cellStyle name="메모 2 5 2 12" xfId="23043" xr:uid="{00000000-0005-0000-0000-0000DE360000}"/>
    <cellStyle name="메모 2 5 2 2" xfId="8240" xr:uid="{00000000-0005-0000-0000-0000DF360000}"/>
    <cellStyle name="메모 2 5 2 2 2" xfId="14206" xr:uid="{00000000-0005-0000-0000-0000E0360000}"/>
    <cellStyle name="메모 2 5 2 2 3" xfId="19962" xr:uid="{00000000-0005-0000-0000-0000E1360000}"/>
    <cellStyle name="메모 2 5 2 2 4" xfId="25444" xr:uid="{00000000-0005-0000-0000-0000E2360000}"/>
    <cellStyle name="메모 2 5 2 3" xfId="8241" xr:uid="{00000000-0005-0000-0000-0000E3360000}"/>
    <cellStyle name="메모 2 5 2 3 2" xfId="14207" xr:uid="{00000000-0005-0000-0000-0000E4360000}"/>
    <cellStyle name="메모 2 5 2 3 3" xfId="19963" xr:uid="{00000000-0005-0000-0000-0000E5360000}"/>
    <cellStyle name="메모 2 5 2 3 4" xfId="25445" xr:uid="{00000000-0005-0000-0000-0000E6360000}"/>
    <cellStyle name="메모 2 5 2 4" xfId="8242" xr:uid="{00000000-0005-0000-0000-0000E7360000}"/>
    <cellStyle name="메모 2 5 2 4 2" xfId="14208" xr:uid="{00000000-0005-0000-0000-0000E8360000}"/>
    <cellStyle name="메모 2 5 2 4 3" xfId="19964" xr:uid="{00000000-0005-0000-0000-0000E9360000}"/>
    <cellStyle name="메모 2 5 2 4 4" xfId="25446" xr:uid="{00000000-0005-0000-0000-0000EA360000}"/>
    <cellStyle name="메모 2 5 2 5" xfId="8243" xr:uid="{00000000-0005-0000-0000-0000EB360000}"/>
    <cellStyle name="메모 2 5 2 5 2" xfId="14209" xr:uid="{00000000-0005-0000-0000-0000EC360000}"/>
    <cellStyle name="메모 2 5 2 5 3" xfId="19965" xr:uid="{00000000-0005-0000-0000-0000ED360000}"/>
    <cellStyle name="메모 2 5 2 5 4" xfId="25447" xr:uid="{00000000-0005-0000-0000-0000EE360000}"/>
    <cellStyle name="메모 2 5 2 6" xfId="8244" xr:uid="{00000000-0005-0000-0000-0000EF360000}"/>
    <cellStyle name="메모 2 5 2 6 2" xfId="14210" xr:uid="{00000000-0005-0000-0000-0000F0360000}"/>
    <cellStyle name="메모 2 5 2 6 3" xfId="19966" xr:uid="{00000000-0005-0000-0000-0000F1360000}"/>
    <cellStyle name="메모 2 5 2 6 4" xfId="25448" xr:uid="{00000000-0005-0000-0000-0000F2360000}"/>
    <cellStyle name="메모 2 5 2 7" xfId="8245" xr:uid="{00000000-0005-0000-0000-0000F3360000}"/>
    <cellStyle name="메모 2 5 2 7 2" xfId="14211" xr:uid="{00000000-0005-0000-0000-0000F4360000}"/>
    <cellStyle name="메모 2 5 2 7 3" xfId="19967" xr:uid="{00000000-0005-0000-0000-0000F5360000}"/>
    <cellStyle name="메모 2 5 2 7 4" xfId="25449" xr:uid="{00000000-0005-0000-0000-0000F6360000}"/>
    <cellStyle name="메모 2 5 2 8" xfId="8246" xr:uid="{00000000-0005-0000-0000-0000F7360000}"/>
    <cellStyle name="메모 2 5 2 8 2" xfId="14212" xr:uid="{00000000-0005-0000-0000-0000F8360000}"/>
    <cellStyle name="메모 2 5 2 8 3" xfId="19968" xr:uid="{00000000-0005-0000-0000-0000F9360000}"/>
    <cellStyle name="메모 2 5 2 8 4" xfId="25450" xr:uid="{00000000-0005-0000-0000-0000FA360000}"/>
    <cellStyle name="메모 2 5 2 9" xfId="8247" xr:uid="{00000000-0005-0000-0000-0000FB360000}"/>
    <cellStyle name="메모 2 5 2 9 2" xfId="14213" xr:uid="{00000000-0005-0000-0000-0000FC360000}"/>
    <cellStyle name="메모 2 5 2 9 3" xfId="19969" xr:uid="{00000000-0005-0000-0000-0000FD360000}"/>
    <cellStyle name="메모 2 5 2 9 4" xfId="25451" xr:uid="{00000000-0005-0000-0000-0000FE360000}"/>
    <cellStyle name="메모 2 5 3" xfId="6013" xr:uid="{00000000-0005-0000-0000-0000FF360000}"/>
    <cellStyle name="메모 2 5 3 10" xfId="8248" xr:uid="{00000000-0005-0000-0000-000000370000}"/>
    <cellStyle name="메모 2 5 3 10 2" xfId="14214" xr:uid="{00000000-0005-0000-0000-000001370000}"/>
    <cellStyle name="메모 2 5 3 10 3" xfId="19970" xr:uid="{00000000-0005-0000-0000-000002370000}"/>
    <cellStyle name="메모 2 5 3 10 4" xfId="25452" xr:uid="{00000000-0005-0000-0000-000003370000}"/>
    <cellStyle name="메모 2 5 3 11" xfId="11986" xr:uid="{00000000-0005-0000-0000-000004370000}"/>
    <cellStyle name="메모 2 5 3 12" xfId="17743" xr:uid="{00000000-0005-0000-0000-000005370000}"/>
    <cellStyle name="메모 2 5 3 13" xfId="23240" xr:uid="{00000000-0005-0000-0000-000006370000}"/>
    <cellStyle name="메모 2 5 3 2" xfId="8249" xr:uid="{00000000-0005-0000-0000-000007370000}"/>
    <cellStyle name="메모 2 5 3 2 2" xfId="14215" xr:uid="{00000000-0005-0000-0000-000008370000}"/>
    <cellStyle name="메모 2 5 3 2 3" xfId="19971" xr:uid="{00000000-0005-0000-0000-000009370000}"/>
    <cellStyle name="메모 2 5 3 2 4" xfId="25453" xr:uid="{00000000-0005-0000-0000-00000A370000}"/>
    <cellStyle name="메모 2 5 3 3" xfId="8250" xr:uid="{00000000-0005-0000-0000-00000B370000}"/>
    <cellStyle name="메모 2 5 3 3 2" xfId="14216" xr:uid="{00000000-0005-0000-0000-00000C370000}"/>
    <cellStyle name="메모 2 5 3 3 3" xfId="19972" xr:uid="{00000000-0005-0000-0000-00000D370000}"/>
    <cellStyle name="메모 2 5 3 3 4" xfId="25454" xr:uid="{00000000-0005-0000-0000-00000E370000}"/>
    <cellStyle name="메모 2 5 3 4" xfId="8251" xr:uid="{00000000-0005-0000-0000-00000F370000}"/>
    <cellStyle name="메모 2 5 3 4 2" xfId="14217" xr:uid="{00000000-0005-0000-0000-000010370000}"/>
    <cellStyle name="메모 2 5 3 4 3" xfId="19973" xr:uid="{00000000-0005-0000-0000-000011370000}"/>
    <cellStyle name="메모 2 5 3 4 4" xfId="25455" xr:uid="{00000000-0005-0000-0000-000012370000}"/>
    <cellStyle name="메모 2 5 3 5" xfId="8252" xr:uid="{00000000-0005-0000-0000-000013370000}"/>
    <cellStyle name="메모 2 5 3 5 2" xfId="14218" xr:uid="{00000000-0005-0000-0000-000014370000}"/>
    <cellStyle name="메모 2 5 3 5 3" xfId="19974" xr:uid="{00000000-0005-0000-0000-000015370000}"/>
    <cellStyle name="메모 2 5 3 5 4" xfId="25456" xr:uid="{00000000-0005-0000-0000-000016370000}"/>
    <cellStyle name="메모 2 5 3 6" xfId="8253" xr:uid="{00000000-0005-0000-0000-000017370000}"/>
    <cellStyle name="메모 2 5 3 6 2" xfId="14219" xr:uid="{00000000-0005-0000-0000-000018370000}"/>
    <cellStyle name="메모 2 5 3 6 3" xfId="19975" xr:uid="{00000000-0005-0000-0000-000019370000}"/>
    <cellStyle name="메모 2 5 3 6 4" xfId="25457" xr:uid="{00000000-0005-0000-0000-00001A370000}"/>
    <cellStyle name="메모 2 5 3 7" xfId="8254" xr:uid="{00000000-0005-0000-0000-00001B370000}"/>
    <cellStyle name="메모 2 5 3 7 2" xfId="14220" xr:uid="{00000000-0005-0000-0000-00001C370000}"/>
    <cellStyle name="메모 2 5 3 7 3" xfId="19976" xr:uid="{00000000-0005-0000-0000-00001D370000}"/>
    <cellStyle name="메모 2 5 3 7 4" xfId="25458" xr:uid="{00000000-0005-0000-0000-00001E370000}"/>
    <cellStyle name="메모 2 5 3 8" xfId="8255" xr:uid="{00000000-0005-0000-0000-00001F370000}"/>
    <cellStyle name="메모 2 5 3 8 2" xfId="14221" xr:uid="{00000000-0005-0000-0000-000020370000}"/>
    <cellStyle name="메모 2 5 3 8 3" xfId="19977" xr:uid="{00000000-0005-0000-0000-000021370000}"/>
    <cellStyle name="메모 2 5 3 8 4" xfId="25459" xr:uid="{00000000-0005-0000-0000-000022370000}"/>
    <cellStyle name="메모 2 5 3 9" xfId="8256" xr:uid="{00000000-0005-0000-0000-000023370000}"/>
    <cellStyle name="메모 2 5 3 9 2" xfId="14222" xr:uid="{00000000-0005-0000-0000-000024370000}"/>
    <cellStyle name="메모 2 5 3 9 3" xfId="19978" xr:uid="{00000000-0005-0000-0000-000025370000}"/>
    <cellStyle name="메모 2 5 3 9 4" xfId="25460" xr:uid="{00000000-0005-0000-0000-000026370000}"/>
    <cellStyle name="메모 2 5 4" xfId="8257" xr:uid="{00000000-0005-0000-0000-000027370000}"/>
    <cellStyle name="메모 2 5 4 2" xfId="14223" xr:uid="{00000000-0005-0000-0000-000028370000}"/>
    <cellStyle name="메모 2 5 4 3" xfId="19979" xr:uid="{00000000-0005-0000-0000-000029370000}"/>
    <cellStyle name="메모 2 5 4 4" xfId="25461" xr:uid="{00000000-0005-0000-0000-00002A370000}"/>
    <cellStyle name="메모 2 5 5" xfId="8258" xr:uid="{00000000-0005-0000-0000-00002B370000}"/>
    <cellStyle name="메모 2 5 5 2" xfId="14224" xr:uid="{00000000-0005-0000-0000-00002C370000}"/>
    <cellStyle name="메모 2 5 5 3" xfId="19980" xr:uid="{00000000-0005-0000-0000-00002D370000}"/>
    <cellStyle name="메모 2 5 5 4" xfId="25462" xr:uid="{00000000-0005-0000-0000-00002E370000}"/>
    <cellStyle name="메모 2 5 6" xfId="8259" xr:uid="{00000000-0005-0000-0000-00002F370000}"/>
    <cellStyle name="메모 2 5 6 2" xfId="14225" xr:uid="{00000000-0005-0000-0000-000030370000}"/>
    <cellStyle name="메모 2 5 6 3" xfId="19981" xr:uid="{00000000-0005-0000-0000-000031370000}"/>
    <cellStyle name="메모 2 5 6 4" xfId="25463" xr:uid="{00000000-0005-0000-0000-000032370000}"/>
    <cellStyle name="메모 2 5 7" xfId="11496" xr:uid="{00000000-0005-0000-0000-000033370000}"/>
    <cellStyle name="메모 2 5 8" xfId="17285" xr:uid="{00000000-0005-0000-0000-000034370000}"/>
    <cellStyle name="메모 2 6" xfId="5379" xr:uid="{00000000-0005-0000-0000-000035370000}"/>
    <cellStyle name="메모 2 6 2" xfId="5667" xr:uid="{00000000-0005-0000-0000-000036370000}"/>
    <cellStyle name="메모 2 6 2 10" xfId="11640" xr:uid="{00000000-0005-0000-0000-000037370000}"/>
    <cellStyle name="메모 2 6 2 11" xfId="17410" xr:uid="{00000000-0005-0000-0000-000038370000}"/>
    <cellStyle name="메모 2 6 2 12" xfId="22942" xr:uid="{00000000-0005-0000-0000-000039370000}"/>
    <cellStyle name="메모 2 6 2 2" xfId="8260" xr:uid="{00000000-0005-0000-0000-00003A370000}"/>
    <cellStyle name="메모 2 6 2 2 2" xfId="14226" xr:uid="{00000000-0005-0000-0000-00003B370000}"/>
    <cellStyle name="메모 2 6 2 2 3" xfId="19982" xr:uid="{00000000-0005-0000-0000-00003C370000}"/>
    <cellStyle name="메모 2 6 2 2 4" xfId="25464" xr:uid="{00000000-0005-0000-0000-00003D370000}"/>
    <cellStyle name="메모 2 6 2 3" xfId="8261" xr:uid="{00000000-0005-0000-0000-00003E370000}"/>
    <cellStyle name="메모 2 6 2 3 2" xfId="14227" xr:uid="{00000000-0005-0000-0000-00003F370000}"/>
    <cellStyle name="메모 2 6 2 3 3" xfId="19983" xr:uid="{00000000-0005-0000-0000-000040370000}"/>
    <cellStyle name="메모 2 6 2 3 4" xfId="25465" xr:uid="{00000000-0005-0000-0000-000041370000}"/>
    <cellStyle name="메모 2 6 2 4" xfId="8262" xr:uid="{00000000-0005-0000-0000-000042370000}"/>
    <cellStyle name="메모 2 6 2 4 2" xfId="14228" xr:uid="{00000000-0005-0000-0000-000043370000}"/>
    <cellStyle name="메모 2 6 2 4 3" xfId="19984" xr:uid="{00000000-0005-0000-0000-000044370000}"/>
    <cellStyle name="메모 2 6 2 4 4" xfId="25466" xr:uid="{00000000-0005-0000-0000-000045370000}"/>
    <cellStyle name="메모 2 6 2 5" xfId="8263" xr:uid="{00000000-0005-0000-0000-000046370000}"/>
    <cellStyle name="메모 2 6 2 5 2" xfId="14229" xr:uid="{00000000-0005-0000-0000-000047370000}"/>
    <cellStyle name="메모 2 6 2 5 3" xfId="19985" xr:uid="{00000000-0005-0000-0000-000048370000}"/>
    <cellStyle name="메모 2 6 2 5 4" xfId="25467" xr:uid="{00000000-0005-0000-0000-000049370000}"/>
    <cellStyle name="메모 2 6 2 6" xfId="8264" xr:uid="{00000000-0005-0000-0000-00004A370000}"/>
    <cellStyle name="메모 2 6 2 6 2" xfId="14230" xr:uid="{00000000-0005-0000-0000-00004B370000}"/>
    <cellStyle name="메모 2 6 2 6 3" xfId="19986" xr:uid="{00000000-0005-0000-0000-00004C370000}"/>
    <cellStyle name="메모 2 6 2 6 4" xfId="25468" xr:uid="{00000000-0005-0000-0000-00004D370000}"/>
    <cellStyle name="메모 2 6 2 7" xfId="8265" xr:uid="{00000000-0005-0000-0000-00004E370000}"/>
    <cellStyle name="메모 2 6 2 7 2" xfId="14231" xr:uid="{00000000-0005-0000-0000-00004F370000}"/>
    <cellStyle name="메모 2 6 2 7 3" xfId="19987" xr:uid="{00000000-0005-0000-0000-000050370000}"/>
    <cellStyle name="메모 2 6 2 7 4" xfId="25469" xr:uid="{00000000-0005-0000-0000-000051370000}"/>
    <cellStyle name="메모 2 6 2 8" xfId="8266" xr:uid="{00000000-0005-0000-0000-000052370000}"/>
    <cellStyle name="메모 2 6 2 8 2" xfId="14232" xr:uid="{00000000-0005-0000-0000-000053370000}"/>
    <cellStyle name="메모 2 6 2 8 3" xfId="19988" xr:uid="{00000000-0005-0000-0000-000054370000}"/>
    <cellStyle name="메모 2 6 2 8 4" xfId="25470" xr:uid="{00000000-0005-0000-0000-000055370000}"/>
    <cellStyle name="메모 2 6 2 9" xfId="8267" xr:uid="{00000000-0005-0000-0000-000056370000}"/>
    <cellStyle name="메모 2 6 2 9 2" xfId="14233" xr:uid="{00000000-0005-0000-0000-000057370000}"/>
    <cellStyle name="메모 2 6 2 9 3" xfId="19989" xr:uid="{00000000-0005-0000-0000-000058370000}"/>
    <cellStyle name="메모 2 6 2 9 4" xfId="25471" xr:uid="{00000000-0005-0000-0000-000059370000}"/>
    <cellStyle name="메모 2 6 3" xfId="5908" xr:uid="{00000000-0005-0000-0000-00005A370000}"/>
    <cellStyle name="메모 2 6 3 10" xfId="8268" xr:uid="{00000000-0005-0000-0000-00005B370000}"/>
    <cellStyle name="메모 2 6 3 10 2" xfId="14234" xr:uid="{00000000-0005-0000-0000-00005C370000}"/>
    <cellStyle name="메모 2 6 3 10 3" xfId="19990" xr:uid="{00000000-0005-0000-0000-00005D370000}"/>
    <cellStyle name="메모 2 6 3 10 4" xfId="25472" xr:uid="{00000000-0005-0000-0000-00005E370000}"/>
    <cellStyle name="메모 2 6 3 11" xfId="11881" xr:uid="{00000000-0005-0000-0000-00005F370000}"/>
    <cellStyle name="메모 2 6 3 12" xfId="17638" xr:uid="{00000000-0005-0000-0000-000060370000}"/>
    <cellStyle name="메모 2 6 3 13" xfId="23135" xr:uid="{00000000-0005-0000-0000-000061370000}"/>
    <cellStyle name="메모 2 6 3 2" xfId="8269" xr:uid="{00000000-0005-0000-0000-000062370000}"/>
    <cellStyle name="메모 2 6 3 2 2" xfId="14235" xr:uid="{00000000-0005-0000-0000-000063370000}"/>
    <cellStyle name="메모 2 6 3 2 3" xfId="19991" xr:uid="{00000000-0005-0000-0000-000064370000}"/>
    <cellStyle name="메모 2 6 3 2 4" xfId="25473" xr:uid="{00000000-0005-0000-0000-000065370000}"/>
    <cellStyle name="메모 2 6 3 3" xfId="8270" xr:uid="{00000000-0005-0000-0000-000066370000}"/>
    <cellStyle name="메모 2 6 3 3 2" xfId="14236" xr:uid="{00000000-0005-0000-0000-000067370000}"/>
    <cellStyle name="메모 2 6 3 3 3" xfId="19992" xr:uid="{00000000-0005-0000-0000-000068370000}"/>
    <cellStyle name="메모 2 6 3 3 4" xfId="25474" xr:uid="{00000000-0005-0000-0000-000069370000}"/>
    <cellStyle name="메모 2 6 3 4" xfId="8271" xr:uid="{00000000-0005-0000-0000-00006A370000}"/>
    <cellStyle name="메모 2 6 3 4 2" xfId="14237" xr:uid="{00000000-0005-0000-0000-00006B370000}"/>
    <cellStyle name="메모 2 6 3 4 3" xfId="19993" xr:uid="{00000000-0005-0000-0000-00006C370000}"/>
    <cellStyle name="메모 2 6 3 4 4" xfId="25475" xr:uid="{00000000-0005-0000-0000-00006D370000}"/>
    <cellStyle name="메모 2 6 3 5" xfId="8272" xr:uid="{00000000-0005-0000-0000-00006E370000}"/>
    <cellStyle name="메모 2 6 3 5 2" xfId="14238" xr:uid="{00000000-0005-0000-0000-00006F370000}"/>
    <cellStyle name="메모 2 6 3 5 3" xfId="19994" xr:uid="{00000000-0005-0000-0000-000070370000}"/>
    <cellStyle name="메모 2 6 3 5 4" xfId="25476" xr:uid="{00000000-0005-0000-0000-000071370000}"/>
    <cellStyle name="메모 2 6 3 6" xfId="8273" xr:uid="{00000000-0005-0000-0000-000072370000}"/>
    <cellStyle name="메모 2 6 3 6 2" xfId="14239" xr:uid="{00000000-0005-0000-0000-000073370000}"/>
    <cellStyle name="메모 2 6 3 6 3" xfId="19995" xr:uid="{00000000-0005-0000-0000-000074370000}"/>
    <cellStyle name="메모 2 6 3 6 4" xfId="25477" xr:uid="{00000000-0005-0000-0000-000075370000}"/>
    <cellStyle name="메모 2 6 3 7" xfId="8274" xr:uid="{00000000-0005-0000-0000-000076370000}"/>
    <cellStyle name="메모 2 6 3 7 2" xfId="14240" xr:uid="{00000000-0005-0000-0000-000077370000}"/>
    <cellStyle name="메모 2 6 3 7 3" xfId="19996" xr:uid="{00000000-0005-0000-0000-000078370000}"/>
    <cellStyle name="메모 2 6 3 7 4" xfId="25478" xr:uid="{00000000-0005-0000-0000-000079370000}"/>
    <cellStyle name="메모 2 6 3 8" xfId="8275" xr:uid="{00000000-0005-0000-0000-00007A370000}"/>
    <cellStyle name="메모 2 6 3 8 2" xfId="14241" xr:uid="{00000000-0005-0000-0000-00007B370000}"/>
    <cellStyle name="메모 2 6 3 8 3" xfId="19997" xr:uid="{00000000-0005-0000-0000-00007C370000}"/>
    <cellStyle name="메모 2 6 3 8 4" xfId="25479" xr:uid="{00000000-0005-0000-0000-00007D370000}"/>
    <cellStyle name="메모 2 6 3 9" xfId="8276" xr:uid="{00000000-0005-0000-0000-00007E370000}"/>
    <cellStyle name="메모 2 6 3 9 2" xfId="14242" xr:uid="{00000000-0005-0000-0000-00007F370000}"/>
    <cellStyle name="메모 2 6 3 9 3" xfId="19998" xr:uid="{00000000-0005-0000-0000-000080370000}"/>
    <cellStyle name="메모 2 6 3 9 4" xfId="25480" xr:uid="{00000000-0005-0000-0000-000081370000}"/>
    <cellStyle name="메모 2 6 4" xfId="8277" xr:uid="{00000000-0005-0000-0000-000082370000}"/>
    <cellStyle name="메모 2 6 4 2" xfId="14243" xr:uid="{00000000-0005-0000-0000-000083370000}"/>
    <cellStyle name="메모 2 6 4 3" xfId="19999" xr:uid="{00000000-0005-0000-0000-000084370000}"/>
    <cellStyle name="메모 2 6 4 4" xfId="25481" xr:uid="{00000000-0005-0000-0000-000085370000}"/>
    <cellStyle name="메모 2 6 5" xfId="8278" xr:uid="{00000000-0005-0000-0000-000086370000}"/>
    <cellStyle name="메모 2 6 5 2" xfId="14244" xr:uid="{00000000-0005-0000-0000-000087370000}"/>
    <cellStyle name="메모 2 6 5 3" xfId="20000" xr:uid="{00000000-0005-0000-0000-000088370000}"/>
    <cellStyle name="메모 2 6 5 4" xfId="25482" xr:uid="{00000000-0005-0000-0000-000089370000}"/>
    <cellStyle name="메모 2 6 6" xfId="8279" xr:uid="{00000000-0005-0000-0000-00008A370000}"/>
    <cellStyle name="메모 2 6 6 2" xfId="14245" xr:uid="{00000000-0005-0000-0000-00008B370000}"/>
    <cellStyle name="메모 2 6 6 3" xfId="20001" xr:uid="{00000000-0005-0000-0000-00008C370000}"/>
    <cellStyle name="메모 2 6 6 4" xfId="25483" xr:uid="{00000000-0005-0000-0000-00008D370000}"/>
    <cellStyle name="메모 2 6 7" xfId="8280" xr:uid="{00000000-0005-0000-0000-00008E370000}"/>
    <cellStyle name="메모 2 6 7 2" xfId="14246" xr:uid="{00000000-0005-0000-0000-00008F370000}"/>
    <cellStyle name="메모 2 6 7 3" xfId="20002" xr:uid="{00000000-0005-0000-0000-000090370000}"/>
    <cellStyle name="메모 2 6 7 4" xfId="25484" xr:uid="{00000000-0005-0000-0000-000091370000}"/>
    <cellStyle name="메모 2 6 8" xfId="11373" xr:uid="{00000000-0005-0000-0000-000092370000}"/>
    <cellStyle name="메모 2 6 9" xfId="17176" xr:uid="{00000000-0005-0000-0000-000093370000}"/>
    <cellStyle name="메모 2 7" xfId="5408" xr:uid="{00000000-0005-0000-0000-000094370000}"/>
    <cellStyle name="메모 2 7 10" xfId="17200" xr:uid="{00000000-0005-0000-0000-000095370000}"/>
    <cellStyle name="메모 2 7 11" xfId="11318" xr:uid="{00000000-0005-0000-0000-000096370000}"/>
    <cellStyle name="메모 2 7 2" xfId="5696" xr:uid="{00000000-0005-0000-0000-000097370000}"/>
    <cellStyle name="메모 2 7 2 10" xfId="8281" xr:uid="{00000000-0005-0000-0000-000098370000}"/>
    <cellStyle name="메모 2 7 2 10 2" xfId="14247" xr:uid="{00000000-0005-0000-0000-000099370000}"/>
    <cellStyle name="메모 2 7 2 10 3" xfId="20003" xr:uid="{00000000-0005-0000-0000-00009A370000}"/>
    <cellStyle name="메모 2 7 2 10 4" xfId="25485" xr:uid="{00000000-0005-0000-0000-00009B370000}"/>
    <cellStyle name="메모 2 7 2 11" xfId="11669" xr:uid="{00000000-0005-0000-0000-00009C370000}"/>
    <cellStyle name="메모 2 7 2 12" xfId="17438" xr:uid="{00000000-0005-0000-0000-00009D370000}"/>
    <cellStyle name="메모 2 7 2 13" xfId="22959" xr:uid="{00000000-0005-0000-0000-00009E370000}"/>
    <cellStyle name="메모 2 7 2 2" xfId="8282" xr:uid="{00000000-0005-0000-0000-00009F370000}"/>
    <cellStyle name="메모 2 7 2 2 2" xfId="14248" xr:uid="{00000000-0005-0000-0000-0000A0370000}"/>
    <cellStyle name="메모 2 7 2 2 3" xfId="20004" xr:uid="{00000000-0005-0000-0000-0000A1370000}"/>
    <cellStyle name="메모 2 7 2 2 4" xfId="25486" xr:uid="{00000000-0005-0000-0000-0000A2370000}"/>
    <cellStyle name="메모 2 7 2 3" xfId="8283" xr:uid="{00000000-0005-0000-0000-0000A3370000}"/>
    <cellStyle name="메모 2 7 2 3 2" xfId="14249" xr:uid="{00000000-0005-0000-0000-0000A4370000}"/>
    <cellStyle name="메모 2 7 2 3 3" xfId="20005" xr:uid="{00000000-0005-0000-0000-0000A5370000}"/>
    <cellStyle name="메모 2 7 2 3 4" xfId="25487" xr:uid="{00000000-0005-0000-0000-0000A6370000}"/>
    <cellStyle name="메모 2 7 2 4" xfId="8284" xr:uid="{00000000-0005-0000-0000-0000A7370000}"/>
    <cellStyle name="메모 2 7 2 4 2" xfId="14250" xr:uid="{00000000-0005-0000-0000-0000A8370000}"/>
    <cellStyle name="메모 2 7 2 4 3" xfId="20006" xr:uid="{00000000-0005-0000-0000-0000A9370000}"/>
    <cellStyle name="메모 2 7 2 4 4" xfId="25488" xr:uid="{00000000-0005-0000-0000-0000AA370000}"/>
    <cellStyle name="메모 2 7 2 5" xfId="8285" xr:uid="{00000000-0005-0000-0000-0000AB370000}"/>
    <cellStyle name="메모 2 7 2 5 2" xfId="14251" xr:uid="{00000000-0005-0000-0000-0000AC370000}"/>
    <cellStyle name="메모 2 7 2 5 3" xfId="20007" xr:uid="{00000000-0005-0000-0000-0000AD370000}"/>
    <cellStyle name="메모 2 7 2 5 4" xfId="25489" xr:uid="{00000000-0005-0000-0000-0000AE370000}"/>
    <cellStyle name="메모 2 7 2 6" xfId="8286" xr:uid="{00000000-0005-0000-0000-0000AF370000}"/>
    <cellStyle name="메모 2 7 2 6 2" xfId="14252" xr:uid="{00000000-0005-0000-0000-0000B0370000}"/>
    <cellStyle name="메모 2 7 2 6 3" xfId="20008" xr:uid="{00000000-0005-0000-0000-0000B1370000}"/>
    <cellStyle name="메모 2 7 2 6 4" xfId="25490" xr:uid="{00000000-0005-0000-0000-0000B2370000}"/>
    <cellStyle name="메모 2 7 2 7" xfId="8287" xr:uid="{00000000-0005-0000-0000-0000B3370000}"/>
    <cellStyle name="메모 2 7 2 7 2" xfId="14253" xr:uid="{00000000-0005-0000-0000-0000B4370000}"/>
    <cellStyle name="메모 2 7 2 7 3" xfId="20009" xr:uid="{00000000-0005-0000-0000-0000B5370000}"/>
    <cellStyle name="메모 2 7 2 7 4" xfId="25491" xr:uid="{00000000-0005-0000-0000-0000B6370000}"/>
    <cellStyle name="메모 2 7 2 8" xfId="8288" xr:uid="{00000000-0005-0000-0000-0000B7370000}"/>
    <cellStyle name="메모 2 7 2 8 2" xfId="14254" xr:uid="{00000000-0005-0000-0000-0000B8370000}"/>
    <cellStyle name="메모 2 7 2 8 3" xfId="20010" xr:uid="{00000000-0005-0000-0000-0000B9370000}"/>
    <cellStyle name="메모 2 7 2 8 4" xfId="25492" xr:uid="{00000000-0005-0000-0000-0000BA370000}"/>
    <cellStyle name="메모 2 7 2 9" xfId="8289" xr:uid="{00000000-0005-0000-0000-0000BB370000}"/>
    <cellStyle name="메모 2 7 2 9 2" xfId="14255" xr:uid="{00000000-0005-0000-0000-0000BC370000}"/>
    <cellStyle name="메모 2 7 2 9 3" xfId="20011" xr:uid="{00000000-0005-0000-0000-0000BD370000}"/>
    <cellStyle name="메모 2 7 2 9 4" xfId="25493" xr:uid="{00000000-0005-0000-0000-0000BE370000}"/>
    <cellStyle name="메모 2 7 3" xfId="5935" xr:uid="{00000000-0005-0000-0000-0000BF370000}"/>
    <cellStyle name="메모 2 7 3 10" xfId="8290" xr:uid="{00000000-0005-0000-0000-0000C0370000}"/>
    <cellStyle name="메모 2 7 3 10 2" xfId="14256" xr:uid="{00000000-0005-0000-0000-0000C1370000}"/>
    <cellStyle name="메모 2 7 3 10 3" xfId="20012" xr:uid="{00000000-0005-0000-0000-0000C2370000}"/>
    <cellStyle name="메모 2 7 3 10 4" xfId="25494" xr:uid="{00000000-0005-0000-0000-0000C3370000}"/>
    <cellStyle name="메모 2 7 3 11" xfId="11908" xr:uid="{00000000-0005-0000-0000-0000C4370000}"/>
    <cellStyle name="메모 2 7 3 12" xfId="17665" xr:uid="{00000000-0005-0000-0000-0000C5370000}"/>
    <cellStyle name="메모 2 7 3 13" xfId="23162" xr:uid="{00000000-0005-0000-0000-0000C6370000}"/>
    <cellStyle name="메모 2 7 3 2" xfId="8291" xr:uid="{00000000-0005-0000-0000-0000C7370000}"/>
    <cellStyle name="메모 2 7 3 2 2" xfId="14257" xr:uid="{00000000-0005-0000-0000-0000C8370000}"/>
    <cellStyle name="메모 2 7 3 2 3" xfId="20013" xr:uid="{00000000-0005-0000-0000-0000C9370000}"/>
    <cellStyle name="메모 2 7 3 2 4" xfId="25495" xr:uid="{00000000-0005-0000-0000-0000CA370000}"/>
    <cellStyle name="메모 2 7 3 3" xfId="8292" xr:uid="{00000000-0005-0000-0000-0000CB370000}"/>
    <cellStyle name="메모 2 7 3 3 2" xfId="14258" xr:uid="{00000000-0005-0000-0000-0000CC370000}"/>
    <cellStyle name="메모 2 7 3 3 3" xfId="20014" xr:uid="{00000000-0005-0000-0000-0000CD370000}"/>
    <cellStyle name="메모 2 7 3 3 4" xfId="25496" xr:uid="{00000000-0005-0000-0000-0000CE370000}"/>
    <cellStyle name="메모 2 7 3 4" xfId="8293" xr:uid="{00000000-0005-0000-0000-0000CF370000}"/>
    <cellStyle name="메모 2 7 3 4 2" xfId="14259" xr:uid="{00000000-0005-0000-0000-0000D0370000}"/>
    <cellStyle name="메모 2 7 3 4 3" xfId="20015" xr:uid="{00000000-0005-0000-0000-0000D1370000}"/>
    <cellStyle name="메모 2 7 3 4 4" xfId="25497" xr:uid="{00000000-0005-0000-0000-0000D2370000}"/>
    <cellStyle name="메모 2 7 3 5" xfId="8294" xr:uid="{00000000-0005-0000-0000-0000D3370000}"/>
    <cellStyle name="메모 2 7 3 5 2" xfId="14260" xr:uid="{00000000-0005-0000-0000-0000D4370000}"/>
    <cellStyle name="메모 2 7 3 5 3" xfId="20016" xr:uid="{00000000-0005-0000-0000-0000D5370000}"/>
    <cellStyle name="메모 2 7 3 5 4" xfId="25498" xr:uid="{00000000-0005-0000-0000-0000D6370000}"/>
    <cellStyle name="메모 2 7 3 6" xfId="8295" xr:uid="{00000000-0005-0000-0000-0000D7370000}"/>
    <cellStyle name="메모 2 7 3 6 2" xfId="14261" xr:uid="{00000000-0005-0000-0000-0000D8370000}"/>
    <cellStyle name="메모 2 7 3 6 3" xfId="20017" xr:uid="{00000000-0005-0000-0000-0000D9370000}"/>
    <cellStyle name="메모 2 7 3 6 4" xfId="25499" xr:uid="{00000000-0005-0000-0000-0000DA370000}"/>
    <cellStyle name="메모 2 7 3 7" xfId="8296" xr:uid="{00000000-0005-0000-0000-0000DB370000}"/>
    <cellStyle name="메모 2 7 3 7 2" xfId="14262" xr:uid="{00000000-0005-0000-0000-0000DC370000}"/>
    <cellStyle name="메모 2 7 3 7 3" xfId="20018" xr:uid="{00000000-0005-0000-0000-0000DD370000}"/>
    <cellStyle name="메모 2 7 3 7 4" xfId="25500" xr:uid="{00000000-0005-0000-0000-0000DE370000}"/>
    <cellStyle name="메모 2 7 3 8" xfId="8297" xr:uid="{00000000-0005-0000-0000-0000DF370000}"/>
    <cellStyle name="메모 2 7 3 8 2" xfId="14263" xr:uid="{00000000-0005-0000-0000-0000E0370000}"/>
    <cellStyle name="메모 2 7 3 8 3" xfId="20019" xr:uid="{00000000-0005-0000-0000-0000E1370000}"/>
    <cellStyle name="메모 2 7 3 8 4" xfId="25501" xr:uid="{00000000-0005-0000-0000-0000E2370000}"/>
    <cellStyle name="메모 2 7 3 9" xfId="8298" xr:uid="{00000000-0005-0000-0000-0000E3370000}"/>
    <cellStyle name="메모 2 7 3 9 2" xfId="14264" xr:uid="{00000000-0005-0000-0000-0000E4370000}"/>
    <cellStyle name="메모 2 7 3 9 3" xfId="20020" xr:uid="{00000000-0005-0000-0000-0000E5370000}"/>
    <cellStyle name="메모 2 7 3 9 4" xfId="25502" xr:uid="{00000000-0005-0000-0000-0000E6370000}"/>
    <cellStyle name="메모 2 7 4" xfId="8299" xr:uid="{00000000-0005-0000-0000-0000E7370000}"/>
    <cellStyle name="메모 2 7 4 2" xfId="14265" xr:uid="{00000000-0005-0000-0000-0000E8370000}"/>
    <cellStyle name="메모 2 7 4 3" xfId="20021" xr:uid="{00000000-0005-0000-0000-0000E9370000}"/>
    <cellStyle name="메모 2 7 4 4" xfId="25503" xr:uid="{00000000-0005-0000-0000-0000EA370000}"/>
    <cellStyle name="메모 2 7 5" xfId="8300" xr:uid="{00000000-0005-0000-0000-0000EB370000}"/>
    <cellStyle name="메모 2 7 5 2" xfId="14266" xr:uid="{00000000-0005-0000-0000-0000EC370000}"/>
    <cellStyle name="메모 2 7 5 3" xfId="20022" xr:uid="{00000000-0005-0000-0000-0000ED370000}"/>
    <cellStyle name="메모 2 7 5 4" xfId="25504" xr:uid="{00000000-0005-0000-0000-0000EE370000}"/>
    <cellStyle name="메모 2 7 6" xfId="8301" xr:uid="{00000000-0005-0000-0000-0000EF370000}"/>
    <cellStyle name="메모 2 7 6 2" xfId="14267" xr:uid="{00000000-0005-0000-0000-0000F0370000}"/>
    <cellStyle name="메모 2 7 6 3" xfId="20023" xr:uid="{00000000-0005-0000-0000-0000F1370000}"/>
    <cellStyle name="메모 2 7 6 4" xfId="25505" xr:uid="{00000000-0005-0000-0000-0000F2370000}"/>
    <cellStyle name="메모 2 7 7" xfId="8302" xr:uid="{00000000-0005-0000-0000-0000F3370000}"/>
    <cellStyle name="메모 2 7 7 2" xfId="14268" xr:uid="{00000000-0005-0000-0000-0000F4370000}"/>
    <cellStyle name="메모 2 7 7 3" xfId="20024" xr:uid="{00000000-0005-0000-0000-0000F5370000}"/>
    <cellStyle name="메모 2 7 7 4" xfId="25506" xr:uid="{00000000-0005-0000-0000-0000F6370000}"/>
    <cellStyle name="메모 2 7 8" xfId="8303" xr:uid="{00000000-0005-0000-0000-0000F7370000}"/>
    <cellStyle name="메모 2 7 8 2" xfId="14269" xr:uid="{00000000-0005-0000-0000-0000F8370000}"/>
    <cellStyle name="메모 2 7 8 3" xfId="20025" xr:uid="{00000000-0005-0000-0000-0000F9370000}"/>
    <cellStyle name="메모 2 7 8 4" xfId="25507" xr:uid="{00000000-0005-0000-0000-0000FA370000}"/>
    <cellStyle name="메모 2 7 9" xfId="11402" xr:uid="{00000000-0005-0000-0000-0000FB370000}"/>
    <cellStyle name="메모 2 8" xfId="8304" xr:uid="{00000000-0005-0000-0000-0000FC370000}"/>
    <cellStyle name="메모 2 8 2" xfId="14270" xr:uid="{00000000-0005-0000-0000-0000FD370000}"/>
    <cellStyle name="메모 2 8 3" xfId="20026" xr:uid="{00000000-0005-0000-0000-0000FE370000}"/>
    <cellStyle name="메모 2 8 4" xfId="25508" xr:uid="{00000000-0005-0000-0000-0000FF370000}"/>
    <cellStyle name="메모 2 9" xfId="11338" xr:uid="{00000000-0005-0000-0000-000000380000}"/>
    <cellStyle name="메모 3" xfId="559" xr:uid="{00000000-0005-0000-0000-000001380000}"/>
    <cellStyle name="메모 3 2" xfId="4577" xr:uid="{00000000-0005-0000-0000-000002380000}"/>
    <cellStyle name="메모 3 2 2" xfId="5216" xr:uid="{00000000-0005-0000-0000-000003380000}"/>
    <cellStyle name="메모 3 2 2 2" xfId="5526" xr:uid="{00000000-0005-0000-0000-000004380000}"/>
    <cellStyle name="메모 3 2 2 2 2" xfId="5814" xr:uid="{00000000-0005-0000-0000-000005380000}"/>
    <cellStyle name="메모 3 2 2 2 2 10" xfId="11787" xr:uid="{00000000-0005-0000-0000-000006380000}"/>
    <cellStyle name="메모 3 2 2 2 2 11" xfId="17551" xr:uid="{00000000-0005-0000-0000-000007380000}"/>
    <cellStyle name="메모 3 2 2 2 2 12" xfId="23067" xr:uid="{00000000-0005-0000-0000-000008380000}"/>
    <cellStyle name="메모 3 2 2 2 2 2" xfId="8305" xr:uid="{00000000-0005-0000-0000-000009380000}"/>
    <cellStyle name="메모 3 2 2 2 2 2 2" xfId="14271" xr:uid="{00000000-0005-0000-0000-00000A380000}"/>
    <cellStyle name="메모 3 2 2 2 2 2 3" xfId="20027" xr:uid="{00000000-0005-0000-0000-00000B380000}"/>
    <cellStyle name="메모 3 2 2 2 2 2 4" xfId="25509" xr:uid="{00000000-0005-0000-0000-00000C380000}"/>
    <cellStyle name="메모 3 2 2 2 2 3" xfId="8306" xr:uid="{00000000-0005-0000-0000-00000D380000}"/>
    <cellStyle name="메모 3 2 2 2 2 3 2" xfId="14272" xr:uid="{00000000-0005-0000-0000-00000E380000}"/>
    <cellStyle name="메모 3 2 2 2 2 3 3" xfId="20028" xr:uid="{00000000-0005-0000-0000-00000F380000}"/>
    <cellStyle name="메모 3 2 2 2 2 3 4" xfId="25510" xr:uid="{00000000-0005-0000-0000-000010380000}"/>
    <cellStyle name="메모 3 2 2 2 2 4" xfId="8307" xr:uid="{00000000-0005-0000-0000-000011380000}"/>
    <cellStyle name="메모 3 2 2 2 2 4 2" xfId="14273" xr:uid="{00000000-0005-0000-0000-000012380000}"/>
    <cellStyle name="메모 3 2 2 2 2 4 3" xfId="20029" xr:uid="{00000000-0005-0000-0000-000013380000}"/>
    <cellStyle name="메모 3 2 2 2 2 4 4" xfId="25511" xr:uid="{00000000-0005-0000-0000-000014380000}"/>
    <cellStyle name="메모 3 2 2 2 2 5" xfId="8308" xr:uid="{00000000-0005-0000-0000-000015380000}"/>
    <cellStyle name="메모 3 2 2 2 2 5 2" xfId="14274" xr:uid="{00000000-0005-0000-0000-000016380000}"/>
    <cellStyle name="메모 3 2 2 2 2 5 3" xfId="20030" xr:uid="{00000000-0005-0000-0000-000017380000}"/>
    <cellStyle name="메모 3 2 2 2 2 5 4" xfId="25512" xr:uid="{00000000-0005-0000-0000-000018380000}"/>
    <cellStyle name="메모 3 2 2 2 2 6" xfId="8309" xr:uid="{00000000-0005-0000-0000-000019380000}"/>
    <cellStyle name="메모 3 2 2 2 2 6 2" xfId="14275" xr:uid="{00000000-0005-0000-0000-00001A380000}"/>
    <cellStyle name="메모 3 2 2 2 2 6 3" xfId="20031" xr:uid="{00000000-0005-0000-0000-00001B380000}"/>
    <cellStyle name="메모 3 2 2 2 2 6 4" xfId="25513" xr:uid="{00000000-0005-0000-0000-00001C380000}"/>
    <cellStyle name="메모 3 2 2 2 2 7" xfId="8310" xr:uid="{00000000-0005-0000-0000-00001D380000}"/>
    <cellStyle name="메모 3 2 2 2 2 7 2" xfId="14276" xr:uid="{00000000-0005-0000-0000-00001E380000}"/>
    <cellStyle name="메모 3 2 2 2 2 7 3" xfId="20032" xr:uid="{00000000-0005-0000-0000-00001F380000}"/>
    <cellStyle name="메모 3 2 2 2 2 7 4" xfId="25514" xr:uid="{00000000-0005-0000-0000-000020380000}"/>
    <cellStyle name="메모 3 2 2 2 2 8" xfId="8311" xr:uid="{00000000-0005-0000-0000-000021380000}"/>
    <cellStyle name="메모 3 2 2 2 2 8 2" xfId="14277" xr:uid="{00000000-0005-0000-0000-000022380000}"/>
    <cellStyle name="메모 3 2 2 2 2 8 3" xfId="20033" xr:uid="{00000000-0005-0000-0000-000023380000}"/>
    <cellStyle name="메모 3 2 2 2 2 8 4" xfId="25515" xr:uid="{00000000-0005-0000-0000-000024380000}"/>
    <cellStyle name="메모 3 2 2 2 2 9" xfId="8312" xr:uid="{00000000-0005-0000-0000-000025380000}"/>
    <cellStyle name="메모 3 2 2 2 2 9 2" xfId="14278" xr:uid="{00000000-0005-0000-0000-000026380000}"/>
    <cellStyle name="메모 3 2 2 2 2 9 3" xfId="20034" xr:uid="{00000000-0005-0000-0000-000027380000}"/>
    <cellStyle name="메모 3 2 2 2 2 9 4" xfId="25516" xr:uid="{00000000-0005-0000-0000-000028380000}"/>
    <cellStyle name="메모 3 2 2 2 3" xfId="6037" xr:uid="{00000000-0005-0000-0000-000029380000}"/>
    <cellStyle name="메모 3 2 2 2 3 10" xfId="8313" xr:uid="{00000000-0005-0000-0000-00002A380000}"/>
    <cellStyle name="메모 3 2 2 2 3 10 2" xfId="14279" xr:uid="{00000000-0005-0000-0000-00002B380000}"/>
    <cellStyle name="메모 3 2 2 2 3 10 3" xfId="20035" xr:uid="{00000000-0005-0000-0000-00002C380000}"/>
    <cellStyle name="메모 3 2 2 2 3 10 4" xfId="25517" xr:uid="{00000000-0005-0000-0000-00002D380000}"/>
    <cellStyle name="메모 3 2 2 2 3 11" xfId="12010" xr:uid="{00000000-0005-0000-0000-00002E380000}"/>
    <cellStyle name="메모 3 2 2 2 3 12" xfId="17767" xr:uid="{00000000-0005-0000-0000-00002F380000}"/>
    <cellStyle name="메모 3 2 2 2 3 13" xfId="23264" xr:uid="{00000000-0005-0000-0000-000030380000}"/>
    <cellStyle name="메모 3 2 2 2 3 2" xfId="8314" xr:uid="{00000000-0005-0000-0000-000031380000}"/>
    <cellStyle name="메모 3 2 2 2 3 2 2" xfId="14280" xr:uid="{00000000-0005-0000-0000-000032380000}"/>
    <cellStyle name="메모 3 2 2 2 3 2 3" xfId="20036" xr:uid="{00000000-0005-0000-0000-000033380000}"/>
    <cellStyle name="메모 3 2 2 2 3 2 4" xfId="25518" xr:uid="{00000000-0005-0000-0000-000034380000}"/>
    <cellStyle name="메모 3 2 2 2 3 3" xfId="8315" xr:uid="{00000000-0005-0000-0000-000035380000}"/>
    <cellStyle name="메모 3 2 2 2 3 3 2" xfId="14281" xr:uid="{00000000-0005-0000-0000-000036380000}"/>
    <cellStyle name="메모 3 2 2 2 3 3 3" xfId="20037" xr:uid="{00000000-0005-0000-0000-000037380000}"/>
    <cellStyle name="메모 3 2 2 2 3 3 4" xfId="25519" xr:uid="{00000000-0005-0000-0000-000038380000}"/>
    <cellStyle name="메모 3 2 2 2 3 4" xfId="8316" xr:uid="{00000000-0005-0000-0000-000039380000}"/>
    <cellStyle name="메모 3 2 2 2 3 4 2" xfId="14282" xr:uid="{00000000-0005-0000-0000-00003A380000}"/>
    <cellStyle name="메모 3 2 2 2 3 4 3" xfId="20038" xr:uid="{00000000-0005-0000-0000-00003B380000}"/>
    <cellStyle name="메모 3 2 2 2 3 4 4" xfId="25520" xr:uid="{00000000-0005-0000-0000-00003C380000}"/>
    <cellStyle name="메모 3 2 2 2 3 5" xfId="8317" xr:uid="{00000000-0005-0000-0000-00003D380000}"/>
    <cellStyle name="메모 3 2 2 2 3 5 2" xfId="14283" xr:uid="{00000000-0005-0000-0000-00003E380000}"/>
    <cellStyle name="메모 3 2 2 2 3 5 3" xfId="20039" xr:uid="{00000000-0005-0000-0000-00003F380000}"/>
    <cellStyle name="메모 3 2 2 2 3 5 4" xfId="25521" xr:uid="{00000000-0005-0000-0000-000040380000}"/>
    <cellStyle name="메모 3 2 2 2 3 6" xfId="8318" xr:uid="{00000000-0005-0000-0000-000041380000}"/>
    <cellStyle name="메모 3 2 2 2 3 6 2" xfId="14284" xr:uid="{00000000-0005-0000-0000-000042380000}"/>
    <cellStyle name="메모 3 2 2 2 3 6 3" xfId="20040" xr:uid="{00000000-0005-0000-0000-000043380000}"/>
    <cellStyle name="메모 3 2 2 2 3 6 4" xfId="25522" xr:uid="{00000000-0005-0000-0000-000044380000}"/>
    <cellStyle name="메모 3 2 2 2 3 7" xfId="8319" xr:uid="{00000000-0005-0000-0000-000045380000}"/>
    <cellStyle name="메모 3 2 2 2 3 7 2" xfId="14285" xr:uid="{00000000-0005-0000-0000-000046380000}"/>
    <cellStyle name="메모 3 2 2 2 3 7 3" xfId="20041" xr:uid="{00000000-0005-0000-0000-000047380000}"/>
    <cellStyle name="메모 3 2 2 2 3 7 4" xfId="25523" xr:uid="{00000000-0005-0000-0000-000048380000}"/>
    <cellStyle name="메모 3 2 2 2 3 8" xfId="8320" xr:uid="{00000000-0005-0000-0000-000049380000}"/>
    <cellStyle name="메모 3 2 2 2 3 8 2" xfId="14286" xr:uid="{00000000-0005-0000-0000-00004A380000}"/>
    <cellStyle name="메모 3 2 2 2 3 8 3" xfId="20042" xr:uid="{00000000-0005-0000-0000-00004B380000}"/>
    <cellStyle name="메모 3 2 2 2 3 8 4" xfId="25524" xr:uid="{00000000-0005-0000-0000-00004C380000}"/>
    <cellStyle name="메모 3 2 2 2 3 9" xfId="8321" xr:uid="{00000000-0005-0000-0000-00004D380000}"/>
    <cellStyle name="메모 3 2 2 2 3 9 2" xfId="14287" xr:uid="{00000000-0005-0000-0000-00004E380000}"/>
    <cellStyle name="메모 3 2 2 2 3 9 3" xfId="20043" xr:uid="{00000000-0005-0000-0000-00004F380000}"/>
    <cellStyle name="메모 3 2 2 2 3 9 4" xfId="25525" xr:uid="{00000000-0005-0000-0000-000050380000}"/>
    <cellStyle name="메모 3 2 2 2 4" xfId="8322" xr:uid="{00000000-0005-0000-0000-000051380000}"/>
    <cellStyle name="메모 3 2 2 2 4 2" xfId="14288" xr:uid="{00000000-0005-0000-0000-000052380000}"/>
    <cellStyle name="메모 3 2 2 2 4 3" xfId="20044" xr:uid="{00000000-0005-0000-0000-000053380000}"/>
    <cellStyle name="메모 3 2 2 2 4 4" xfId="25526" xr:uid="{00000000-0005-0000-0000-000054380000}"/>
    <cellStyle name="메모 3 2 2 2 5" xfId="8323" xr:uid="{00000000-0005-0000-0000-000055380000}"/>
    <cellStyle name="메모 3 2 2 2 5 2" xfId="14289" xr:uid="{00000000-0005-0000-0000-000056380000}"/>
    <cellStyle name="메모 3 2 2 2 5 3" xfId="20045" xr:uid="{00000000-0005-0000-0000-000057380000}"/>
    <cellStyle name="메모 3 2 2 2 5 4" xfId="25527" xr:uid="{00000000-0005-0000-0000-000058380000}"/>
    <cellStyle name="메모 3 2 2 2 6" xfId="8324" xr:uid="{00000000-0005-0000-0000-000059380000}"/>
    <cellStyle name="메모 3 2 2 2 6 2" xfId="14290" xr:uid="{00000000-0005-0000-0000-00005A380000}"/>
    <cellStyle name="메모 3 2 2 2 6 3" xfId="20046" xr:uid="{00000000-0005-0000-0000-00005B380000}"/>
    <cellStyle name="메모 3 2 2 2 6 4" xfId="25528" xr:uid="{00000000-0005-0000-0000-00005C380000}"/>
    <cellStyle name="메모 3 2 2 2 7" xfId="11520" xr:uid="{00000000-0005-0000-0000-00005D380000}"/>
    <cellStyle name="메모 3 2 2 2 8" xfId="17309" xr:uid="{00000000-0005-0000-0000-00005E380000}"/>
    <cellStyle name="메모 3 2 2 3" xfId="5437" xr:uid="{00000000-0005-0000-0000-00005F380000}"/>
    <cellStyle name="메모 3 2 2 3 2" xfId="5725" xr:uid="{00000000-0005-0000-0000-000060380000}"/>
    <cellStyle name="메모 3 2 2 3 2 10" xfId="11698" xr:uid="{00000000-0005-0000-0000-000061380000}"/>
    <cellStyle name="메모 3 2 2 3 2 11" xfId="17465" xr:uid="{00000000-0005-0000-0000-000062380000}"/>
    <cellStyle name="메모 3 2 2 3 2 12" xfId="22986" xr:uid="{00000000-0005-0000-0000-000063380000}"/>
    <cellStyle name="메모 3 2 2 3 2 2" xfId="8325" xr:uid="{00000000-0005-0000-0000-000064380000}"/>
    <cellStyle name="메모 3 2 2 3 2 2 2" xfId="14291" xr:uid="{00000000-0005-0000-0000-000065380000}"/>
    <cellStyle name="메모 3 2 2 3 2 2 3" xfId="20047" xr:uid="{00000000-0005-0000-0000-000066380000}"/>
    <cellStyle name="메모 3 2 2 3 2 2 4" xfId="25529" xr:uid="{00000000-0005-0000-0000-000067380000}"/>
    <cellStyle name="메모 3 2 2 3 2 3" xfId="8326" xr:uid="{00000000-0005-0000-0000-000068380000}"/>
    <cellStyle name="메모 3 2 2 3 2 3 2" xfId="14292" xr:uid="{00000000-0005-0000-0000-000069380000}"/>
    <cellStyle name="메모 3 2 2 3 2 3 3" xfId="20048" xr:uid="{00000000-0005-0000-0000-00006A380000}"/>
    <cellStyle name="메모 3 2 2 3 2 3 4" xfId="25530" xr:uid="{00000000-0005-0000-0000-00006B380000}"/>
    <cellStyle name="메모 3 2 2 3 2 4" xfId="8327" xr:uid="{00000000-0005-0000-0000-00006C380000}"/>
    <cellStyle name="메모 3 2 2 3 2 4 2" xfId="14293" xr:uid="{00000000-0005-0000-0000-00006D380000}"/>
    <cellStyle name="메모 3 2 2 3 2 4 3" xfId="20049" xr:uid="{00000000-0005-0000-0000-00006E380000}"/>
    <cellStyle name="메모 3 2 2 3 2 4 4" xfId="25531" xr:uid="{00000000-0005-0000-0000-00006F380000}"/>
    <cellStyle name="메모 3 2 2 3 2 5" xfId="8328" xr:uid="{00000000-0005-0000-0000-000070380000}"/>
    <cellStyle name="메모 3 2 2 3 2 5 2" xfId="14294" xr:uid="{00000000-0005-0000-0000-000071380000}"/>
    <cellStyle name="메모 3 2 2 3 2 5 3" xfId="20050" xr:uid="{00000000-0005-0000-0000-000072380000}"/>
    <cellStyle name="메모 3 2 2 3 2 5 4" xfId="25532" xr:uid="{00000000-0005-0000-0000-000073380000}"/>
    <cellStyle name="메모 3 2 2 3 2 6" xfId="8329" xr:uid="{00000000-0005-0000-0000-000074380000}"/>
    <cellStyle name="메모 3 2 2 3 2 6 2" xfId="14295" xr:uid="{00000000-0005-0000-0000-000075380000}"/>
    <cellStyle name="메모 3 2 2 3 2 6 3" xfId="20051" xr:uid="{00000000-0005-0000-0000-000076380000}"/>
    <cellStyle name="메모 3 2 2 3 2 6 4" xfId="25533" xr:uid="{00000000-0005-0000-0000-000077380000}"/>
    <cellStyle name="메모 3 2 2 3 2 7" xfId="8330" xr:uid="{00000000-0005-0000-0000-000078380000}"/>
    <cellStyle name="메모 3 2 2 3 2 7 2" xfId="14296" xr:uid="{00000000-0005-0000-0000-000079380000}"/>
    <cellStyle name="메모 3 2 2 3 2 7 3" xfId="20052" xr:uid="{00000000-0005-0000-0000-00007A380000}"/>
    <cellStyle name="메모 3 2 2 3 2 7 4" xfId="25534" xr:uid="{00000000-0005-0000-0000-00007B380000}"/>
    <cellStyle name="메모 3 2 2 3 2 8" xfId="8331" xr:uid="{00000000-0005-0000-0000-00007C380000}"/>
    <cellStyle name="메모 3 2 2 3 2 8 2" xfId="14297" xr:uid="{00000000-0005-0000-0000-00007D380000}"/>
    <cellStyle name="메모 3 2 2 3 2 8 3" xfId="20053" xr:uid="{00000000-0005-0000-0000-00007E380000}"/>
    <cellStyle name="메모 3 2 2 3 2 8 4" xfId="25535" xr:uid="{00000000-0005-0000-0000-00007F380000}"/>
    <cellStyle name="메모 3 2 2 3 2 9" xfId="8332" xr:uid="{00000000-0005-0000-0000-000080380000}"/>
    <cellStyle name="메모 3 2 2 3 2 9 2" xfId="14298" xr:uid="{00000000-0005-0000-0000-000081380000}"/>
    <cellStyle name="메모 3 2 2 3 2 9 3" xfId="20054" xr:uid="{00000000-0005-0000-0000-000082380000}"/>
    <cellStyle name="메모 3 2 2 3 2 9 4" xfId="25536" xr:uid="{00000000-0005-0000-0000-000083380000}"/>
    <cellStyle name="메모 3 2 2 3 3" xfId="5957" xr:uid="{00000000-0005-0000-0000-000084380000}"/>
    <cellStyle name="메모 3 2 2 3 3 10" xfId="8333" xr:uid="{00000000-0005-0000-0000-000085380000}"/>
    <cellStyle name="메모 3 2 2 3 3 10 2" xfId="14299" xr:uid="{00000000-0005-0000-0000-000086380000}"/>
    <cellStyle name="메모 3 2 2 3 3 10 3" xfId="20055" xr:uid="{00000000-0005-0000-0000-000087380000}"/>
    <cellStyle name="메모 3 2 2 3 3 10 4" xfId="25537" xr:uid="{00000000-0005-0000-0000-000088380000}"/>
    <cellStyle name="메모 3 2 2 3 3 11" xfId="11930" xr:uid="{00000000-0005-0000-0000-000089380000}"/>
    <cellStyle name="메모 3 2 2 3 3 12" xfId="17687" xr:uid="{00000000-0005-0000-0000-00008A380000}"/>
    <cellStyle name="메모 3 2 2 3 3 13" xfId="23184" xr:uid="{00000000-0005-0000-0000-00008B380000}"/>
    <cellStyle name="메모 3 2 2 3 3 2" xfId="8334" xr:uid="{00000000-0005-0000-0000-00008C380000}"/>
    <cellStyle name="메모 3 2 2 3 3 2 2" xfId="14300" xr:uid="{00000000-0005-0000-0000-00008D380000}"/>
    <cellStyle name="메모 3 2 2 3 3 2 3" xfId="20056" xr:uid="{00000000-0005-0000-0000-00008E380000}"/>
    <cellStyle name="메모 3 2 2 3 3 2 4" xfId="25538" xr:uid="{00000000-0005-0000-0000-00008F380000}"/>
    <cellStyle name="메모 3 2 2 3 3 3" xfId="8335" xr:uid="{00000000-0005-0000-0000-000090380000}"/>
    <cellStyle name="메모 3 2 2 3 3 3 2" xfId="14301" xr:uid="{00000000-0005-0000-0000-000091380000}"/>
    <cellStyle name="메모 3 2 2 3 3 3 3" xfId="20057" xr:uid="{00000000-0005-0000-0000-000092380000}"/>
    <cellStyle name="메모 3 2 2 3 3 3 4" xfId="25539" xr:uid="{00000000-0005-0000-0000-000093380000}"/>
    <cellStyle name="메모 3 2 2 3 3 4" xfId="8336" xr:uid="{00000000-0005-0000-0000-000094380000}"/>
    <cellStyle name="메모 3 2 2 3 3 4 2" xfId="14302" xr:uid="{00000000-0005-0000-0000-000095380000}"/>
    <cellStyle name="메모 3 2 2 3 3 4 3" xfId="20058" xr:uid="{00000000-0005-0000-0000-000096380000}"/>
    <cellStyle name="메모 3 2 2 3 3 4 4" xfId="25540" xr:uid="{00000000-0005-0000-0000-000097380000}"/>
    <cellStyle name="메모 3 2 2 3 3 5" xfId="8337" xr:uid="{00000000-0005-0000-0000-000098380000}"/>
    <cellStyle name="메모 3 2 2 3 3 5 2" xfId="14303" xr:uid="{00000000-0005-0000-0000-000099380000}"/>
    <cellStyle name="메모 3 2 2 3 3 5 3" xfId="20059" xr:uid="{00000000-0005-0000-0000-00009A380000}"/>
    <cellStyle name="메모 3 2 2 3 3 5 4" xfId="25541" xr:uid="{00000000-0005-0000-0000-00009B380000}"/>
    <cellStyle name="메모 3 2 2 3 3 6" xfId="8338" xr:uid="{00000000-0005-0000-0000-00009C380000}"/>
    <cellStyle name="메모 3 2 2 3 3 6 2" xfId="14304" xr:uid="{00000000-0005-0000-0000-00009D380000}"/>
    <cellStyle name="메모 3 2 2 3 3 6 3" xfId="20060" xr:uid="{00000000-0005-0000-0000-00009E380000}"/>
    <cellStyle name="메모 3 2 2 3 3 6 4" xfId="25542" xr:uid="{00000000-0005-0000-0000-00009F380000}"/>
    <cellStyle name="메모 3 2 2 3 3 7" xfId="8339" xr:uid="{00000000-0005-0000-0000-0000A0380000}"/>
    <cellStyle name="메모 3 2 2 3 3 7 2" xfId="14305" xr:uid="{00000000-0005-0000-0000-0000A1380000}"/>
    <cellStyle name="메모 3 2 2 3 3 7 3" xfId="20061" xr:uid="{00000000-0005-0000-0000-0000A2380000}"/>
    <cellStyle name="메모 3 2 2 3 3 7 4" xfId="25543" xr:uid="{00000000-0005-0000-0000-0000A3380000}"/>
    <cellStyle name="메모 3 2 2 3 3 8" xfId="8340" xr:uid="{00000000-0005-0000-0000-0000A4380000}"/>
    <cellStyle name="메모 3 2 2 3 3 8 2" xfId="14306" xr:uid="{00000000-0005-0000-0000-0000A5380000}"/>
    <cellStyle name="메모 3 2 2 3 3 8 3" xfId="20062" xr:uid="{00000000-0005-0000-0000-0000A6380000}"/>
    <cellStyle name="메모 3 2 2 3 3 8 4" xfId="25544" xr:uid="{00000000-0005-0000-0000-0000A7380000}"/>
    <cellStyle name="메모 3 2 2 3 3 9" xfId="8341" xr:uid="{00000000-0005-0000-0000-0000A8380000}"/>
    <cellStyle name="메모 3 2 2 3 3 9 2" xfId="14307" xr:uid="{00000000-0005-0000-0000-0000A9380000}"/>
    <cellStyle name="메모 3 2 2 3 3 9 3" xfId="20063" xr:uid="{00000000-0005-0000-0000-0000AA380000}"/>
    <cellStyle name="메모 3 2 2 3 3 9 4" xfId="25545" xr:uid="{00000000-0005-0000-0000-0000AB380000}"/>
    <cellStyle name="메모 3 2 2 3 4" xfId="8342" xr:uid="{00000000-0005-0000-0000-0000AC380000}"/>
    <cellStyle name="메모 3 2 2 3 4 2" xfId="14308" xr:uid="{00000000-0005-0000-0000-0000AD380000}"/>
    <cellStyle name="메모 3 2 2 3 4 3" xfId="20064" xr:uid="{00000000-0005-0000-0000-0000AE380000}"/>
    <cellStyle name="메모 3 2 2 3 4 4" xfId="25546" xr:uid="{00000000-0005-0000-0000-0000AF380000}"/>
    <cellStyle name="메모 3 2 2 3 5" xfId="8343" xr:uid="{00000000-0005-0000-0000-0000B0380000}"/>
    <cellStyle name="메모 3 2 2 3 5 2" xfId="14309" xr:uid="{00000000-0005-0000-0000-0000B1380000}"/>
    <cellStyle name="메모 3 2 2 3 5 3" xfId="20065" xr:uid="{00000000-0005-0000-0000-0000B2380000}"/>
    <cellStyle name="메모 3 2 2 3 5 4" xfId="25547" xr:uid="{00000000-0005-0000-0000-0000B3380000}"/>
    <cellStyle name="메모 3 2 2 3 6" xfId="8344" xr:uid="{00000000-0005-0000-0000-0000B4380000}"/>
    <cellStyle name="메모 3 2 2 3 6 2" xfId="14310" xr:uid="{00000000-0005-0000-0000-0000B5380000}"/>
    <cellStyle name="메모 3 2 2 3 6 3" xfId="20066" xr:uid="{00000000-0005-0000-0000-0000B6380000}"/>
    <cellStyle name="메모 3 2 2 3 6 4" xfId="25548" xr:uid="{00000000-0005-0000-0000-0000B7380000}"/>
    <cellStyle name="메모 3 2 2 3 7" xfId="11431" xr:uid="{00000000-0005-0000-0000-0000B8380000}"/>
    <cellStyle name="메모 3 2 2 3 8" xfId="17226" xr:uid="{00000000-0005-0000-0000-0000B9380000}"/>
    <cellStyle name="메모 3 2 2 4" xfId="5493" xr:uid="{00000000-0005-0000-0000-0000BA380000}"/>
    <cellStyle name="메모 3 2 2 4 2" xfId="5781" xr:uid="{00000000-0005-0000-0000-0000BB380000}"/>
    <cellStyle name="메모 3 2 2 4 2 10" xfId="11754" xr:uid="{00000000-0005-0000-0000-0000BC380000}"/>
    <cellStyle name="메모 3 2 2 4 2 11" xfId="17519" xr:uid="{00000000-0005-0000-0000-0000BD380000}"/>
    <cellStyle name="메모 3 2 2 4 2 12" xfId="23034" xr:uid="{00000000-0005-0000-0000-0000BE380000}"/>
    <cellStyle name="메모 3 2 2 4 2 2" xfId="8345" xr:uid="{00000000-0005-0000-0000-0000BF380000}"/>
    <cellStyle name="메모 3 2 2 4 2 2 2" xfId="14311" xr:uid="{00000000-0005-0000-0000-0000C0380000}"/>
    <cellStyle name="메모 3 2 2 4 2 2 3" xfId="20067" xr:uid="{00000000-0005-0000-0000-0000C1380000}"/>
    <cellStyle name="메모 3 2 2 4 2 2 4" xfId="25549" xr:uid="{00000000-0005-0000-0000-0000C2380000}"/>
    <cellStyle name="메모 3 2 2 4 2 3" xfId="8346" xr:uid="{00000000-0005-0000-0000-0000C3380000}"/>
    <cellStyle name="메모 3 2 2 4 2 3 2" xfId="14312" xr:uid="{00000000-0005-0000-0000-0000C4380000}"/>
    <cellStyle name="메모 3 2 2 4 2 3 3" xfId="20068" xr:uid="{00000000-0005-0000-0000-0000C5380000}"/>
    <cellStyle name="메모 3 2 2 4 2 3 4" xfId="25550" xr:uid="{00000000-0005-0000-0000-0000C6380000}"/>
    <cellStyle name="메모 3 2 2 4 2 4" xfId="8347" xr:uid="{00000000-0005-0000-0000-0000C7380000}"/>
    <cellStyle name="메모 3 2 2 4 2 4 2" xfId="14313" xr:uid="{00000000-0005-0000-0000-0000C8380000}"/>
    <cellStyle name="메모 3 2 2 4 2 4 3" xfId="20069" xr:uid="{00000000-0005-0000-0000-0000C9380000}"/>
    <cellStyle name="메모 3 2 2 4 2 4 4" xfId="25551" xr:uid="{00000000-0005-0000-0000-0000CA380000}"/>
    <cellStyle name="메모 3 2 2 4 2 5" xfId="8348" xr:uid="{00000000-0005-0000-0000-0000CB380000}"/>
    <cellStyle name="메모 3 2 2 4 2 5 2" xfId="14314" xr:uid="{00000000-0005-0000-0000-0000CC380000}"/>
    <cellStyle name="메모 3 2 2 4 2 5 3" xfId="20070" xr:uid="{00000000-0005-0000-0000-0000CD380000}"/>
    <cellStyle name="메모 3 2 2 4 2 5 4" xfId="25552" xr:uid="{00000000-0005-0000-0000-0000CE380000}"/>
    <cellStyle name="메모 3 2 2 4 2 6" xfId="8349" xr:uid="{00000000-0005-0000-0000-0000CF380000}"/>
    <cellStyle name="메모 3 2 2 4 2 6 2" xfId="14315" xr:uid="{00000000-0005-0000-0000-0000D0380000}"/>
    <cellStyle name="메모 3 2 2 4 2 6 3" xfId="20071" xr:uid="{00000000-0005-0000-0000-0000D1380000}"/>
    <cellStyle name="메모 3 2 2 4 2 6 4" xfId="25553" xr:uid="{00000000-0005-0000-0000-0000D2380000}"/>
    <cellStyle name="메모 3 2 2 4 2 7" xfId="8350" xr:uid="{00000000-0005-0000-0000-0000D3380000}"/>
    <cellStyle name="메모 3 2 2 4 2 7 2" xfId="14316" xr:uid="{00000000-0005-0000-0000-0000D4380000}"/>
    <cellStyle name="메모 3 2 2 4 2 7 3" xfId="20072" xr:uid="{00000000-0005-0000-0000-0000D5380000}"/>
    <cellStyle name="메모 3 2 2 4 2 7 4" xfId="25554" xr:uid="{00000000-0005-0000-0000-0000D6380000}"/>
    <cellStyle name="메모 3 2 2 4 2 8" xfId="8351" xr:uid="{00000000-0005-0000-0000-0000D7380000}"/>
    <cellStyle name="메모 3 2 2 4 2 8 2" xfId="14317" xr:uid="{00000000-0005-0000-0000-0000D8380000}"/>
    <cellStyle name="메모 3 2 2 4 2 8 3" xfId="20073" xr:uid="{00000000-0005-0000-0000-0000D9380000}"/>
    <cellStyle name="메모 3 2 2 4 2 8 4" xfId="25555" xr:uid="{00000000-0005-0000-0000-0000DA380000}"/>
    <cellStyle name="메모 3 2 2 4 2 9" xfId="8352" xr:uid="{00000000-0005-0000-0000-0000DB380000}"/>
    <cellStyle name="메모 3 2 2 4 2 9 2" xfId="14318" xr:uid="{00000000-0005-0000-0000-0000DC380000}"/>
    <cellStyle name="메모 3 2 2 4 2 9 3" xfId="20074" xr:uid="{00000000-0005-0000-0000-0000DD380000}"/>
    <cellStyle name="메모 3 2 2 4 2 9 4" xfId="25556" xr:uid="{00000000-0005-0000-0000-0000DE380000}"/>
    <cellStyle name="메모 3 2 2 4 3" xfId="6006" xr:uid="{00000000-0005-0000-0000-0000DF380000}"/>
    <cellStyle name="메모 3 2 2 4 3 10" xfId="8353" xr:uid="{00000000-0005-0000-0000-0000E0380000}"/>
    <cellStyle name="메모 3 2 2 4 3 10 2" xfId="14319" xr:uid="{00000000-0005-0000-0000-0000E1380000}"/>
    <cellStyle name="메모 3 2 2 4 3 10 3" xfId="20075" xr:uid="{00000000-0005-0000-0000-0000E2380000}"/>
    <cellStyle name="메모 3 2 2 4 3 10 4" xfId="25557" xr:uid="{00000000-0005-0000-0000-0000E3380000}"/>
    <cellStyle name="메모 3 2 2 4 3 11" xfId="11979" xr:uid="{00000000-0005-0000-0000-0000E4380000}"/>
    <cellStyle name="메모 3 2 2 4 3 12" xfId="17736" xr:uid="{00000000-0005-0000-0000-0000E5380000}"/>
    <cellStyle name="메모 3 2 2 4 3 13" xfId="23233" xr:uid="{00000000-0005-0000-0000-0000E6380000}"/>
    <cellStyle name="메모 3 2 2 4 3 2" xfId="8354" xr:uid="{00000000-0005-0000-0000-0000E7380000}"/>
    <cellStyle name="메모 3 2 2 4 3 2 2" xfId="14320" xr:uid="{00000000-0005-0000-0000-0000E8380000}"/>
    <cellStyle name="메모 3 2 2 4 3 2 3" xfId="20076" xr:uid="{00000000-0005-0000-0000-0000E9380000}"/>
    <cellStyle name="메모 3 2 2 4 3 2 4" xfId="25558" xr:uid="{00000000-0005-0000-0000-0000EA380000}"/>
    <cellStyle name="메모 3 2 2 4 3 3" xfId="8355" xr:uid="{00000000-0005-0000-0000-0000EB380000}"/>
    <cellStyle name="메모 3 2 2 4 3 3 2" xfId="14321" xr:uid="{00000000-0005-0000-0000-0000EC380000}"/>
    <cellStyle name="메모 3 2 2 4 3 3 3" xfId="20077" xr:uid="{00000000-0005-0000-0000-0000ED380000}"/>
    <cellStyle name="메모 3 2 2 4 3 3 4" xfId="25559" xr:uid="{00000000-0005-0000-0000-0000EE380000}"/>
    <cellStyle name="메모 3 2 2 4 3 4" xfId="8356" xr:uid="{00000000-0005-0000-0000-0000EF380000}"/>
    <cellStyle name="메모 3 2 2 4 3 4 2" xfId="14322" xr:uid="{00000000-0005-0000-0000-0000F0380000}"/>
    <cellStyle name="메모 3 2 2 4 3 4 3" xfId="20078" xr:uid="{00000000-0005-0000-0000-0000F1380000}"/>
    <cellStyle name="메모 3 2 2 4 3 4 4" xfId="25560" xr:uid="{00000000-0005-0000-0000-0000F2380000}"/>
    <cellStyle name="메모 3 2 2 4 3 5" xfId="8357" xr:uid="{00000000-0005-0000-0000-0000F3380000}"/>
    <cellStyle name="메모 3 2 2 4 3 5 2" xfId="14323" xr:uid="{00000000-0005-0000-0000-0000F4380000}"/>
    <cellStyle name="메모 3 2 2 4 3 5 3" xfId="20079" xr:uid="{00000000-0005-0000-0000-0000F5380000}"/>
    <cellStyle name="메모 3 2 2 4 3 5 4" xfId="25561" xr:uid="{00000000-0005-0000-0000-0000F6380000}"/>
    <cellStyle name="메모 3 2 2 4 3 6" xfId="8358" xr:uid="{00000000-0005-0000-0000-0000F7380000}"/>
    <cellStyle name="메모 3 2 2 4 3 6 2" xfId="14324" xr:uid="{00000000-0005-0000-0000-0000F8380000}"/>
    <cellStyle name="메모 3 2 2 4 3 6 3" xfId="20080" xr:uid="{00000000-0005-0000-0000-0000F9380000}"/>
    <cellStyle name="메모 3 2 2 4 3 6 4" xfId="25562" xr:uid="{00000000-0005-0000-0000-0000FA380000}"/>
    <cellStyle name="메모 3 2 2 4 3 7" xfId="8359" xr:uid="{00000000-0005-0000-0000-0000FB380000}"/>
    <cellStyle name="메모 3 2 2 4 3 7 2" xfId="14325" xr:uid="{00000000-0005-0000-0000-0000FC380000}"/>
    <cellStyle name="메모 3 2 2 4 3 7 3" xfId="20081" xr:uid="{00000000-0005-0000-0000-0000FD380000}"/>
    <cellStyle name="메모 3 2 2 4 3 7 4" xfId="25563" xr:uid="{00000000-0005-0000-0000-0000FE380000}"/>
    <cellStyle name="메모 3 2 2 4 3 8" xfId="8360" xr:uid="{00000000-0005-0000-0000-0000FF380000}"/>
    <cellStyle name="메모 3 2 2 4 3 8 2" xfId="14326" xr:uid="{00000000-0005-0000-0000-000000390000}"/>
    <cellStyle name="메모 3 2 2 4 3 8 3" xfId="20082" xr:uid="{00000000-0005-0000-0000-000001390000}"/>
    <cellStyle name="메모 3 2 2 4 3 8 4" xfId="25564" xr:uid="{00000000-0005-0000-0000-000002390000}"/>
    <cellStyle name="메모 3 2 2 4 3 9" xfId="8361" xr:uid="{00000000-0005-0000-0000-000003390000}"/>
    <cellStyle name="메모 3 2 2 4 3 9 2" xfId="14327" xr:uid="{00000000-0005-0000-0000-000004390000}"/>
    <cellStyle name="메모 3 2 2 4 3 9 3" xfId="20083" xr:uid="{00000000-0005-0000-0000-000005390000}"/>
    <cellStyle name="메모 3 2 2 4 3 9 4" xfId="25565" xr:uid="{00000000-0005-0000-0000-000006390000}"/>
    <cellStyle name="메모 3 2 2 4 4" xfId="8362" xr:uid="{00000000-0005-0000-0000-000007390000}"/>
    <cellStyle name="메모 3 2 2 4 4 2" xfId="14328" xr:uid="{00000000-0005-0000-0000-000008390000}"/>
    <cellStyle name="메모 3 2 2 4 4 3" xfId="20084" xr:uid="{00000000-0005-0000-0000-000009390000}"/>
    <cellStyle name="메모 3 2 2 4 4 4" xfId="25566" xr:uid="{00000000-0005-0000-0000-00000A390000}"/>
    <cellStyle name="메모 3 2 2 4 5" xfId="8363" xr:uid="{00000000-0005-0000-0000-00000B390000}"/>
    <cellStyle name="메모 3 2 2 4 5 2" xfId="14329" xr:uid="{00000000-0005-0000-0000-00000C390000}"/>
    <cellStyle name="메모 3 2 2 4 5 3" xfId="20085" xr:uid="{00000000-0005-0000-0000-00000D390000}"/>
    <cellStyle name="메모 3 2 2 4 5 4" xfId="25567" xr:uid="{00000000-0005-0000-0000-00000E390000}"/>
    <cellStyle name="메모 3 2 2 4 6" xfId="8364" xr:uid="{00000000-0005-0000-0000-00000F390000}"/>
    <cellStyle name="메모 3 2 2 4 6 2" xfId="14330" xr:uid="{00000000-0005-0000-0000-000010390000}"/>
    <cellStyle name="메모 3 2 2 4 6 3" xfId="20086" xr:uid="{00000000-0005-0000-0000-000011390000}"/>
    <cellStyle name="메모 3 2 2 4 6 4" xfId="25568" xr:uid="{00000000-0005-0000-0000-000012390000}"/>
    <cellStyle name="메모 3 2 2 4 7" xfId="8365" xr:uid="{00000000-0005-0000-0000-000013390000}"/>
    <cellStyle name="메모 3 2 2 4 7 2" xfId="14331" xr:uid="{00000000-0005-0000-0000-000014390000}"/>
    <cellStyle name="메모 3 2 2 4 7 3" xfId="20087" xr:uid="{00000000-0005-0000-0000-000015390000}"/>
    <cellStyle name="메모 3 2 2 4 7 4" xfId="25569" xr:uid="{00000000-0005-0000-0000-000016390000}"/>
    <cellStyle name="메모 3 2 2 4 8" xfId="11487" xr:uid="{00000000-0005-0000-0000-000017390000}"/>
    <cellStyle name="메모 3 2 2 4 9" xfId="17278" xr:uid="{00000000-0005-0000-0000-000018390000}"/>
    <cellStyle name="메모 3 2 2 5" xfId="5456" xr:uid="{00000000-0005-0000-0000-000019390000}"/>
    <cellStyle name="메모 3 2 2 5 10" xfId="17243" xr:uid="{00000000-0005-0000-0000-00001A390000}"/>
    <cellStyle name="메모 3 2 2 5 11" xfId="11256" xr:uid="{00000000-0005-0000-0000-00001B390000}"/>
    <cellStyle name="메모 3 2 2 5 2" xfId="5744" xr:uid="{00000000-0005-0000-0000-00001C390000}"/>
    <cellStyle name="메모 3 2 2 5 2 10" xfId="8366" xr:uid="{00000000-0005-0000-0000-00001D390000}"/>
    <cellStyle name="메모 3 2 2 5 2 10 2" xfId="14332" xr:uid="{00000000-0005-0000-0000-00001E390000}"/>
    <cellStyle name="메모 3 2 2 5 2 10 3" xfId="20088" xr:uid="{00000000-0005-0000-0000-00001F390000}"/>
    <cellStyle name="메모 3 2 2 5 2 10 4" xfId="25570" xr:uid="{00000000-0005-0000-0000-000020390000}"/>
    <cellStyle name="메모 3 2 2 5 2 11" xfId="11717" xr:uid="{00000000-0005-0000-0000-000021390000}"/>
    <cellStyle name="메모 3 2 2 5 2 12" xfId="17484" xr:uid="{00000000-0005-0000-0000-000022390000}"/>
    <cellStyle name="메모 3 2 2 5 2 13" xfId="23002" xr:uid="{00000000-0005-0000-0000-000023390000}"/>
    <cellStyle name="메모 3 2 2 5 2 2" xfId="8367" xr:uid="{00000000-0005-0000-0000-000024390000}"/>
    <cellStyle name="메모 3 2 2 5 2 2 2" xfId="14333" xr:uid="{00000000-0005-0000-0000-000025390000}"/>
    <cellStyle name="메모 3 2 2 5 2 2 3" xfId="20089" xr:uid="{00000000-0005-0000-0000-000026390000}"/>
    <cellStyle name="메모 3 2 2 5 2 2 4" xfId="25571" xr:uid="{00000000-0005-0000-0000-000027390000}"/>
    <cellStyle name="메모 3 2 2 5 2 3" xfId="8368" xr:uid="{00000000-0005-0000-0000-000028390000}"/>
    <cellStyle name="메모 3 2 2 5 2 3 2" xfId="14334" xr:uid="{00000000-0005-0000-0000-000029390000}"/>
    <cellStyle name="메모 3 2 2 5 2 3 3" xfId="20090" xr:uid="{00000000-0005-0000-0000-00002A390000}"/>
    <cellStyle name="메모 3 2 2 5 2 3 4" xfId="25572" xr:uid="{00000000-0005-0000-0000-00002B390000}"/>
    <cellStyle name="메모 3 2 2 5 2 4" xfId="8369" xr:uid="{00000000-0005-0000-0000-00002C390000}"/>
    <cellStyle name="메모 3 2 2 5 2 4 2" xfId="14335" xr:uid="{00000000-0005-0000-0000-00002D390000}"/>
    <cellStyle name="메모 3 2 2 5 2 4 3" xfId="20091" xr:uid="{00000000-0005-0000-0000-00002E390000}"/>
    <cellStyle name="메모 3 2 2 5 2 4 4" xfId="25573" xr:uid="{00000000-0005-0000-0000-00002F390000}"/>
    <cellStyle name="메모 3 2 2 5 2 5" xfId="8370" xr:uid="{00000000-0005-0000-0000-000030390000}"/>
    <cellStyle name="메모 3 2 2 5 2 5 2" xfId="14336" xr:uid="{00000000-0005-0000-0000-000031390000}"/>
    <cellStyle name="메모 3 2 2 5 2 5 3" xfId="20092" xr:uid="{00000000-0005-0000-0000-000032390000}"/>
    <cellStyle name="메모 3 2 2 5 2 5 4" xfId="25574" xr:uid="{00000000-0005-0000-0000-000033390000}"/>
    <cellStyle name="메모 3 2 2 5 2 6" xfId="8371" xr:uid="{00000000-0005-0000-0000-000034390000}"/>
    <cellStyle name="메모 3 2 2 5 2 6 2" xfId="14337" xr:uid="{00000000-0005-0000-0000-000035390000}"/>
    <cellStyle name="메모 3 2 2 5 2 6 3" xfId="20093" xr:uid="{00000000-0005-0000-0000-000036390000}"/>
    <cellStyle name="메모 3 2 2 5 2 6 4" xfId="25575" xr:uid="{00000000-0005-0000-0000-000037390000}"/>
    <cellStyle name="메모 3 2 2 5 2 7" xfId="8372" xr:uid="{00000000-0005-0000-0000-000038390000}"/>
    <cellStyle name="메모 3 2 2 5 2 7 2" xfId="14338" xr:uid="{00000000-0005-0000-0000-000039390000}"/>
    <cellStyle name="메모 3 2 2 5 2 7 3" xfId="20094" xr:uid="{00000000-0005-0000-0000-00003A390000}"/>
    <cellStyle name="메모 3 2 2 5 2 7 4" xfId="25576" xr:uid="{00000000-0005-0000-0000-00003B390000}"/>
    <cellStyle name="메모 3 2 2 5 2 8" xfId="8373" xr:uid="{00000000-0005-0000-0000-00003C390000}"/>
    <cellStyle name="메모 3 2 2 5 2 8 2" xfId="14339" xr:uid="{00000000-0005-0000-0000-00003D390000}"/>
    <cellStyle name="메모 3 2 2 5 2 8 3" xfId="20095" xr:uid="{00000000-0005-0000-0000-00003E390000}"/>
    <cellStyle name="메모 3 2 2 5 2 8 4" xfId="25577" xr:uid="{00000000-0005-0000-0000-00003F390000}"/>
    <cellStyle name="메모 3 2 2 5 2 9" xfId="8374" xr:uid="{00000000-0005-0000-0000-000040390000}"/>
    <cellStyle name="메모 3 2 2 5 2 9 2" xfId="14340" xr:uid="{00000000-0005-0000-0000-000041390000}"/>
    <cellStyle name="메모 3 2 2 5 2 9 3" xfId="20096" xr:uid="{00000000-0005-0000-0000-000042390000}"/>
    <cellStyle name="메모 3 2 2 5 2 9 4" xfId="25578" xr:uid="{00000000-0005-0000-0000-000043390000}"/>
    <cellStyle name="메모 3 2 2 5 3" xfId="5971" xr:uid="{00000000-0005-0000-0000-000044390000}"/>
    <cellStyle name="메모 3 2 2 5 3 10" xfId="8375" xr:uid="{00000000-0005-0000-0000-000045390000}"/>
    <cellStyle name="메모 3 2 2 5 3 10 2" xfId="14341" xr:uid="{00000000-0005-0000-0000-000046390000}"/>
    <cellStyle name="메모 3 2 2 5 3 10 3" xfId="20097" xr:uid="{00000000-0005-0000-0000-000047390000}"/>
    <cellStyle name="메모 3 2 2 5 3 10 4" xfId="25579" xr:uid="{00000000-0005-0000-0000-000048390000}"/>
    <cellStyle name="메모 3 2 2 5 3 11" xfId="11944" xr:uid="{00000000-0005-0000-0000-000049390000}"/>
    <cellStyle name="메모 3 2 2 5 3 12" xfId="17701" xr:uid="{00000000-0005-0000-0000-00004A390000}"/>
    <cellStyle name="메모 3 2 2 5 3 13" xfId="23198" xr:uid="{00000000-0005-0000-0000-00004B390000}"/>
    <cellStyle name="메모 3 2 2 5 3 2" xfId="8376" xr:uid="{00000000-0005-0000-0000-00004C390000}"/>
    <cellStyle name="메모 3 2 2 5 3 2 2" xfId="14342" xr:uid="{00000000-0005-0000-0000-00004D390000}"/>
    <cellStyle name="메모 3 2 2 5 3 2 3" xfId="20098" xr:uid="{00000000-0005-0000-0000-00004E390000}"/>
    <cellStyle name="메모 3 2 2 5 3 2 4" xfId="25580" xr:uid="{00000000-0005-0000-0000-00004F390000}"/>
    <cellStyle name="메모 3 2 2 5 3 3" xfId="8377" xr:uid="{00000000-0005-0000-0000-000050390000}"/>
    <cellStyle name="메모 3 2 2 5 3 3 2" xfId="14343" xr:uid="{00000000-0005-0000-0000-000051390000}"/>
    <cellStyle name="메모 3 2 2 5 3 3 3" xfId="20099" xr:uid="{00000000-0005-0000-0000-000052390000}"/>
    <cellStyle name="메모 3 2 2 5 3 3 4" xfId="25581" xr:uid="{00000000-0005-0000-0000-000053390000}"/>
    <cellStyle name="메모 3 2 2 5 3 4" xfId="8378" xr:uid="{00000000-0005-0000-0000-000054390000}"/>
    <cellStyle name="메모 3 2 2 5 3 4 2" xfId="14344" xr:uid="{00000000-0005-0000-0000-000055390000}"/>
    <cellStyle name="메모 3 2 2 5 3 4 3" xfId="20100" xr:uid="{00000000-0005-0000-0000-000056390000}"/>
    <cellStyle name="메모 3 2 2 5 3 4 4" xfId="25582" xr:uid="{00000000-0005-0000-0000-000057390000}"/>
    <cellStyle name="메모 3 2 2 5 3 5" xfId="8379" xr:uid="{00000000-0005-0000-0000-000058390000}"/>
    <cellStyle name="메모 3 2 2 5 3 5 2" xfId="14345" xr:uid="{00000000-0005-0000-0000-000059390000}"/>
    <cellStyle name="메모 3 2 2 5 3 5 3" xfId="20101" xr:uid="{00000000-0005-0000-0000-00005A390000}"/>
    <cellStyle name="메모 3 2 2 5 3 5 4" xfId="25583" xr:uid="{00000000-0005-0000-0000-00005B390000}"/>
    <cellStyle name="메모 3 2 2 5 3 6" xfId="8380" xr:uid="{00000000-0005-0000-0000-00005C390000}"/>
    <cellStyle name="메모 3 2 2 5 3 6 2" xfId="14346" xr:uid="{00000000-0005-0000-0000-00005D390000}"/>
    <cellStyle name="메모 3 2 2 5 3 6 3" xfId="20102" xr:uid="{00000000-0005-0000-0000-00005E390000}"/>
    <cellStyle name="메모 3 2 2 5 3 6 4" xfId="25584" xr:uid="{00000000-0005-0000-0000-00005F390000}"/>
    <cellStyle name="메모 3 2 2 5 3 7" xfId="8381" xr:uid="{00000000-0005-0000-0000-000060390000}"/>
    <cellStyle name="메모 3 2 2 5 3 7 2" xfId="14347" xr:uid="{00000000-0005-0000-0000-000061390000}"/>
    <cellStyle name="메모 3 2 2 5 3 7 3" xfId="20103" xr:uid="{00000000-0005-0000-0000-000062390000}"/>
    <cellStyle name="메모 3 2 2 5 3 7 4" xfId="25585" xr:uid="{00000000-0005-0000-0000-000063390000}"/>
    <cellStyle name="메모 3 2 2 5 3 8" xfId="8382" xr:uid="{00000000-0005-0000-0000-000064390000}"/>
    <cellStyle name="메모 3 2 2 5 3 8 2" xfId="14348" xr:uid="{00000000-0005-0000-0000-000065390000}"/>
    <cellStyle name="메모 3 2 2 5 3 8 3" xfId="20104" xr:uid="{00000000-0005-0000-0000-000066390000}"/>
    <cellStyle name="메모 3 2 2 5 3 8 4" xfId="25586" xr:uid="{00000000-0005-0000-0000-000067390000}"/>
    <cellStyle name="메모 3 2 2 5 3 9" xfId="8383" xr:uid="{00000000-0005-0000-0000-000068390000}"/>
    <cellStyle name="메모 3 2 2 5 3 9 2" xfId="14349" xr:uid="{00000000-0005-0000-0000-000069390000}"/>
    <cellStyle name="메모 3 2 2 5 3 9 3" xfId="20105" xr:uid="{00000000-0005-0000-0000-00006A390000}"/>
    <cellStyle name="메모 3 2 2 5 3 9 4" xfId="25587" xr:uid="{00000000-0005-0000-0000-00006B390000}"/>
    <cellStyle name="메모 3 2 2 5 4" xfId="8384" xr:uid="{00000000-0005-0000-0000-00006C390000}"/>
    <cellStyle name="메모 3 2 2 5 4 2" xfId="14350" xr:uid="{00000000-0005-0000-0000-00006D390000}"/>
    <cellStyle name="메모 3 2 2 5 4 3" xfId="20106" xr:uid="{00000000-0005-0000-0000-00006E390000}"/>
    <cellStyle name="메모 3 2 2 5 4 4" xfId="25588" xr:uid="{00000000-0005-0000-0000-00006F390000}"/>
    <cellStyle name="메모 3 2 2 5 5" xfId="8385" xr:uid="{00000000-0005-0000-0000-000070390000}"/>
    <cellStyle name="메모 3 2 2 5 5 2" xfId="14351" xr:uid="{00000000-0005-0000-0000-000071390000}"/>
    <cellStyle name="메모 3 2 2 5 5 3" xfId="20107" xr:uid="{00000000-0005-0000-0000-000072390000}"/>
    <cellStyle name="메모 3 2 2 5 5 4" xfId="25589" xr:uid="{00000000-0005-0000-0000-000073390000}"/>
    <cellStyle name="메모 3 2 2 5 6" xfId="8386" xr:uid="{00000000-0005-0000-0000-000074390000}"/>
    <cellStyle name="메모 3 2 2 5 6 2" xfId="14352" xr:uid="{00000000-0005-0000-0000-000075390000}"/>
    <cellStyle name="메모 3 2 2 5 6 3" xfId="20108" xr:uid="{00000000-0005-0000-0000-000076390000}"/>
    <cellStyle name="메모 3 2 2 5 6 4" xfId="25590" xr:uid="{00000000-0005-0000-0000-000077390000}"/>
    <cellStyle name="메모 3 2 2 5 7" xfId="8387" xr:uid="{00000000-0005-0000-0000-000078390000}"/>
    <cellStyle name="메모 3 2 2 5 7 2" xfId="14353" xr:uid="{00000000-0005-0000-0000-000079390000}"/>
    <cellStyle name="메모 3 2 2 5 7 3" xfId="20109" xr:uid="{00000000-0005-0000-0000-00007A390000}"/>
    <cellStyle name="메모 3 2 2 5 7 4" xfId="25591" xr:uid="{00000000-0005-0000-0000-00007B390000}"/>
    <cellStyle name="메모 3 2 2 5 8" xfId="8388" xr:uid="{00000000-0005-0000-0000-00007C390000}"/>
    <cellStyle name="메모 3 2 2 5 8 2" xfId="14354" xr:uid="{00000000-0005-0000-0000-00007D390000}"/>
    <cellStyle name="메모 3 2 2 5 8 3" xfId="20110" xr:uid="{00000000-0005-0000-0000-00007E390000}"/>
    <cellStyle name="메모 3 2 2 5 8 4" xfId="25592" xr:uid="{00000000-0005-0000-0000-00007F390000}"/>
    <cellStyle name="메모 3 2 2 5 9" xfId="11450" xr:uid="{00000000-0005-0000-0000-000080390000}"/>
    <cellStyle name="메모 3 2 2 6" xfId="8389" xr:uid="{00000000-0005-0000-0000-000081390000}"/>
    <cellStyle name="메모 3 2 2 6 2" xfId="14355" xr:uid="{00000000-0005-0000-0000-000082390000}"/>
    <cellStyle name="메모 3 2 2 6 3" xfId="20111" xr:uid="{00000000-0005-0000-0000-000083390000}"/>
    <cellStyle name="메모 3 2 2 6 4" xfId="25593" xr:uid="{00000000-0005-0000-0000-000084390000}"/>
    <cellStyle name="메모 3 2 2 7" xfId="8390" xr:uid="{00000000-0005-0000-0000-000085390000}"/>
    <cellStyle name="메모 3 2 2 7 2" xfId="14356" xr:uid="{00000000-0005-0000-0000-000086390000}"/>
    <cellStyle name="메모 3 2 2 7 3" xfId="20112" xr:uid="{00000000-0005-0000-0000-000087390000}"/>
    <cellStyle name="메모 3 2 2 7 4" xfId="25594" xr:uid="{00000000-0005-0000-0000-000088390000}"/>
    <cellStyle name="메모 3 2 2 8" xfId="11340" xr:uid="{00000000-0005-0000-0000-000089390000}"/>
    <cellStyle name="메모 3 2 2 9" xfId="11270" xr:uid="{00000000-0005-0000-0000-00008A390000}"/>
    <cellStyle name="메모 3 2 3" xfId="5520" xr:uid="{00000000-0005-0000-0000-00008B390000}"/>
    <cellStyle name="메모 3 2 3 10" xfId="8391" xr:uid="{00000000-0005-0000-0000-00008C390000}"/>
    <cellStyle name="메모 3 2 3 10 2" xfId="14357" xr:uid="{00000000-0005-0000-0000-00008D390000}"/>
    <cellStyle name="메모 3 2 3 10 3" xfId="20113" xr:uid="{00000000-0005-0000-0000-00008E390000}"/>
    <cellStyle name="메모 3 2 3 10 4" xfId="25595" xr:uid="{00000000-0005-0000-0000-00008F390000}"/>
    <cellStyle name="메모 3 2 3 11" xfId="11514" xr:uid="{00000000-0005-0000-0000-000090390000}"/>
    <cellStyle name="메모 3 2 3 12" xfId="17303" xr:uid="{00000000-0005-0000-0000-000091390000}"/>
    <cellStyle name="메모 3 2 3 13" xfId="22897" xr:uid="{00000000-0005-0000-0000-000092390000}"/>
    <cellStyle name="메모 3 2 3 2" xfId="5808" xr:uid="{00000000-0005-0000-0000-000093390000}"/>
    <cellStyle name="메모 3 2 3 2 10" xfId="11781" xr:uid="{00000000-0005-0000-0000-000094390000}"/>
    <cellStyle name="메모 3 2 3 2 11" xfId="17545" xr:uid="{00000000-0005-0000-0000-000095390000}"/>
    <cellStyle name="메모 3 2 3 2 12" xfId="23061" xr:uid="{00000000-0005-0000-0000-000096390000}"/>
    <cellStyle name="메모 3 2 3 2 2" xfId="8392" xr:uid="{00000000-0005-0000-0000-000097390000}"/>
    <cellStyle name="메모 3 2 3 2 2 2" xfId="14358" xr:uid="{00000000-0005-0000-0000-000098390000}"/>
    <cellStyle name="메모 3 2 3 2 2 3" xfId="20114" xr:uid="{00000000-0005-0000-0000-000099390000}"/>
    <cellStyle name="메모 3 2 3 2 2 4" xfId="25596" xr:uid="{00000000-0005-0000-0000-00009A390000}"/>
    <cellStyle name="메모 3 2 3 2 3" xfId="8393" xr:uid="{00000000-0005-0000-0000-00009B390000}"/>
    <cellStyle name="메모 3 2 3 2 3 2" xfId="14359" xr:uid="{00000000-0005-0000-0000-00009C390000}"/>
    <cellStyle name="메모 3 2 3 2 3 3" xfId="20115" xr:uid="{00000000-0005-0000-0000-00009D390000}"/>
    <cellStyle name="메모 3 2 3 2 3 4" xfId="25597" xr:uid="{00000000-0005-0000-0000-00009E390000}"/>
    <cellStyle name="메모 3 2 3 2 4" xfId="8394" xr:uid="{00000000-0005-0000-0000-00009F390000}"/>
    <cellStyle name="메모 3 2 3 2 4 2" xfId="14360" xr:uid="{00000000-0005-0000-0000-0000A0390000}"/>
    <cellStyle name="메모 3 2 3 2 4 3" xfId="20116" xr:uid="{00000000-0005-0000-0000-0000A1390000}"/>
    <cellStyle name="메모 3 2 3 2 4 4" xfId="25598" xr:uid="{00000000-0005-0000-0000-0000A2390000}"/>
    <cellStyle name="메모 3 2 3 2 5" xfId="8395" xr:uid="{00000000-0005-0000-0000-0000A3390000}"/>
    <cellStyle name="메모 3 2 3 2 5 2" xfId="14361" xr:uid="{00000000-0005-0000-0000-0000A4390000}"/>
    <cellStyle name="메모 3 2 3 2 5 3" xfId="20117" xr:uid="{00000000-0005-0000-0000-0000A5390000}"/>
    <cellStyle name="메모 3 2 3 2 5 4" xfId="25599" xr:uid="{00000000-0005-0000-0000-0000A6390000}"/>
    <cellStyle name="메모 3 2 3 2 6" xfId="8396" xr:uid="{00000000-0005-0000-0000-0000A7390000}"/>
    <cellStyle name="메모 3 2 3 2 6 2" xfId="14362" xr:uid="{00000000-0005-0000-0000-0000A8390000}"/>
    <cellStyle name="메모 3 2 3 2 6 3" xfId="20118" xr:uid="{00000000-0005-0000-0000-0000A9390000}"/>
    <cellStyle name="메모 3 2 3 2 6 4" xfId="25600" xr:uid="{00000000-0005-0000-0000-0000AA390000}"/>
    <cellStyle name="메모 3 2 3 2 7" xfId="8397" xr:uid="{00000000-0005-0000-0000-0000AB390000}"/>
    <cellStyle name="메모 3 2 3 2 7 2" xfId="14363" xr:uid="{00000000-0005-0000-0000-0000AC390000}"/>
    <cellStyle name="메모 3 2 3 2 7 3" xfId="20119" xr:uid="{00000000-0005-0000-0000-0000AD390000}"/>
    <cellStyle name="메모 3 2 3 2 7 4" xfId="25601" xr:uid="{00000000-0005-0000-0000-0000AE390000}"/>
    <cellStyle name="메모 3 2 3 2 8" xfId="8398" xr:uid="{00000000-0005-0000-0000-0000AF390000}"/>
    <cellStyle name="메모 3 2 3 2 8 2" xfId="14364" xr:uid="{00000000-0005-0000-0000-0000B0390000}"/>
    <cellStyle name="메모 3 2 3 2 8 3" xfId="20120" xr:uid="{00000000-0005-0000-0000-0000B1390000}"/>
    <cellStyle name="메모 3 2 3 2 8 4" xfId="25602" xr:uid="{00000000-0005-0000-0000-0000B2390000}"/>
    <cellStyle name="메모 3 2 3 2 9" xfId="8399" xr:uid="{00000000-0005-0000-0000-0000B3390000}"/>
    <cellStyle name="메모 3 2 3 2 9 2" xfId="14365" xr:uid="{00000000-0005-0000-0000-0000B4390000}"/>
    <cellStyle name="메모 3 2 3 2 9 3" xfId="20121" xr:uid="{00000000-0005-0000-0000-0000B5390000}"/>
    <cellStyle name="메모 3 2 3 2 9 4" xfId="25603" xr:uid="{00000000-0005-0000-0000-0000B6390000}"/>
    <cellStyle name="메모 3 2 3 3" xfId="6031" xr:uid="{00000000-0005-0000-0000-0000B7390000}"/>
    <cellStyle name="메모 3 2 3 3 10" xfId="8400" xr:uid="{00000000-0005-0000-0000-0000B8390000}"/>
    <cellStyle name="메모 3 2 3 3 10 2" xfId="14366" xr:uid="{00000000-0005-0000-0000-0000B9390000}"/>
    <cellStyle name="메모 3 2 3 3 10 3" xfId="20122" xr:uid="{00000000-0005-0000-0000-0000BA390000}"/>
    <cellStyle name="메모 3 2 3 3 10 4" xfId="25604" xr:uid="{00000000-0005-0000-0000-0000BB390000}"/>
    <cellStyle name="메모 3 2 3 3 11" xfId="12004" xr:uid="{00000000-0005-0000-0000-0000BC390000}"/>
    <cellStyle name="메모 3 2 3 3 12" xfId="17761" xr:uid="{00000000-0005-0000-0000-0000BD390000}"/>
    <cellStyle name="메모 3 2 3 3 13" xfId="23258" xr:uid="{00000000-0005-0000-0000-0000BE390000}"/>
    <cellStyle name="메모 3 2 3 3 2" xfId="8401" xr:uid="{00000000-0005-0000-0000-0000BF390000}"/>
    <cellStyle name="메모 3 2 3 3 2 2" xfId="14367" xr:uid="{00000000-0005-0000-0000-0000C0390000}"/>
    <cellStyle name="메모 3 2 3 3 2 3" xfId="20123" xr:uid="{00000000-0005-0000-0000-0000C1390000}"/>
    <cellStyle name="메모 3 2 3 3 2 4" xfId="25605" xr:uid="{00000000-0005-0000-0000-0000C2390000}"/>
    <cellStyle name="메모 3 2 3 3 3" xfId="8402" xr:uid="{00000000-0005-0000-0000-0000C3390000}"/>
    <cellStyle name="메모 3 2 3 3 3 2" xfId="14368" xr:uid="{00000000-0005-0000-0000-0000C4390000}"/>
    <cellStyle name="메모 3 2 3 3 3 3" xfId="20124" xr:uid="{00000000-0005-0000-0000-0000C5390000}"/>
    <cellStyle name="메모 3 2 3 3 3 4" xfId="25606" xr:uid="{00000000-0005-0000-0000-0000C6390000}"/>
    <cellStyle name="메모 3 2 3 3 4" xfId="8403" xr:uid="{00000000-0005-0000-0000-0000C7390000}"/>
    <cellStyle name="메모 3 2 3 3 4 2" xfId="14369" xr:uid="{00000000-0005-0000-0000-0000C8390000}"/>
    <cellStyle name="메모 3 2 3 3 4 3" xfId="20125" xr:uid="{00000000-0005-0000-0000-0000C9390000}"/>
    <cellStyle name="메모 3 2 3 3 4 4" xfId="25607" xr:uid="{00000000-0005-0000-0000-0000CA390000}"/>
    <cellStyle name="메모 3 2 3 3 5" xfId="8404" xr:uid="{00000000-0005-0000-0000-0000CB390000}"/>
    <cellStyle name="메모 3 2 3 3 5 2" xfId="14370" xr:uid="{00000000-0005-0000-0000-0000CC390000}"/>
    <cellStyle name="메모 3 2 3 3 5 3" xfId="20126" xr:uid="{00000000-0005-0000-0000-0000CD390000}"/>
    <cellStyle name="메모 3 2 3 3 5 4" xfId="25608" xr:uid="{00000000-0005-0000-0000-0000CE390000}"/>
    <cellStyle name="메모 3 2 3 3 6" xfId="8405" xr:uid="{00000000-0005-0000-0000-0000CF390000}"/>
    <cellStyle name="메모 3 2 3 3 6 2" xfId="14371" xr:uid="{00000000-0005-0000-0000-0000D0390000}"/>
    <cellStyle name="메모 3 2 3 3 6 3" xfId="20127" xr:uid="{00000000-0005-0000-0000-0000D1390000}"/>
    <cellStyle name="메모 3 2 3 3 6 4" xfId="25609" xr:uid="{00000000-0005-0000-0000-0000D2390000}"/>
    <cellStyle name="메모 3 2 3 3 7" xfId="8406" xr:uid="{00000000-0005-0000-0000-0000D3390000}"/>
    <cellStyle name="메모 3 2 3 3 7 2" xfId="14372" xr:uid="{00000000-0005-0000-0000-0000D4390000}"/>
    <cellStyle name="메모 3 2 3 3 7 3" xfId="20128" xr:uid="{00000000-0005-0000-0000-0000D5390000}"/>
    <cellStyle name="메모 3 2 3 3 7 4" xfId="25610" xr:uid="{00000000-0005-0000-0000-0000D6390000}"/>
    <cellStyle name="메모 3 2 3 3 8" xfId="8407" xr:uid="{00000000-0005-0000-0000-0000D7390000}"/>
    <cellStyle name="메모 3 2 3 3 8 2" xfId="14373" xr:uid="{00000000-0005-0000-0000-0000D8390000}"/>
    <cellStyle name="메모 3 2 3 3 8 3" xfId="20129" xr:uid="{00000000-0005-0000-0000-0000D9390000}"/>
    <cellStyle name="메모 3 2 3 3 8 4" xfId="25611" xr:uid="{00000000-0005-0000-0000-0000DA390000}"/>
    <cellStyle name="메모 3 2 3 3 9" xfId="8408" xr:uid="{00000000-0005-0000-0000-0000DB390000}"/>
    <cellStyle name="메모 3 2 3 3 9 2" xfId="14374" xr:uid="{00000000-0005-0000-0000-0000DC390000}"/>
    <cellStyle name="메모 3 2 3 3 9 3" xfId="20130" xr:uid="{00000000-0005-0000-0000-0000DD390000}"/>
    <cellStyle name="메모 3 2 3 3 9 4" xfId="25612" xr:uid="{00000000-0005-0000-0000-0000DE390000}"/>
    <cellStyle name="메모 3 2 3 4" xfId="8409" xr:uid="{00000000-0005-0000-0000-0000DF390000}"/>
    <cellStyle name="메모 3 2 3 4 2" xfId="14375" xr:uid="{00000000-0005-0000-0000-0000E0390000}"/>
    <cellStyle name="메모 3 2 3 4 3" xfId="20131" xr:uid="{00000000-0005-0000-0000-0000E1390000}"/>
    <cellStyle name="메모 3 2 3 4 4" xfId="25613" xr:uid="{00000000-0005-0000-0000-0000E2390000}"/>
    <cellStyle name="메모 3 2 3 5" xfId="8410" xr:uid="{00000000-0005-0000-0000-0000E3390000}"/>
    <cellStyle name="메모 3 2 3 5 2" xfId="14376" xr:uid="{00000000-0005-0000-0000-0000E4390000}"/>
    <cellStyle name="메모 3 2 3 5 3" xfId="20132" xr:uid="{00000000-0005-0000-0000-0000E5390000}"/>
    <cellStyle name="메모 3 2 3 5 4" xfId="25614" xr:uid="{00000000-0005-0000-0000-0000E6390000}"/>
    <cellStyle name="메모 3 2 3 6" xfId="8411" xr:uid="{00000000-0005-0000-0000-0000E7390000}"/>
    <cellStyle name="메모 3 2 3 6 2" xfId="14377" xr:uid="{00000000-0005-0000-0000-0000E8390000}"/>
    <cellStyle name="메모 3 2 3 6 3" xfId="20133" xr:uid="{00000000-0005-0000-0000-0000E9390000}"/>
    <cellStyle name="메모 3 2 3 6 4" xfId="25615" xr:uid="{00000000-0005-0000-0000-0000EA390000}"/>
    <cellStyle name="메모 3 2 3 7" xfId="8412" xr:uid="{00000000-0005-0000-0000-0000EB390000}"/>
    <cellStyle name="메모 3 2 3 7 2" xfId="14378" xr:uid="{00000000-0005-0000-0000-0000EC390000}"/>
    <cellStyle name="메모 3 2 3 7 3" xfId="20134" xr:uid="{00000000-0005-0000-0000-0000ED390000}"/>
    <cellStyle name="메모 3 2 3 7 4" xfId="25616" xr:uid="{00000000-0005-0000-0000-0000EE390000}"/>
    <cellStyle name="메모 3 2 3 8" xfId="8413" xr:uid="{00000000-0005-0000-0000-0000EF390000}"/>
    <cellStyle name="메모 3 2 3 8 2" xfId="14379" xr:uid="{00000000-0005-0000-0000-0000F0390000}"/>
    <cellStyle name="메모 3 2 3 8 3" xfId="20135" xr:uid="{00000000-0005-0000-0000-0000F1390000}"/>
    <cellStyle name="메모 3 2 3 8 4" xfId="25617" xr:uid="{00000000-0005-0000-0000-0000F2390000}"/>
    <cellStyle name="메모 3 2 3 9" xfId="8414" xr:uid="{00000000-0005-0000-0000-0000F3390000}"/>
    <cellStyle name="메모 3 2 3 9 2" xfId="14380" xr:uid="{00000000-0005-0000-0000-0000F4390000}"/>
    <cellStyle name="메모 3 2 3 9 3" xfId="20136" xr:uid="{00000000-0005-0000-0000-0000F5390000}"/>
    <cellStyle name="메모 3 2 3 9 4" xfId="25618" xr:uid="{00000000-0005-0000-0000-0000F6390000}"/>
    <cellStyle name="메모 3 2 4" xfId="5459" xr:uid="{00000000-0005-0000-0000-0000F7390000}"/>
    <cellStyle name="메모 3 2 4 2" xfId="5747" xr:uid="{00000000-0005-0000-0000-0000F8390000}"/>
    <cellStyle name="메모 3 2 4 2 10" xfId="11720" xr:uid="{00000000-0005-0000-0000-0000F9390000}"/>
    <cellStyle name="메모 3 2 4 2 11" xfId="17487" xr:uid="{00000000-0005-0000-0000-0000FA390000}"/>
    <cellStyle name="메모 3 2 4 2 12" xfId="23005" xr:uid="{00000000-0005-0000-0000-0000FB390000}"/>
    <cellStyle name="메모 3 2 4 2 2" xfId="8415" xr:uid="{00000000-0005-0000-0000-0000FC390000}"/>
    <cellStyle name="메모 3 2 4 2 2 2" xfId="14381" xr:uid="{00000000-0005-0000-0000-0000FD390000}"/>
    <cellStyle name="메모 3 2 4 2 2 3" xfId="20137" xr:uid="{00000000-0005-0000-0000-0000FE390000}"/>
    <cellStyle name="메모 3 2 4 2 2 4" xfId="25619" xr:uid="{00000000-0005-0000-0000-0000FF390000}"/>
    <cellStyle name="메모 3 2 4 2 3" xfId="8416" xr:uid="{00000000-0005-0000-0000-0000003A0000}"/>
    <cellStyle name="메모 3 2 4 2 3 2" xfId="14382" xr:uid="{00000000-0005-0000-0000-0000013A0000}"/>
    <cellStyle name="메모 3 2 4 2 3 3" xfId="20138" xr:uid="{00000000-0005-0000-0000-0000023A0000}"/>
    <cellStyle name="메모 3 2 4 2 3 4" xfId="25620" xr:uid="{00000000-0005-0000-0000-0000033A0000}"/>
    <cellStyle name="메모 3 2 4 2 4" xfId="8417" xr:uid="{00000000-0005-0000-0000-0000043A0000}"/>
    <cellStyle name="메모 3 2 4 2 4 2" xfId="14383" xr:uid="{00000000-0005-0000-0000-0000053A0000}"/>
    <cellStyle name="메모 3 2 4 2 4 3" xfId="20139" xr:uid="{00000000-0005-0000-0000-0000063A0000}"/>
    <cellStyle name="메모 3 2 4 2 4 4" xfId="25621" xr:uid="{00000000-0005-0000-0000-0000073A0000}"/>
    <cellStyle name="메모 3 2 4 2 5" xfId="8418" xr:uid="{00000000-0005-0000-0000-0000083A0000}"/>
    <cellStyle name="메모 3 2 4 2 5 2" xfId="14384" xr:uid="{00000000-0005-0000-0000-0000093A0000}"/>
    <cellStyle name="메모 3 2 4 2 5 3" xfId="20140" xr:uid="{00000000-0005-0000-0000-00000A3A0000}"/>
    <cellStyle name="메모 3 2 4 2 5 4" xfId="25622" xr:uid="{00000000-0005-0000-0000-00000B3A0000}"/>
    <cellStyle name="메모 3 2 4 2 6" xfId="8419" xr:uid="{00000000-0005-0000-0000-00000C3A0000}"/>
    <cellStyle name="메모 3 2 4 2 6 2" xfId="14385" xr:uid="{00000000-0005-0000-0000-00000D3A0000}"/>
    <cellStyle name="메모 3 2 4 2 6 3" xfId="20141" xr:uid="{00000000-0005-0000-0000-00000E3A0000}"/>
    <cellStyle name="메모 3 2 4 2 6 4" xfId="25623" xr:uid="{00000000-0005-0000-0000-00000F3A0000}"/>
    <cellStyle name="메모 3 2 4 2 7" xfId="8420" xr:uid="{00000000-0005-0000-0000-0000103A0000}"/>
    <cellStyle name="메모 3 2 4 2 7 2" xfId="14386" xr:uid="{00000000-0005-0000-0000-0000113A0000}"/>
    <cellStyle name="메모 3 2 4 2 7 3" xfId="20142" xr:uid="{00000000-0005-0000-0000-0000123A0000}"/>
    <cellStyle name="메모 3 2 4 2 7 4" xfId="25624" xr:uid="{00000000-0005-0000-0000-0000133A0000}"/>
    <cellStyle name="메모 3 2 4 2 8" xfId="8421" xr:uid="{00000000-0005-0000-0000-0000143A0000}"/>
    <cellStyle name="메모 3 2 4 2 8 2" xfId="14387" xr:uid="{00000000-0005-0000-0000-0000153A0000}"/>
    <cellStyle name="메모 3 2 4 2 8 3" xfId="20143" xr:uid="{00000000-0005-0000-0000-0000163A0000}"/>
    <cellStyle name="메모 3 2 4 2 8 4" xfId="25625" xr:uid="{00000000-0005-0000-0000-0000173A0000}"/>
    <cellStyle name="메모 3 2 4 2 9" xfId="8422" xr:uid="{00000000-0005-0000-0000-0000183A0000}"/>
    <cellStyle name="메모 3 2 4 2 9 2" xfId="14388" xr:uid="{00000000-0005-0000-0000-0000193A0000}"/>
    <cellStyle name="메모 3 2 4 2 9 3" xfId="20144" xr:uid="{00000000-0005-0000-0000-00001A3A0000}"/>
    <cellStyle name="메모 3 2 4 2 9 4" xfId="25626" xr:uid="{00000000-0005-0000-0000-00001B3A0000}"/>
    <cellStyle name="메모 3 2 4 3" xfId="5974" xr:uid="{00000000-0005-0000-0000-00001C3A0000}"/>
    <cellStyle name="메모 3 2 4 3 10" xfId="8423" xr:uid="{00000000-0005-0000-0000-00001D3A0000}"/>
    <cellStyle name="메모 3 2 4 3 10 2" xfId="14389" xr:uid="{00000000-0005-0000-0000-00001E3A0000}"/>
    <cellStyle name="메모 3 2 4 3 10 3" xfId="20145" xr:uid="{00000000-0005-0000-0000-00001F3A0000}"/>
    <cellStyle name="메모 3 2 4 3 10 4" xfId="25627" xr:uid="{00000000-0005-0000-0000-0000203A0000}"/>
    <cellStyle name="메모 3 2 4 3 11" xfId="11947" xr:uid="{00000000-0005-0000-0000-0000213A0000}"/>
    <cellStyle name="메모 3 2 4 3 12" xfId="17704" xr:uid="{00000000-0005-0000-0000-0000223A0000}"/>
    <cellStyle name="메모 3 2 4 3 13" xfId="23201" xr:uid="{00000000-0005-0000-0000-0000233A0000}"/>
    <cellStyle name="메모 3 2 4 3 2" xfId="8424" xr:uid="{00000000-0005-0000-0000-0000243A0000}"/>
    <cellStyle name="메모 3 2 4 3 2 2" xfId="14390" xr:uid="{00000000-0005-0000-0000-0000253A0000}"/>
    <cellStyle name="메모 3 2 4 3 2 3" xfId="20146" xr:uid="{00000000-0005-0000-0000-0000263A0000}"/>
    <cellStyle name="메모 3 2 4 3 2 4" xfId="25628" xr:uid="{00000000-0005-0000-0000-0000273A0000}"/>
    <cellStyle name="메모 3 2 4 3 3" xfId="8425" xr:uid="{00000000-0005-0000-0000-0000283A0000}"/>
    <cellStyle name="메모 3 2 4 3 3 2" xfId="14391" xr:uid="{00000000-0005-0000-0000-0000293A0000}"/>
    <cellStyle name="메모 3 2 4 3 3 3" xfId="20147" xr:uid="{00000000-0005-0000-0000-00002A3A0000}"/>
    <cellStyle name="메모 3 2 4 3 3 4" xfId="25629" xr:uid="{00000000-0005-0000-0000-00002B3A0000}"/>
    <cellStyle name="메모 3 2 4 3 4" xfId="8426" xr:uid="{00000000-0005-0000-0000-00002C3A0000}"/>
    <cellStyle name="메모 3 2 4 3 4 2" xfId="14392" xr:uid="{00000000-0005-0000-0000-00002D3A0000}"/>
    <cellStyle name="메모 3 2 4 3 4 3" xfId="20148" xr:uid="{00000000-0005-0000-0000-00002E3A0000}"/>
    <cellStyle name="메모 3 2 4 3 4 4" xfId="25630" xr:uid="{00000000-0005-0000-0000-00002F3A0000}"/>
    <cellStyle name="메모 3 2 4 3 5" xfId="8427" xr:uid="{00000000-0005-0000-0000-0000303A0000}"/>
    <cellStyle name="메모 3 2 4 3 5 2" xfId="14393" xr:uid="{00000000-0005-0000-0000-0000313A0000}"/>
    <cellStyle name="메모 3 2 4 3 5 3" xfId="20149" xr:uid="{00000000-0005-0000-0000-0000323A0000}"/>
    <cellStyle name="메모 3 2 4 3 5 4" xfId="25631" xr:uid="{00000000-0005-0000-0000-0000333A0000}"/>
    <cellStyle name="메모 3 2 4 3 6" xfId="8428" xr:uid="{00000000-0005-0000-0000-0000343A0000}"/>
    <cellStyle name="메모 3 2 4 3 6 2" xfId="14394" xr:uid="{00000000-0005-0000-0000-0000353A0000}"/>
    <cellStyle name="메모 3 2 4 3 6 3" xfId="20150" xr:uid="{00000000-0005-0000-0000-0000363A0000}"/>
    <cellStyle name="메모 3 2 4 3 6 4" xfId="25632" xr:uid="{00000000-0005-0000-0000-0000373A0000}"/>
    <cellStyle name="메모 3 2 4 3 7" xfId="8429" xr:uid="{00000000-0005-0000-0000-0000383A0000}"/>
    <cellStyle name="메모 3 2 4 3 7 2" xfId="14395" xr:uid="{00000000-0005-0000-0000-0000393A0000}"/>
    <cellStyle name="메모 3 2 4 3 7 3" xfId="20151" xr:uid="{00000000-0005-0000-0000-00003A3A0000}"/>
    <cellStyle name="메모 3 2 4 3 7 4" xfId="25633" xr:uid="{00000000-0005-0000-0000-00003B3A0000}"/>
    <cellStyle name="메모 3 2 4 3 8" xfId="8430" xr:uid="{00000000-0005-0000-0000-00003C3A0000}"/>
    <cellStyle name="메모 3 2 4 3 8 2" xfId="14396" xr:uid="{00000000-0005-0000-0000-00003D3A0000}"/>
    <cellStyle name="메모 3 2 4 3 8 3" xfId="20152" xr:uid="{00000000-0005-0000-0000-00003E3A0000}"/>
    <cellStyle name="메모 3 2 4 3 8 4" xfId="25634" xr:uid="{00000000-0005-0000-0000-00003F3A0000}"/>
    <cellStyle name="메모 3 2 4 3 9" xfId="8431" xr:uid="{00000000-0005-0000-0000-0000403A0000}"/>
    <cellStyle name="메모 3 2 4 3 9 2" xfId="14397" xr:uid="{00000000-0005-0000-0000-0000413A0000}"/>
    <cellStyle name="메모 3 2 4 3 9 3" xfId="20153" xr:uid="{00000000-0005-0000-0000-0000423A0000}"/>
    <cellStyle name="메모 3 2 4 3 9 4" xfId="25635" xr:uid="{00000000-0005-0000-0000-0000433A0000}"/>
    <cellStyle name="메모 3 2 4 4" xfId="8432" xr:uid="{00000000-0005-0000-0000-0000443A0000}"/>
    <cellStyle name="메모 3 2 4 4 2" xfId="14398" xr:uid="{00000000-0005-0000-0000-0000453A0000}"/>
    <cellStyle name="메모 3 2 4 4 3" xfId="20154" xr:uid="{00000000-0005-0000-0000-0000463A0000}"/>
    <cellStyle name="메모 3 2 4 4 4" xfId="25636" xr:uid="{00000000-0005-0000-0000-0000473A0000}"/>
    <cellStyle name="메모 3 2 4 5" xfId="8433" xr:uid="{00000000-0005-0000-0000-0000483A0000}"/>
    <cellStyle name="메모 3 2 4 5 2" xfId="14399" xr:uid="{00000000-0005-0000-0000-0000493A0000}"/>
    <cellStyle name="메모 3 2 4 5 3" xfId="20155" xr:uid="{00000000-0005-0000-0000-00004A3A0000}"/>
    <cellStyle name="메모 3 2 4 5 4" xfId="25637" xr:uid="{00000000-0005-0000-0000-00004B3A0000}"/>
    <cellStyle name="메모 3 2 4 6" xfId="8434" xr:uid="{00000000-0005-0000-0000-00004C3A0000}"/>
    <cellStyle name="메모 3 2 4 6 2" xfId="14400" xr:uid="{00000000-0005-0000-0000-00004D3A0000}"/>
    <cellStyle name="메모 3 2 4 6 3" xfId="20156" xr:uid="{00000000-0005-0000-0000-00004E3A0000}"/>
    <cellStyle name="메모 3 2 4 6 4" xfId="25638" xr:uid="{00000000-0005-0000-0000-00004F3A0000}"/>
    <cellStyle name="메모 3 2 4 7" xfId="11453" xr:uid="{00000000-0005-0000-0000-0000503A0000}"/>
    <cellStyle name="메모 3 2 4 8" xfId="17246" xr:uid="{00000000-0005-0000-0000-0000513A0000}"/>
    <cellStyle name="메모 3 2 5" xfId="5359" xr:uid="{00000000-0005-0000-0000-0000523A0000}"/>
    <cellStyle name="메모 3 2 5 2" xfId="5647" xr:uid="{00000000-0005-0000-0000-0000533A0000}"/>
    <cellStyle name="메모 3 2 5 2 10" xfId="11620" xr:uid="{00000000-0005-0000-0000-0000543A0000}"/>
    <cellStyle name="메모 3 2 5 2 11" xfId="17391" xr:uid="{00000000-0005-0000-0000-0000553A0000}"/>
    <cellStyle name="메모 3 2 5 2 12" xfId="22925" xr:uid="{00000000-0005-0000-0000-0000563A0000}"/>
    <cellStyle name="메모 3 2 5 2 2" xfId="8435" xr:uid="{00000000-0005-0000-0000-0000573A0000}"/>
    <cellStyle name="메모 3 2 5 2 2 2" xfId="14401" xr:uid="{00000000-0005-0000-0000-0000583A0000}"/>
    <cellStyle name="메모 3 2 5 2 2 3" xfId="20157" xr:uid="{00000000-0005-0000-0000-0000593A0000}"/>
    <cellStyle name="메모 3 2 5 2 2 4" xfId="25639" xr:uid="{00000000-0005-0000-0000-00005A3A0000}"/>
    <cellStyle name="메모 3 2 5 2 3" xfId="8436" xr:uid="{00000000-0005-0000-0000-00005B3A0000}"/>
    <cellStyle name="메모 3 2 5 2 3 2" xfId="14402" xr:uid="{00000000-0005-0000-0000-00005C3A0000}"/>
    <cellStyle name="메모 3 2 5 2 3 3" xfId="20158" xr:uid="{00000000-0005-0000-0000-00005D3A0000}"/>
    <cellStyle name="메모 3 2 5 2 3 4" xfId="25640" xr:uid="{00000000-0005-0000-0000-00005E3A0000}"/>
    <cellStyle name="메모 3 2 5 2 4" xfId="8437" xr:uid="{00000000-0005-0000-0000-00005F3A0000}"/>
    <cellStyle name="메모 3 2 5 2 4 2" xfId="14403" xr:uid="{00000000-0005-0000-0000-0000603A0000}"/>
    <cellStyle name="메모 3 2 5 2 4 3" xfId="20159" xr:uid="{00000000-0005-0000-0000-0000613A0000}"/>
    <cellStyle name="메모 3 2 5 2 4 4" xfId="25641" xr:uid="{00000000-0005-0000-0000-0000623A0000}"/>
    <cellStyle name="메모 3 2 5 2 5" xfId="8438" xr:uid="{00000000-0005-0000-0000-0000633A0000}"/>
    <cellStyle name="메모 3 2 5 2 5 2" xfId="14404" xr:uid="{00000000-0005-0000-0000-0000643A0000}"/>
    <cellStyle name="메모 3 2 5 2 5 3" xfId="20160" xr:uid="{00000000-0005-0000-0000-0000653A0000}"/>
    <cellStyle name="메모 3 2 5 2 5 4" xfId="25642" xr:uid="{00000000-0005-0000-0000-0000663A0000}"/>
    <cellStyle name="메모 3 2 5 2 6" xfId="8439" xr:uid="{00000000-0005-0000-0000-0000673A0000}"/>
    <cellStyle name="메모 3 2 5 2 6 2" xfId="14405" xr:uid="{00000000-0005-0000-0000-0000683A0000}"/>
    <cellStyle name="메모 3 2 5 2 6 3" xfId="20161" xr:uid="{00000000-0005-0000-0000-0000693A0000}"/>
    <cellStyle name="메모 3 2 5 2 6 4" xfId="25643" xr:uid="{00000000-0005-0000-0000-00006A3A0000}"/>
    <cellStyle name="메모 3 2 5 2 7" xfId="8440" xr:uid="{00000000-0005-0000-0000-00006B3A0000}"/>
    <cellStyle name="메모 3 2 5 2 7 2" xfId="14406" xr:uid="{00000000-0005-0000-0000-00006C3A0000}"/>
    <cellStyle name="메모 3 2 5 2 7 3" xfId="20162" xr:uid="{00000000-0005-0000-0000-00006D3A0000}"/>
    <cellStyle name="메모 3 2 5 2 7 4" xfId="25644" xr:uid="{00000000-0005-0000-0000-00006E3A0000}"/>
    <cellStyle name="메모 3 2 5 2 8" xfId="8441" xr:uid="{00000000-0005-0000-0000-00006F3A0000}"/>
    <cellStyle name="메모 3 2 5 2 8 2" xfId="14407" xr:uid="{00000000-0005-0000-0000-0000703A0000}"/>
    <cellStyle name="메모 3 2 5 2 8 3" xfId="20163" xr:uid="{00000000-0005-0000-0000-0000713A0000}"/>
    <cellStyle name="메모 3 2 5 2 8 4" xfId="25645" xr:uid="{00000000-0005-0000-0000-0000723A0000}"/>
    <cellStyle name="메모 3 2 5 2 9" xfId="8442" xr:uid="{00000000-0005-0000-0000-0000733A0000}"/>
    <cellStyle name="메모 3 2 5 2 9 2" xfId="14408" xr:uid="{00000000-0005-0000-0000-0000743A0000}"/>
    <cellStyle name="메모 3 2 5 2 9 3" xfId="20164" xr:uid="{00000000-0005-0000-0000-0000753A0000}"/>
    <cellStyle name="메모 3 2 5 2 9 4" xfId="25646" xr:uid="{00000000-0005-0000-0000-0000763A0000}"/>
    <cellStyle name="메모 3 2 5 3" xfId="5891" xr:uid="{00000000-0005-0000-0000-0000773A0000}"/>
    <cellStyle name="메모 3 2 5 3 10" xfId="8443" xr:uid="{00000000-0005-0000-0000-0000783A0000}"/>
    <cellStyle name="메모 3 2 5 3 10 2" xfId="14409" xr:uid="{00000000-0005-0000-0000-0000793A0000}"/>
    <cellStyle name="메모 3 2 5 3 10 3" xfId="20165" xr:uid="{00000000-0005-0000-0000-00007A3A0000}"/>
    <cellStyle name="메모 3 2 5 3 10 4" xfId="25647" xr:uid="{00000000-0005-0000-0000-00007B3A0000}"/>
    <cellStyle name="메모 3 2 5 3 11" xfId="11864" xr:uid="{00000000-0005-0000-0000-00007C3A0000}"/>
    <cellStyle name="메모 3 2 5 3 12" xfId="17621" xr:uid="{00000000-0005-0000-0000-00007D3A0000}"/>
    <cellStyle name="메모 3 2 5 3 13" xfId="23118" xr:uid="{00000000-0005-0000-0000-00007E3A0000}"/>
    <cellStyle name="메모 3 2 5 3 2" xfId="8444" xr:uid="{00000000-0005-0000-0000-00007F3A0000}"/>
    <cellStyle name="메모 3 2 5 3 2 2" xfId="14410" xr:uid="{00000000-0005-0000-0000-0000803A0000}"/>
    <cellStyle name="메모 3 2 5 3 2 3" xfId="20166" xr:uid="{00000000-0005-0000-0000-0000813A0000}"/>
    <cellStyle name="메모 3 2 5 3 2 4" xfId="25648" xr:uid="{00000000-0005-0000-0000-0000823A0000}"/>
    <cellStyle name="메모 3 2 5 3 3" xfId="8445" xr:uid="{00000000-0005-0000-0000-0000833A0000}"/>
    <cellStyle name="메모 3 2 5 3 3 2" xfId="14411" xr:uid="{00000000-0005-0000-0000-0000843A0000}"/>
    <cellStyle name="메모 3 2 5 3 3 3" xfId="20167" xr:uid="{00000000-0005-0000-0000-0000853A0000}"/>
    <cellStyle name="메모 3 2 5 3 3 4" xfId="25649" xr:uid="{00000000-0005-0000-0000-0000863A0000}"/>
    <cellStyle name="메모 3 2 5 3 4" xfId="8446" xr:uid="{00000000-0005-0000-0000-0000873A0000}"/>
    <cellStyle name="메모 3 2 5 3 4 2" xfId="14412" xr:uid="{00000000-0005-0000-0000-0000883A0000}"/>
    <cellStyle name="메모 3 2 5 3 4 3" xfId="20168" xr:uid="{00000000-0005-0000-0000-0000893A0000}"/>
    <cellStyle name="메모 3 2 5 3 4 4" xfId="25650" xr:uid="{00000000-0005-0000-0000-00008A3A0000}"/>
    <cellStyle name="메모 3 2 5 3 5" xfId="8447" xr:uid="{00000000-0005-0000-0000-00008B3A0000}"/>
    <cellStyle name="메모 3 2 5 3 5 2" xfId="14413" xr:uid="{00000000-0005-0000-0000-00008C3A0000}"/>
    <cellStyle name="메모 3 2 5 3 5 3" xfId="20169" xr:uid="{00000000-0005-0000-0000-00008D3A0000}"/>
    <cellStyle name="메모 3 2 5 3 5 4" xfId="25651" xr:uid="{00000000-0005-0000-0000-00008E3A0000}"/>
    <cellStyle name="메모 3 2 5 3 6" xfId="8448" xr:uid="{00000000-0005-0000-0000-00008F3A0000}"/>
    <cellStyle name="메모 3 2 5 3 6 2" xfId="14414" xr:uid="{00000000-0005-0000-0000-0000903A0000}"/>
    <cellStyle name="메모 3 2 5 3 6 3" xfId="20170" xr:uid="{00000000-0005-0000-0000-0000913A0000}"/>
    <cellStyle name="메모 3 2 5 3 6 4" xfId="25652" xr:uid="{00000000-0005-0000-0000-0000923A0000}"/>
    <cellStyle name="메모 3 2 5 3 7" xfId="8449" xr:uid="{00000000-0005-0000-0000-0000933A0000}"/>
    <cellStyle name="메모 3 2 5 3 7 2" xfId="14415" xr:uid="{00000000-0005-0000-0000-0000943A0000}"/>
    <cellStyle name="메모 3 2 5 3 7 3" xfId="20171" xr:uid="{00000000-0005-0000-0000-0000953A0000}"/>
    <cellStyle name="메모 3 2 5 3 7 4" xfId="25653" xr:uid="{00000000-0005-0000-0000-0000963A0000}"/>
    <cellStyle name="메모 3 2 5 3 8" xfId="8450" xr:uid="{00000000-0005-0000-0000-0000973A0000}"/>
    <cellStyle name="메모 3 2 5 3 8 2" xfId="14416" xr:uid="{00000000-0005-0000-0000-0000983A0000}"/>
    <cellStyle name="메모 3 2 5 3 8 3" xfId="20172" xr:uid="{00000000-0005-0000-0000-0000993A0000}"/>
    <cellStyle name="메모 3 2 5 3 8 4" xfId="25654" xr:uid="{00000000-0005-0000-0000-00009A3A0000}"/>
    <cellStyle name="메모 3 2 5 3 9" xfId="8451" xr:uid="{00000000-0005-0000-0000-00009B3A0000}"/>
    <cellStyle name="메모 3 2 5 3 9 2" xfId="14417" xr:uid="{00000000-0005-0000-0000-00009C3A0000}"/>
    <cellStyle name="메모 3 2 5 3 9 3" xfId="20173" xr:uid="{00000000-0005-0000-0000-00009D3A0000}"/>
    <cellStyle name="메모 3 2 5 3 9 4" xfId="25655" xr:uid="{00000000-0005-0000-0000-00009E3A0000}"/>
    <cellStyle name="메모 3 2 5 4" xfId="8452" xr:uid="{00000000-0005-0000-0000-00009F3A0000}"/>
    <cellStyle name="메모 3 2 5 4 2" xfId="14418" xr:uid="{00000000-0005-0000-0000-0000A03A0000}"/>
    <cellStyle name="메모 3 2 5 4 3" xfId="20174" xr:uid="{00000000-0005-0000-0000-0000A13A0000}"/>
    <cellStyle name="메모 3 2 5 4 4" xfId="25656" xr:uid="{00000000-0005-0000-0000-0000A23A0000}"/>
    <cellStyle name="메모 3 2 5 5" xfId="8453" xr:uid="{00000000-0005-0000-0000-0000A33A0000}"/>
    <cellStyle name="메모 3 2 5 5 2" xfId="14419" xr:uid="{00000000-0005-0000-0000-0000A43A0000}"/>
    <cellStyle name="메모 3 2 5 5 3" xfId="20175" xr:uid="{00000000-0005-0000-0000-0000A53A0000}"/>
    <cellStyle name="메모 3 2 5 5 4" xfId="25657" xr:uid="{00000000-0005-0000-0000-0000A63A0000}"/>
    <cellStyle name="메모 3 2 5 6" xfId="8454" xr:uid="{00000000-0005-0000-0000-0000A73A0000}"/>
    <cellStyle name="메모 3 2 5 6 2" xfId="14420" xr:uid="{00000000-0005-0000-0000-0000A83A0000}"/>
    <cellStyle name="메모 3 2 5 6 3" xfId="20176" xr:uid="{00000000-0005-0000-0000-0000A93A0000}"/>
    <cellStyle name="메모 3 2 5 6 4" xfId="25658" xr:uid="{00000000-0005-0000-0000-0000AA3A0000}"/>
    <cellStyle name="메모 3 2 5 7" xfId="8455" xr:uid="{00000000-0005-0000-0000-0000AB3A0000}"/>
    <cellStyle name="메모 3 2 5 7 2" xfId="14421" xr:uid="{00000000-0005-0000-0000-0000AC3A0000}"/>
    <cellStyle name="메모 3 2 5 7 3" xfId="20177" xr:uid="{00000000-0005-0000-0000-0000AD3A0000}"/>
    <cellStyle name="메모 3 2 5 7 4" xfId="25659" xr:uid="{00000000-0005-0000-0000-0000AE3A0000}"/>
    <cellStyle name="메모 3 2 5 8" xfId="11353" xr:uid="{00000000-0005-0000-0000-0000AF3A0000}"/>
    <cellStyle name="메모 3 2 5 9" xfId="11261" xr:uid="{00000000-0005-0000-0000-0000B03A0000}"/>
    <cellStyle name="메모 3 2 6" xfId="5470" xr:uid="{00000000-0005-0000-0000-0000B13A0000}"/>
    <cellStyle name="메모 3 2 6 10" xfId="17257" xr:uid="{00000000-0005-0000-0000-0000B23A0000}"/>
    <cellStyle name="메모 3 2 6 11" xfId="22878" xr:uid="{00000000-0005-0000-0000-0000B33A0000}"/>
    <cellStyle name="메모 3 2 6 2" xfId="5758" xr:uid="{00000000-0005-0000-0000-0000B43A0000}"/>
    <cellStyle name="메모 3 2 6 2 10" xfId="8456" xr:uid="{00000000-0005-0000-0000-0000B53A0000}"/>
    <cellStyle name="메모 3 2 6 2 10 2" xfId="14422" xr:uid="{00000000-0005-0000-0000-0000B63A0000}"/>
    <cellStyle name="메모 3 2 6 2 10 3" xfId="20178" xr:uid="{00000000-0005-0000-0000-0000B73A0000}"/>
    <cellStyle name="메모 3 2 6 2 10 4" xfId="25660" xr:uid="{00000000-0005-0000-0000-0000B83A0000}"/>
    <cellStyle name="메모 3 2 6 2 11" xfId="11731" xr:uid="{00000000-0005-0000-0000-0000B93A0000}"/>
    <cellStyle name="메모 3 2 6 2 12" xfId="17498" xr:uid="{00000000-0005-0000-0000-0000BA3A0000}"/>
    <cellStyle name="메모 3 2 6 2 13" xfId="23014" xr:uid="{00000000-0005-0000-0000-0000BB3A0000}"/>
    <cellStyle name="메모 3 2 6 2 2" xfId="8457" xr:uid="{00000000-0005-0000-0000-0000BC3A0000}"/>
    <cellStyle name="메모 3 2 6 2 2 2" xfId="14423" xr:uid="{00000000-0005-0000-0000-0000BD3A0000}"/>
    <cellStyle name="메모 3 2 6 2 2 3" xfId="20179" xr:uid="{00000000-0005-0000-0000-0000BE3A0000}"/>
    <cellStyle name="메모 3 2 6 2 2 4" xfId="25661" xr:uid="{00000000-0005-0000-0000-0000BF3A0000}"/>
    <cellStyle name="메모 3 2 6 2 3" xfId="8458" xr:uid="{00000000-0005-0000-0000-0000C03A0000}"/>
    <cellStyle name="메모 3 2 6 2 3 2" xfId="14424" xr:uid="{00000000-0005-0000-0000-0000C13A0000}"/>
    <cellStyle name="메모 3 2 6 2 3 3" xfId="20180" xr:uid="{00000000-0005-0000-0000-0000C23A0000}"/>
    <cellStyle name="메모 3 2 6 2 3 4" xfId="25662" xr:uid="{00000000-0005-0000-0000-0000C33A0000}"/>
    <cellStyle name="메모 3 2 6 2 4" xfId="8459" xr:uid="{00000000-0005-0000-0000-0000C43A0000}"/>
    <cellStyle name="메모 3 2 6 2 4 2" xfId="14425" xr:uid="{00000000-0005-0000-0000-0000C53A0000}"/>
    <cellStyle name="메모 3 2 6 2 4 3" xfId="20181" xr:uid="{00000000-0005-0000-0000-0000C63A0000}"/>
    <cellStyle name="메모 3 2 6 2 4 4" xfId="25663" xr:uid="{00000000-0005-0000-0000-0000C73A0000}"/>
    <cellStyle name="메모 3 2 6 2 5" xfId="8460" xr:uid="{00000000-0005-0000-0000-0000C83A0000}"/>
    <cellStyle name="메모 3 2 6 2 5 2" xfId="14426" xr:uid="{00000000-0005-0000-0000-0000C93A0000}"/>
    <cellStyle name="메모 3 2 6 2 5 3" xfId="20182" xr:uid="{00000000-0005-0000-0000-0000CA3A0000}"/>
    <cellStyle name="메모 3 2 6 2 5 4" xfId="25664" xr:uid="{00000000-0005-0000-0000-0000CB3A0000}"/>
    <cellStyle name="메모 3 2 6 2 6" xfId="8461" xr:uid="{00000000-0005-0000-0000-0000CC3A0000}"/>
    <cellStyle name="메모 3 2 6 2 6 2" xfId="14427" xr:uid="{00000000-0005-0000-0000-0000CD3A0000}"/>
    <cellStyle name="메모 3 2 6 2 6 3" xfId="20183" xr:uid="{00000000-0005-0000-0000-0000CE3A0000}"/>
    <cellStyle name="메모 3 2 6 2 6 4" xfId="25665" xr:uid="{00000000-0005-0000-0000-0000CF3A0000}"/>
    <cellStyle name="메모 3 2 6 2 7" xfId="8462" xr:uid="{00000000-0005-0000-0000-0000D03A0000}"/>
    <cellStyle name="메모 3 2 6 2 7 2" xfId="14428" xr:uid="{00000000-0005-0000-0000-0000D13A0000}"/>
    <cellStyle name="메모 3 2 6 2 7 3" xfId="20184" xr:uid="{00000000-0005-0000-0000-0000D23A0000}"/>
    <cellStyle name="메모 3 2 6 2 7 4" xfId="25666" xr:uid="{00000000-0005-0000-0000-0000D33A0000}"/>
    <cellStyle name="메모 3 2 6 2 8" xfId="8463" xr:uid="{00000000-0005-0000-0000-0000D43A0000}"/>
    <cellStyle name="메모 3 2 6 2 8 2" xfId="14429" xr:uid="{00000000-0005-0000-0000-0000D53A0000}"/>
    <cellStyle name="메모 3 2 6 2 8 3" xfId="20185" xr:uid="{00000000-0005-0000-0000-0000D63A0000}"/>
    <cellStyle name="메모 3 2 6 2 8 4" xfId="25667" xr:uid="{00000000-0005-0000-0000-0000D73A0000}"/>
    <cellStyle name="메모 3 2 6 2 9" xfId="8464" xr:uid="{00000000-0005-0000-0000-0000D83A0000}"/>
    <cellStyle name="메모 3 2 6 2 9 2" xfId="14430" xr:uid="{00000000-0005-0000-0000-0000D93A0000}"/>
    <cellStyle name="메모 3 2 6 2 9 3" xfId="20186" xr:uid="{00000000-0005-0000-0000-0000DA3A0000}"/>
    <cellStyle name="메모 3 2 6 2 9 4" xfId="25668" xr:uid="{00000000-0005-0000-0000-0000DB3A0000}"/>
    <cellStyle name="메모 3 2 6 3" xfId="5985" xr:uid="{00000000-0005-0000-0000-0000DC3A0000}"/>
    <cellStyle name="메모 3 2 6 3 10" xfId="8465" xr:uid="{00000000-0005-0000-0000-0000DD3A0000}"/>
    <cellStyle name="메모 3 2 6 3 10 2" xfId="14431" xr:uid="{00000000-0005-0000-0000-0000DE3A0000}"/>
    <cellStyle name="메모 3 2 6 3 10 3" xfId="20187" xr:uid="{00000000-0005-0000-0000-0000DF3A0000}"/>
    <cellStyle name="메모 3 2 6 3 10 4" xfId="25669" xr:uid="{00000000-0005-0000-0000-0000E03A0000}"/>
    <cellStyle name="메모 3 2 6 3 11" xfId="11958" xr:uid="{00000000-0005-0000-0000-0000E13A0000}"/>
    <cellStyle name="메모 3 2 6 3 12" xfId="17715" xr:uid="{00000000-0005-0000-0000-0000E23A0000}"/>
    <cellStyle name="메모 3 2 6 3 13" xfId="23212" xr:uid="{00000000-0005-0000-0000-0000E33A0000}"/>
    <cellStyle name="메모 3 2 6 3 2" xfId="8466" xr:uid="{00000000-0005-0000-0000-0000E43A0000}"/>
    <cellStyle name="메모 3 2 6 3 2 2" xfId="14432" xr:uid="{00000000-0005-0000-0000-0000E53A0000}"/>
    <cellStyle name="메모 3 2 6 3 2 3" xfId="20188" xr:uid="{00000000-0005-0000-0000-0000E63A0000}"/>
    <cellStyle name="메모 3 2 6 3 2 4" xfId="25670" xr:uid="{00000000-0005-0000-0000-0000E73A0000}"/>
    <cellStyle name="메모 3 2 6 3 3" xfId="8467" xr:uid="{00000000-0005-0000-0000-0000E83A0000}"/>
    <cellStyle name="메모 3 2 6 3 3 2" xfId="14433" xr:uid="{00000000-0005-0000-0000-0000E93A0000}"/>
    <cellStyle name="메모 3 2 6 3 3 3" xfId="20189" xr:uid="{00000000-0005-0000-0000-0000EA3A0000}"/>
    <cellStyle name="메모 3 2 6 3 3 4" xfId="25671" xr:uid="{00000000-0005-0000-0000-0000EB3A0000}"/>
    <cellStyle name="메모 3 2 6 3 4" xfId="8468" xr:uid="{00000000-0005-0000-0000-0000EC3A0000}"/>
    <cellStyle name="메모 3 2 6 3 4 2" xfId="14434" xr:uid="{00000000-0005-0000-0000-0000ED3A0000}"/>
    <cellStyle name="메모 3 2 6 3 4 3" xfId="20190" xr:uid="{00000000-0005-0000-0000-0000EE3A0000}"/>
    <cellStyle name="메모 3 2 6 3 4 4" xfId="25672" xr:uid="{00000000-0005-0000-0000-0000EF3A0000}"/>
    <cellStyle name="메모 3 2 6 3 5" xfId="8469" xr:uid="{00000000-0005-0000-0000-0000F03A0000}"/>
    <cellStyle name="메모 3 2 6 3 5 2" xfId="14435" xr:uid="{00000000-0005-0000-0000-0000F13A0000}"/>
    <cellStyle name="메모 3 2 6 3 5 3" xfId="20191" xr:uid="{00000000-0005-0000-0000-0000F23A0000}"/>
    <cellStyle name="메모 3 2 6 3 5 4" xfId="25673" xr:uid="{00000000-0005-0000-0000-0000F33A0000}"/>
    <cellStyle name="메모 3 2 6 3 6" xfId="8470" xr:uid="{00000000-0005-0000-0000-0000F43A0000}"/>
    <cellStyle name="메모 3 2 6 3 6 2" xfId="14436" xr:uid="{00000000-0005-0000-0000-0000F53A0000}"/>
    <cellStyle name="메모 3 2 6 3 6 3" xfId="20192" xr:uid="{00000000-0005-0000-0000-0000F63A0000}"/>
    <cellStyle name="메모 3 2 6 3 6 4" xfId="25674" xr:uid="{00000000-0005-0000-0000-0000F73A0000}"/>
    <cellStyle name="메모 3 2 6 3 7" xfId="8471" xr:uid="{00000000-0005-0000-0000-0000F83A0000}"/>
    <cellStyle name="메모 3 2 6 3 7 2" xfId="14437" xr:uid="{00000000-0005-0000-0000-0000F93A0000}"/>
    <cellStyle name="메모 3 2 6 3 7 3" xfId="20193" xr:uid="{00000000-0005-0000-0000-0000FA3A0000}"/>
    <cellStyle name="메모 3 2 6 3 7 4" xfId="25675" xr:uid="{00000000-0005-0000-0000-0000FB3A0000}"/>
    <cellStyle name="메모 3 2 6 3 8" xfId="8472" xr:uid="{00000000-0005-0000-0000-0000FC3A0000}"/>
    <cellStyle name="메모 3 2 6 3 8 2" xfId="14438" xr:uid="{00000000-0005-0000-0000-0000FD3A0000}"/>
    <cellStyle name="메모 3 2 6 3 8 3" xfId="20194" xr:uid="{00000000-0005-0000-0000-0000FE3A0000}"/>
    <cellStyle name="메모 3 2 6 3 8 4" xfId="25676" xr:uid="{00000000-0005-0000-0000-0000FF3A0000}"/>
    <cellStyle name="메모 3 2 6 3 9" xfId="8473" xr:uid="{00000000-0005-0000-0000-0000003B0000}"/>
    <cellStyle name="메모 3 2 6 3 9 2" xfId="14439" xr:uid="{00000000-0005-0000-0000-0000013B0000}"/>
    <cellStyle name="메모 3 2 6 3 9 3" xfId="20195" xr:uid="{00000000-0005-0000-0000-0000023B0000}"/>
    <cellStyle name="메모 3 2 6 3 9 4" xfId="25677" xr:uid="{00000000-0005-0000-0000-0000033B0000}"/>
    <cellStyle name="메모 3 2 6 4" xfId="8474" xr:uid="{00000000-0005-0000-0000-0000043B0000}"/>
    <cellStyle name="메모 3 2 6 4 2" xfId="14440" xr:uid="{00000000-0005-0000-0000-0000053B0000}"/>
    <cellStyle name="메모 3 2 6 4 3" xfId="20196" xr:uid="{00000000-0005-0000-0000-0000063B0000}"/>
    <cellStyle name="메모 3 2 6 4 4" xfId="25678" xr:uid="{00000000-0005-0000-0000-0000073B0000}"/>
    <cellStyle name="메모 3 2 6 5" xfId="8475" xr:uid="{00000000-0005-0000-0000-0000083B0000}"/>
    <cellStyle name="메모 3 2 6 5 2" xfId="14441" xr:uid="{00000000-0005-0000-0000-0000093B0000}"/>
    <cellStyle name="메모 3 2 6 5 3" xfId="20197" xr:uid="{00000000-0005-0000-0000-00000A3B0000}"/>
    <cellStyle name="메모 3 2 6 5 4" xfId="25679" xr:uid="{00000000-0005-0000-0000-00000B3B0000}"/>
    <cellStyle name="메모 3 2 6 6" xfId="8476" xr:uid="{00000000-0005-0000-0000-00000C3B0000}"/>
    <cellStyle name="메모 3 2 6 6 2" xfId="14442" xr:uid="{00000000-0005-0000-0000-00000D3B0000}"/>
    <cellStyle name="메모 3 2 6 6 3" xfId="20198" xr:uid="{00000000-0005-0000-0000-00000E3B0000}"/>
    <cellStyle name="메모 3 2 6 6 4" xfId="25680" xr:uid="{00000000-0005-0000-0000-00000F3B0000}"/>
    <cellStyle name="메모 3 2 6 7" xfId="8477" xr:uid="{00000000-0005-0000-0000-0000103B0000}"/>
    <cellStyle name="메모 3 2 6 7 2" xfId="14443" xr:uid="{00000000-0005-0000-0000-0000113B0000}"/>
    <cellStyle name="메모 3 2 6 7 3" xfId="20199" xr:uid="{00000000-0005-0000-0000-0000123B0000}"/>
    <cellStyle name="메모 3 2 6 7 4" xfId="25681" xr:uid="{00000000-0005-0000-0000-0000133B0000}"/>
    <cellStyle name="메모 3 2 6 8" xfId="8478" xr:uid="{00000000-0005-0000-0000-0000143B0000}"/>
    <cellStyle name="메모 3 2 6 8 2" xfId="14444" xr:uid="{00000000-0005-0000-0000-0000153B0000}"/>
    <cellStyle name="메모 3 2 6 8 3" xfId="20200" xr:uid="{00000000-0005-0000-0000-0000163B0000}"/>
    <cellStyle name="메모 3 2 6 8 4" xfId="25682" xr:uid="{00000000-0005-0000-0000-0000173B0000}"/>
    <cellStyle name="메모 3 2 6 9" xfId="11464" xr:uid="{00000000-0005-0000-0000-0000183B0000}"/>
    <cellStyle name="메모 3 2 7" xfId="8479" xr:uid="{00000000-0005-0000-0000-0000193B0000}"/>
    <cellStyle name="메모 3 2 7 2" xfId="14445" xr:uid="{00000000-0005-0000-0000-00001A3B0000}"/>
    <cellStyle name="메모 3 2 7 3" xfId="20201" xr:uid="{00000000-0005-0000-0000-00001B3B0000}"/>
    <cellStyle name="메모 3 2 7 4" xfId="25683" xr:uid="{00000000-0005-0000-0000-00001C3B0000}"/>
    <cellStyle name="메모 3 2 8" xfId="11237" xr:uid="{00000000-0005-0000-0000-00001D3B0000}"/>
    <cellStyle name="메모 3 3" xfId="5165" xr:uid="{00000000-0005-0000-0000-00001E3B0000}"/>
    <cellStyle name="메모 3 3 2" xfId="5376" xr:uid="{00000000-0005-0000-0000-00001F3B0000}"/>
    <cellStyle name="메모 3 3 2 2" xfId="5664" xr:uid="{00000000-0005-0000-0000-0000203B0000}"/>
    <cellStyle name="메모 3 3 2 2 10" xfId="11637" xr:uid="{00000000-0005-0000-0000-0000213B0000}"/>
    <cellStyle name="메모 3 3 2 2 11" xfId="17407" xr:uid="{00000000-0005-0000-0000-0000223B0000}"/>
    <cellStyle name="메모 3 3 2 2 12" xfId="22939" xr:uid="{00000000-0005-0000-0000-0000233B0000}"/>
    <cellStyle name="메모 3 3 2 2 2" xfId="8480" xr:uid="{00000000-0005-0000-0000-0000243B0000}"/>
    <cellStyle name="메모 3 3 2 2 2 2" xfId="14446" xr:uid="{00000000-0005-0000-0000-0000253B0000}"/>
    <cellStyle name="메모 3 3 2 2 2 3" xfId="20202" xr:uid="{00000000-0005-0000-0000-0000263B0000}"/>
    <cellStyle name="메모 3 3 2 2 2 4" xfId="25684" xr:uid="{00000000-0005-0000-0000-0000273B0000}"/>
    <cellStyle name="메모 3 3 2 2 3" xfId="8481" xr:uid="{00000000-0005-0000-0000-0000283B0000}"/>
    <cellStyle name="메모 3 3 2 2 3 2" xfId="14447" xr:uid="{00000000-0005-0000-0000-0000293B0000}"/>
    <cellStyle name="메모 3 3 2 2 3 3" xfId="20203" xr:uid="{00000000-0005-0000-0000-00002A3B0000}"/>
    <cellStyle name="메모 3 3 2 2 3 4" xfId="25685" xr:uid="{00000000-0005-0000-0000-00002B3B0000}"/>
    <cellStyle name="메모 3 3 2 2 4" xfId="8482" xr:uid="{00000000-0005-0000-0000-00002C3B0000}"/>
    <cellStyle name="메모 3 3 2 2 4 2" xfId="14448" xr:uid="{00000000-0005-0000-0000-00002D3B0000}"/>
    <cellStyle name="메모 3 3 2 2 4 3" xfId="20204" xr:uid="{00000000-0005-0000-0000-00002E3B0000}"/>
    <cellStyle name="메모 3 3 2 2 4 4" xfId="25686" xr:uid="{00000000-0005-0000-0000-00002F3B0000}"/>
    <cellStyle name="메모 3 3 2 2 5" xfId="8483" xr:uid="{00000000-0005-0000-0000-0000303B0000}"/>
    <cellStyle name="메모 3 3 2 2 5 2" xfId="14449" xr:uid="{00000000-0005-0000-0000-0000313B0000}"/>
    <cellStyle name="메모 3 3 2 2 5 3" xfId="20205" xr:uid="{00000000-0005-0000-0000-0000323B0000}"/>
    <cellStyle name="메모 3 3 2 2 5 4" xfId="25687" xr:uid="{00000000-0005-0000-0000-0000333B0000}"/>
    <cellStyle name="메모 3 3 2 2 6" xfId="8484" xr:uid="{00000000-0005-0000-0000-0000343B0000}"/>
    <cellStyle name="메모 3 3 2 2 6 2" xfId="14450" xr:uid="{00000000-0005-0000-0000-0000353B0000}"/>
    <cellStyle name="메모 3 3 2 2 6 3" xfId="20206" xr:uid="{00000000-0005-0000-0000-0000363B0000}"/>
    <cellStyle name="메모 3 3 2 2 6 4" xfId="25688" xr:uid="{00000000-0005-0000-0000-0000373B0000}"/>
    <cellStyle name="메모 3 3 2 2 7" xfId="8485" xr:uid="{00000000-0005-0000-0000-0000383B0000}"/>
    <cellStyle name="메모 3 3 2 2 7 2" xfId="14451" xr:uid="{00000000-0005-0000-0000-0000393B0000}"/>
    <cellStyle name="메모 3 3 2 2 7 3" xfId="20207" xr:uid="{00000000-0005-0000-0000-00003A3B0000}"/>
    <cellStyle name="메모 3 3 2 2 7 4" xfId="25689" xr:uid="{00000000-0005-0000-0000-00003B3B0000}"/>
    <cellStyle name="메모 3 3 2 2 8" xfId="8486" xr:uid="{00000000-0005-0000-0000-00003C3B0000}"/>
    <cellStyle name="메모 3 3 2 2 8 2" xfId="14452" xr:uid="{00000000-0005-0000-0000-00003D3B0000}"/>
    <cellStyle name="메모 3 3 2 2 8 3" xfId="20208" xr:uid="{00000000-0005-0000-0000-00003E3B0000}"/>
    <cellStyle name="메모 3 3 2 2 8 4" xfId="25690" xr:uid="{00000000-0005-0000-0000-00003F3B0000}"/>
    <cellStyle name="메모 3 3 2 2 9" xfId="8487" xr:uid="{00000000-0005-0000-0000-0000403B0000}"/>
    <cellStyle name="메모 3 3 2 2 9 2" xfId="14453" xr:uid="{00000000-0005-0000-0000-0000413B0000}"/>
    <cellStyle name="메모 3 3 2 2 9 3" xfId="20209" xr:uid="{00000000-0005-0000-0000-0000423B0000}"/>
    <cellStyle name="메모 3 3 2 2 9 4" xfId="25691" xr:uid="{00000000-0005-0000-0000-0000433B0000}"/>
    <cellStyle name="메모 3 3 2 3" xfId="5906" xr:uid="{00000000-0005-0000-0000-0000443B0000}"/>
    <cellStyle name="메모 3 3 2 3 10" xfId="8488" xr:uid="{00000000-0005-0000-0000-0000453B0000}"/>
    <cellStyle name="메모 3 3 2 3 10 2" xfId="14454" xr:uid="{00000000-0005-0000-0000-0000463B0000}"/>
    <cellStyle name="메모 3 3 2 3 10 3" xfId="20210" xr:uid="{00000000-0005-0000-0000-0000473B0000}"/>
    <cellStyle name="메모 3 3 2 3 10 4" xfId="25692" xr:uid="{00000000-0005-0000-0000-0000483B0000}"/>
    <cellStyle name="메모 3 3 2 3 11" xfId="11879" xr:uid="{00000000-0005-0000-0000-0000493B0000}"/>
    <cellStyle name="메모 3 3 2 3 12" xfId="17636" xr:uid="{00000000-0005-0000-0000-00004A3B0000}"/>
    <cellStyle name="메모 3 3 2 3 13" xfId="23133" xr:uid="{00000000-0005-0000-0000-00004B3B0000}"/>
    <cellStyle name="메모 3 3 2 3 2" xfId="8489" xr:uid="{00000000-0005-0000-0000-00004C3B0000}"/>
    <cellStyle name="메모 3 3 2 3 2 2" xfId="14455" xr:uid="{00000000-0005-0000-0000-00004D3B0000}"/>
    <cellStyle name="메모 3 3 2 3 2 3" xfId="20211" xr:uid="{00000000-0005-0000-0000-00004E3B0000}"/>
    <cellStyle name="메모 3 3 2 3 2 4" xfId="25693" xr:uid="{00000000-0005-0000-0000-00004F3B0000}"/>
    <cellStyle name="메모 3 3 2 3 3" xfId="8490" xr:uid="{00000000-0005-0000-0000-0000503B0000}"/>
    <cellStyle name="메모 3 3 2 3 3 2" xfId="14456" xr:uid="{00000000-0005-0000-0000-0000513B0000}"/>
    <cellStyle name="메모 3 3 2 3 3 3" xfId="20212" xr:uid="{00000000-0005-0000-0000-0000523B0000}"/>
    <cellStyle name="메모 3 3 2 3 3 4" xfId="25694" xr:uid="{00000000-0005-0000-0000-0000533B0000}"/>
    <cellStyle name="메모 3 3 2 3 4" xfId="8491" xr:uid="{00000000-0005-0000-0000-0000543B0000}"/>
    <cellStyle name="메모 3 3 2 3 4 2" xfId="14457" xr:uid="{00000000-0005-0000-0000-0000553B0000}"/>
    <cellStyle name="메모 3 3 2 3 4 3" xfId="20213" xr:uid="{00000000-0005-0000-0000-0000563B0000}"/>
    <cellStyle name="메모 3 3 2 3 4 4" xfId="25695" xr:uid="{00000000-0005-0000-0000-0000573B0000}"/>
    <cellStyle name="메모 3 3 2 3 5" xfId="8492" xr:uid="{00000000-0005-0000-0000-0000583B0000}"/>
    <cellStyle name="메모 3 3 2 3 5 2" xfId="14458" xr:uid="{00000000-0005-0000-0000-0000593B0000}"/>
    <cellStyle name="메모 3 3 2 3 5 3" xfId="20214" xr:uid="{00000000-0005-0000-0000-00005A3B0000}"/>
    <cellStyle name="메모 3 3 2 3 5 4" xfId="25696" xr:uid="{00000000-0005-0000-0000-00005B3B0000}"/>
    <cellStyle name="메모 3 3 2 3 6" xfId="8493" xr:uid="{00000000-0005-0000-0000-00005C3B0000}"/>
    <cellStyle name="메모 3 3 2 3 6 2" xfId="14459" xr:uid="{00000000-0005-0000-0000-00005D3B0000}"/>
    <cellStyle name="메모 3 3 2 3 6 3" xfId="20215" xr:uid="{00000000-0005-0000-0000-00005E3B0000}"/>
    <cellStyle name="메모 3 3 2 3 6 4" xfId="25697" xr:uid="{00000000-0005-0000-0000-00005F3B0000}"/>
    <cellStyle name="메모 3 3 2 3 7" xfId="8494" xr:uid="{00000000-0005-0000-0000-0000603B0000}"/>
    <cellStyle name="메모 3 3 2 3 7 2" xfId="14460" xr:uid="{00000000-0005-0000-0000-0000613B0000}"/>
    <cellStyle name="메모 3 3 2 3 7 3" xfId="20216" xr:uid="{00000000-0005-0000-0000-0000623B0000}"/>
    <cellStyle name="메모 3 3 2 3 7 4" xfId="25698" xr:uid="{00000000-0005-0000-0000-0000633B0000}"/>
    <cellStyle name="메모 3 3 2 3 8" xfId="8495" xr:uid="{00000000-0005-0000-0000-0000643B0000}"/>
    <cellStyle name="메모 3 3 2 3 8 2" xfId="14461" xr:uid="{00000000-0005-0000-0000-0000653B0000}"/>
    <cellStyle name="메모 3 3 2 3 8 3" xfId="20217" xr:uid="{00000000-0005-0000-0000-0000663B0000}"/>
    <cellStyle name="메모 3 3 2 3 8 4" xfId="25699" xr:uid="{00000000-0005-0000-0000-0000673B0000}"/>
    <cellStyle name="메모 3 3 2 3 9" xfId="8496" xr:uid="{00000000-0005-0000-0000-0000683B0000}"/>
    <cellStyle name="메모 3 3 2 3 9 2" xfId="14462" xr:uid="{00000000-0005-0000-0000-0000693B0000}"/>
    <cellStyle name="메모 3 3 2 3 9 3" xfId="20218" xr:uid="{00000000-0005-0000-0000-00006A3B0000}"/>
    <cellStyle name="메모 3 3 2 3 9 4" xfId="25700" xr:uid="{00000000-0005-0000-0000-00006B3B0000}"/>
    <cellStyle name="메모 3 3 2 4" xfId="8497" xr:uid="{00000000-0005-0000-0000-00006C3B0000}"/>
    <cellStyle name="메모 3 3 2 4 2" xfId="14463" xr:uid="{00000000-0005-0000-0000-00006D3B0000}"/>
    <cellStyle name="메모 3 3 2 4 3" xfId="20219" xr:uid="{00000000-0005-0000-0000-00006E3B0000}"/>
    <cellStyle name="메모 3 3 2 4 4" xfId="25701" xr:uid="{00000000-0005-0000-0000-00006F3B0000}"/>
    <cellStyle name="메모 3 3 2 5" xfId="8498" xr:uid="{00000000-0005-0000-0000-0000703B0000}"/>
    <cellStyle name="메모 3 3 2 5 2" xfId="14464" xr:uid="{00000000-0005-0000-0000-0000713B0000}"/>
    <cellStyle name="메모 3 3 2 5 3" xfId="20220" xr:uid="{00000000-0005-0000-0000-0000723B0000}"/>
    <cellStyle name="메모 3 3 2 5 4" xfId="25702" xr:uid="{00000000-0005-0000-0000-0000733B0000}"/>
    <cellStyle name="메모 3 3 2 6" xfId="8499" xr:uid="{00000000-0005-0000-0000-0000743B0000}"/>
    <cellStyle name="메모 3 3 2 6 2" xfId="14465" xr:uid="{00000000-0005-0000-0000-0000753B0000}"/>
    <cellStyle name="메모 3 3 2 6 3" xfId="20221" xr:uid="{00000000-0005-0000-0000-0000763B0000}"/>
    <cellStyle name="메모 3 3 2 6 4" xfId="25703" xr:uid="{00000000-0005-0000-0000-0000773B0000}"/>
    <cellStyle name="메모 3 3 2 7" xfId="11370" xr:uid="{00000000-0005-0000-0000-0000783B0000}"/>
    <cellStyle name="메모 3 3 2 8" xfId="17173" xr:uid="{00000000-0005-0000-0000-0000793B0000}"/>
    <cellStyle name="메모 3 3 3" xfId="5413" xr:uid="{00000000-0005-0000-0000-00007A3B0000}"/>
    <cellStyle name="메모 3 3 3 2" xfId="5701" xr:uid="{00000000-0005-0000-0000-00007B3B0000}"/>
    <cellStyle name="메모 3 3 3 2 10" xfId="11674" xr:uid="{00000000-0005-0000-0000-00007C3B0000}"/>
    <cellStyle name="메모 3 3 3 2 11" xfId="17443" xr:uid="{00000000-0005-0000-0000-00007D3B0000}"/>
    <cellStyle name="메모 3 3 3 2 12" xfId="22964" xr:uid="{00000000-0005-0000-0000-00007E3B0000}"/>
    <cellStyle name="메모 3 3 3 2 2" xfId="8500" xr:uid="{00000000-0005-0000-0000-00007F3B0000}"/>
    <cellStyle name="메모 3 3 3 2 2 2" xfId="14466" xr:uid="{00000000-0005-0000-0000-0000803B0000}"/>
    <cellStyle name="메모 3 3 3 2 2 3" xfId="20222" xr:uid="{00000000-0005-0000-0000-0000813B0000}"/>
    <cellStyle name="메모 3 3 3 2 2 4" xfId="25704" xr:uid="{00000000-0005-0000-0000-0000823B0000}"/>
    <cellStyle name="메모 3 3 3 2 3" xfId="8501" xr:uid="{00000000-0005-0000-0000-0000833B0000}"/>
    <cellStyle name="메모 3 3 3 2 3 2" xfId="14467" xr:uid="{00000000-0005-0000-0000-0000843B0000}"/>
    <cellStyle name="메모 3 3 3 2 3 3" xfId="20223" xr:uid="{00000000-0005-0000-0000-0000853B0000}"/>
    <cellStyle name="메모 3 3 3 2 3 4" xfId="25705" xr:uid="{00000000-0005-0000-0000-0000863B0000}"/>
    <cellStyle name="메모 3 3 3 2 4" xfId="8502" xr:uid="{00000000-0005-0000-0000-0000873B0000}"/>
    <cellStyle name="메모 3 3 3 2 4 2" xfId="14468" xr:uid="{00000000-0005-0000-0000-0000883B0000}"/>
    <cellStyle name="메모 3 3 3 2 4 3" xfId="20224" xr:uid="{00000000-0005-0000-0000-0000893B0000}"/>
    <cellStyle name="메모 3 3 3 2 4 4" xfId="25706" xr:uid="{00000000-0005-0000-0000-00008A3B0000}"/>
    <cellStyle name="메모 3 3 3 2 5" xfId="8503" xr:uid="{00000000-0005-0000-0000-00008B3B0000}"/>
    <cellStyle name="메모 3 3 3 2 5 2" xfId="14469" xr:uid="{00000000-0005-0000-0000-00008C3B0000}"/>
    <cellStyle name="메모 3 3 3 2 5 3" xfId="20225" xr:uid="{00000000-0005-0000-0000-00008D3B0000}"/>
    <cellStyle name="메모 3 3 3 2 5 4" xfId="25707" xr:uid="{00000000-0005-0000-0000-00008E3B0000}"/>
    <cellStyle name="메모 3 3 3 2 6" xfId="8504" xr:uid="{00000000-0005-0000-0000-00008F3B0000}"/>
    <cellStyle name="메모 3 3 3 2 6 2" xfId="14470" xr:uid="{00000000-0005-0000-0000-0000903B0000}"/>
    <cellStyle name="메모 3 3 3 2 6 3" xfId="20226" xr:uid="{00000000-0005-0000-0000-0000913B0000}"/>
    <cellStyle name="메모 3 3 3 2 6 4" xfId="25708" xr:uid="{00000000-0005-0000-0000-0000923B0000}"/>
    <cellStyle name="메모 3 3 3 2 7" xfId="8505" xr:uid="{00000000-0005-0000-0000-0000933B0000}"/>
    <cellStyle name="메모 3 3 3 2 7 2" xfId="14471" xr:uid="{00000000-0005-0000-0000-0000943B0000}"/>
    <cellStyle name="메모 3 3 3 2 7 3" xfId="20227" xr:uid="{00000000-0005-0000-0000-0000953B0000}"/>
    <cellStyle name="메모 3 3 3 2 7 4" xfId="25709" xr:uid="{00000000-0005-0000-0000-0000963B0000}"/>
    <cellStyle name="메모 3 3 3 2 8" xfId="8506" xr:uid="{00000000-0005-0000-0000-0000973B0000}"/>
    <cellStyle name="메모 3 3 3 2 8 2" xfId="14472" xr:uid="{00000000-0005-0000-0000-0000983B0000}"/>
    <cellStyle name="메모 3 3 3 2 8 3" xfId="20228" xr:uid="{00000000-0005-0000-0000-0000993B0000}"/>
    <cellStyle name="메모 3 3 3 2 8 4" xfId="25710" xr:uid="{00000000-0005-0000-0000-00009A3B0000}"/>
    <cellStyle name="메모 3 3 3 2 9" xfId="8507" xr:uid="{00000000-0005-0000-0000-00009B3B0000}"/>
    <cellStyle name="메모 3 3 3 2 9 2" xfId="14473" xr:uid="{00000000-0005-0000-0000-00009C3B0000}"/>
    <cellStyle name="메모 3 3 3 2 9 3" xfId="20229" xr:uid="{00000000-0005-0000-0000-00009D3B0000}"/>
    <cellStyle name="메모 3 3 3 2 9 4" xfId="25711" xr:uid="{00000000-0005-0000-0000-00009E3B0000}"/>
    <cellStyle name="메모 3 3 3 3" xfId="5940" xr:uid="{00000000-0005-0000-0000-00009F3B0000}"/>
    <cellStyle name="메모 3 3 3 3 10" xfId="8508" xr:uid="{00000000-0005-0000-0000-0000A03B0000}"/>
    <cellStyle name="메모 3 3 3 3 10 2" xfId="14474" xr:uid="{00000000-0005-0000-0000-0000A13B0000}"/>
    <cellStyle name="메모 3 3 3 3 10 3" xfId="20230" xr:uid="{00000000-0005-0000-0000-0000A23B0000}"/>
    <cellStyle name="메모 3 3 3 3 10 4" xfId="25712" xr:uid="{00000000-0005-0000-0000-0000A33B0000}"/>
    <cellStyle name="메모 3 3 3 3 11" xfId="11913" xr:uid="{00000000-0005-0000-0000-0000A43B0000}"/>
    <cellStyle name="메모 3 3 3 3 12" xfId="17670" xr:uid="{00000000-0005-0000-0000-0000A53B0000}"/>
    <cellStyle name="메모 3 3 3 3 13" xfId="23167" xr:uid="{00000000-0005-0000-0000-0000A63B0000}"/>
    <cellStyle name="메모 3 3 3 3 2" xfId="8509" xr:uid="{00000000-0005-0000-0000-0000A73B0000}"/>
    <cellStyle name="메모 3 3 3 3 2 2" xfId="14475" xr:uid="{00000000-0005-0000-0000-0000A83B0000}"/>
    <cellStyle name="메모 3 3 3 3 2 3" xfId="20231" xr:uid="{00000000-0005-0000-0000-0000A93B0000}"/>
    <cellStyle name="메모 3 3 3 3 2 4" xfId="25713" xr:uid="{00000000-0005-0000-0000-0000AA3B0000}"/>
    <cellStyle name="메모 3 3 3 3 3" xfId="8510" xr:uid="{00000000-0005-0000-0000-0000AB3B0000}"/>
    <cellStyle name="메모 3 3 3 3 3 2" xfId="14476" xr:uid="{00000000-0005-0000-0000-0000AC3B0000}"/>
    <cellStyle name="메모 3 3 3 3 3 3" xfId="20232" xr:uid="{00000000-0005-0000-0000-0000AD3B0000}"/>
    <cellStyle name="메모 3 3 3 3 3 4" xfId="25714" xr:uid="{00000000-0005-0000-0000-0000AE3B0000}"/>
    <cellStyle name="메모 3 3 3 3 4" xfId="8511" xr:uid="{00000000-0005-0000-0000-0000AF3B0000}"/>
    <cellStyle name="메모 3 3 3 3 4 2" xfId="14477" xr:uid="{00000000-0005-0000-0000-0000B03B0000}"/>
    <cellStyle name="메모 3 3 3 3 4 3" xfId="20233" xr:uid="{00000000-0005-0000-0000-0000B13B0000}"/>
    <cellStyle name="메모 3 3 3 3 4 4" xfId="25715" xr:uid="{00000000-0005-0000-0000-0000B23B0000}"/>
    <cellStyle name="메모 3 3 3 3 5" xfId="8512" xr:uid="{00000000-0005-0000-0000-0000B33B0000}"/>
    <cellStyle name="메모 3 3 3 3 5 2" xfId="14478" xr:uid="{00000000-0005-0000-0000-0000B43B0000}"/>
    <cellStyle name="메모 3 3 3 3 5 3" xfId="20234" xr:uid="{00000000-0005-0000-0000-0000B53B0000}"/>
    <cellStyle name="메모 3 3 3 3 5 4" xfId="25716" xr:uid="{00000000-0005-0000-0000-0000B63B0000}"/>
    <cellStyle name="메모 3 3 3 3 6" xfId="8513" xr:uid="{00000000-0005-0000-0000-0000B73B0000}"/>
    <cellStyle name="메모 3 3 3 3 6 2" xfId="14479" xr:uid="{00000000-0005-0000-0000-0000B83B0000}"/>
    <cellStyle name="메모 3 3 3 3 6 3" xfId="20235" xr:uid="{00000000-0005-0000-0000-0000B93B0000}"/>
    <cellStyle name="메모 3 3 3 3 6 4" xfId="25717" xr:uid="{00000000-0005-0000-0000-0000BA3B0000}"/>
    <cellStyle name="메모 3 3 3 3 7" xfId="8514" xr:uid="{00000000-0005-0000-0000-0000BB3B0000}"/>
    <cellStyle name="메모 3 3 3 3 7 2" xfId="14480" xr:uid="{00000000-0005-0000-0000-0000BC3B0000}"/>
    <cellStyle name="메모 3 3 3 3 7 3" xfId="20236" xr:uid="{00000000-0005-0000-0000-0000BD3B0000}"/>
    <cellStyle name="메모 3 3 3 3 7 4" xfId="25718" xr:uid="{00000000-0005-0000-0000-0000BE3B0000}"/>
    <cellStyle name="메모 3 3 3 3 8" xfId="8515" xr:uid="{00000000-0005-0000-0000-0000BF3B0000}"/>
    <cellStyle name="메모 3 3 3 3 8 2" xfId="14481" xr:uid="{00000000-0005-0000-0000-0000C03B0000}"/>
    <cellStyle name="메모 3 3 3 3 8 3" xfId="20237" xr:uid="{00000000-0005-0000-0000-0000C13B0000}"/>
    <cellStyle name="메모 3 3 3 3 8 4" xfId="25719" xr:uid="{00000000-0005-0000-0000-0000C23B0000}"/>
    <cellStyle name="메모 3 3 3 3 9" xfId="8516" xr:uid="{00000000-0005-0000-0000-0000C33B0000}"/>
    <cellStyle name="메모 3 3 3 3 9 2" xfId="14482" xr:uid="{00000000-0005-0000-0000-0000C43B0000}"/>
    <cellStyle name="메모 3 3 3 3 9 3" xfId="20238" xr:uid="{00000000-0005-0000-0000-0000C53B0000}"/>
    <cellStyle name="메모 3 3 3 3 9 4" xfId="25720" xr:uid="{00000000-0005-0000-0000-0000C63B0000}"/>
    <cellStyle name="메모 3 3 3 4" xfId="8517" xr:uid="{00000000-0005-0000-0000-0000C73B0000}"/>
    <cellStyle name="메모 3 3 3 4 2" xfId="14483" xr:uid="{00000000-0005-0000-0000-0000C83B0000}"/>
    <cellStyle name="메모 3 3 3 4 3" xfId="20239" xr:uid="{00000000-0005-0000-0000-0000C93B0000}"/>
    <cellStyle name="메모 3 3 3 4 4" xfId="25721" xr:uid="{00000000-0005-0000-0000-0000CA3B0000}"/>
    <cellStyle name="메모 3 3 3 5" xfId="8518" xr:uid="{00000000-0005-0000-0000-0000CB3B0000}"/>
    <cellStyle name="메모 3 3 3 5 2" xfId="14484" xr:uid="{00000000-0005-0000-0000-0000CC3B0000}"/>
    <cellStyle name="메모 3 3 3 5 3" xfId="20240" xr:uid="{00000000-0005-0000-0000-0000CD3B0000}"/>
    <cellStyle name="메모 3 3 3 5 4" xfId="25722" xr:uid="{00000000-0005-0000-0000-0000CE3B0000}"/>
    <cellStyle name="메모 3 3 3 6" xfId="8519" xr:uid="{00000000-0005-0000-0000-0000CF3B0000}"/>
    <cellStyle name="메모 3 3 3 6 2" xfId="14485" xr:uid="{00000000-0005-0000-0000-0000D03B0000}"/>
    <cellStyle name="메모 3 3 3 6 3" xfId="20241" xr:uid="{00000000-0005-0000-0000-0000D13B0000}"/>
    <cellStyle name="메모 3 3 3 6 4" xfId="25723" xr:uid="{00000000-0005-0000-0000-0000D23B0000}"/>
    <cellStyle name="메모 3 3 3 7" xfId="11407" xr:uid="{00000000-0005-0000-0000-0000D33B0000}"/>
    <cellStyle name="메모 3 3 3 8" xfId="17205" xr:uid="{00000000-0005-0000-0000-0000D43B0000}"/>
    <cellStyle name="메모 3 3 4" xfId="5491" xr:uid="{00000000-0005-0000-0000-0000D53B0000}"/>
    <cellStyle name="메모 3 3 4 2" xfId="5779" xr:uid="{00000000-0005-0000-0000-0000D63B0000}"/>
    <cellStyle name="메모 3 3 4 2 10" xfId="11752" xr:uid="{00000000-0005-0000-0000-0000D73B0000}"/>
    <cellStyle name="메모 3 3 4 2 11" xfId="17517" xr:uid="{00000000-0005-0000-0000-0000D83B0000}"/>
    <cellStyle name="메모 3 3 4 2 12" xfId="23032" xr:uid="{00000000-0005-0000-0000-0000D93B0000}"/>
    <cellStyle name="메모 3 3 4 2 2" xfId="8520" xr:uid="{00000000-0005-0000-0000-0000DA3B0000}"/>
    <cellStyle name="메모 3 3 4 2 2 2" xfId="14486" xr:uid="{00000000-0005-0000-0000-0000DB3B0000}"/>
    <cellStyle name="메모 3 3 4 2 2 3" xfId="20242" xr:uid="{00000000-0005-0000-0000-0000DC3B0000}"/>
    <cellStyle name="메모 3 3 4 2 2 4" xfId="25724" xr:uid="{00000000-0005-0000-0000-0000DD3B0000}"/>
    <cellStyle name="메모 3 3 4 2 3" xfId="8521" xr:uid="{00000000-0005-0000-0000-0000DE3B0000}"/>
    <cellStyle name="메모 3 3 4 2 3 2" xfId="14487" xr:uid="{00000000-0005-0000-0000-0000DF3B0000}"/>
    <cellStyle name="메모 3 3 4 2 3 3" xfId="20243" xr:uid="{00000000-0005-0000-0000-0000E03B0000}"/>
    <cellStyle name="메모 3 3 4 2 3 4" xfId="25725" xr:uid="{00000000-0005-0000-0000-0000E13B0000}"/>
    <cellStyle name="메모 3 3 4 2 4" xfId="8522" xr:uid="{00000000-0005-0000-0000-0000E23B0000}"/>
    <cellStyle name="메모 3 3 4 2 4 2" xfId="14488" xr:uid="{00000000-0005-0000-0000-0000E33B0000}"/>
    <cellStyle name="메모 3 3 4 2 4 3" xfId="20244" xr:uid="{00000000-0005-0000-0000-0000E43B0000}"/>
    <cellStyle name="메모 3 3 4 2 4 4" xfId="25726" xr:uid="{00000000-0005-0000-0000-0000E53B0000}"/>
    <cellStyle name="메모 3 3 4 2 5" xfId="8523" xr:uid="{00000000-0005-0000-0000-0000E63B0000}"/>
    <cellStyle name="메모 3 3 4 2 5 2" xfId="14489" xr:uid="{00000000-0005-0000-0000-0000E73B0000}"/>
    <cellStyle name="메모 3 3 4 2 5 3" xfId="20245" xr:uid="{00000000-0005-0000-0000-0000E83B0000}"/>
    <cellStyle name="메모 3 3 4 2 5 4" xfId="25727" xr:uid="{00000000-0005-0000-0000-0000E93B0000}"/>
    <cellStyle name="메모 3 3 4 2 6" xfId="8524" xr:uid="{00000000-0005-0000-0000-0000EA3B0000}"/>
    <cellStyle name="메모 3 3 4 2 6 2" xfId="14490" xr:uid="{00000000-0005-0000-0000-0000EB3B0000}"/>
    <cellStyle name="메모 3 3 4 2 6 3" xfId="20246" xr:uid="{00000000-0005-0000-0000-0000EC3B0000}"/>
    <cellStyle name="메모 3 3 4 2 6 4" xfId="25728" xr:uid="{00000000-0005-0000-0000-0000ED3B0000}"/>
    <cellStyle name="메모 3 3 4 2 7" xfId="8525" xr:uid="{00000000-0005-0000-0000-0000EE3B0000}"/>
    <cellStyle name="메모 3 3 4 2 7 2" xfId="14491" xr:uid="{00000000-0005-0000-0000-0000EF3B0000}"/>
    <cellStyle name="메모 3 3 4 2 7 3" xfId="20247" xr:uid="{00000000-0005-0000-0000-0000F03B0000}"/>
    <cellStyle name="메모 3 3 4 2 7 4" xfId="25729" xr:uid="{00000000-0005-0000-0000-0000F13B0000}"/>
    <cellStyle name="메모 3 3 4 2 8" xfId="8526" xr:uid="{00000000-0005-0000-0000-0000F23B0000}"/>
    <cellStyle name="메모 3 3 4 2 8 2" xfId="14492" xr:uid="{00000000-0005-0000-0000-0000F33B0000}"/>
    <cellStyle name="메모 3 3 4 2 8 3" xfId="20248" xr:uid="{00000000-0005-0000-0000-0000F43B0000}"/>
    <cellStyle name="메모 3 3 4 2 8 4" xfId="25730" xr:uid="{00000000-0005-0000-0000-0000F53B0000}"/>
    <cellStyle name="메모 3 3 4 2 9" xfId="8527" xr:uid="{00000000-0005-0000-0000-0000F63B0000}"/>
    <cellStyle name="메모 3 3 4 2 9 2" xfId="14493" xr:uid="{00000000-0005-0000-0000-0000F73B0000}"/>
    <cellStyle name="메모 3 3 4 2 9 3" xfId="20249" xr:uid="{00000000-0005-0000-0000-0000F83B0000}"/>
    <cellStyle name="메모 3 3 4 2 9 4" xfId="25731" xr:uid="{00000000-0005-0000-0000-0000F93B0000}"/>
    <cellStyle name="메모 3 3 4 3" xfId="6004" xr:uid="{00000000-0005-0000-0000-0000FA3B0000}"/>
    <cellStyle name="메모 3 3 4 3 10" xfId="8528" xr:uid="{00000000-0005-0000-0000-0000FB3B0000}"/>
    <cellStyle name="메모 3 3 4 3 10 2" xfId="14494" xr:uid="{00000000-0005-0000-0000-0000FC3B0000}"/>
    <cellStyle name="메모 3 3 4 3 10 3" xfId="20250" xr:uid="{00000000-0005-0000-0000-0000FD3B0000}"/>
    <cellStyle name="메모 3 3 4 3 10 4" xfId="25732" xr:uid="{00000000-0005-0000-0000-0000FE3B0000}"/>
    <cellStyle name="메모 3 3 4 3 11" xfId="11977" xr:uid="{00000000-0005-0000-0000-0000FF3B0000}"/>
    <cellStyle name="메모 3 3 4 3 12" xfId="17734" xr:uid="{00000000-0005-0000-0000-0000003C0000}"/>
    <cellStyle name="메모 3 3 4 3 13" xfId="23231" xr:uid="{00000000-0005-0000-0000-0000013C0000}"/>
    <cellStyle name="메모 3 3 4 3 2" xfId="8529" xr:uid="{00000000-0005-0000-0000-0000023C0000}"/>
    <cellStyle name="메모 3 3 4 3 2 2" xfId="14495" xr:uid="{00000000-0005-0000-0000-0000033C0000}"/>
    <cellStyle name="메모 3 3 4 3 2 3" xfId="20251" xr:uid="{00000000-0005-0000-0000-0000043C0000}"/>
    <cellStyle name="메모 3 3 4 3 2 4" xfId="25733" xr:uid="{00000000-0005-0000-0000-0000053C0000}"/>
    <cellStyle name="메모 3 3 4 3 3" xfId="8530" xr:uid="{00000000-0005-0000-0000-0000063C0000}"/>
    <cellStyle name="메모 3 3 4 3 3 2" xfId="14496" xr:uid="{00000000-0005-0000-0000-0000073C0000}"/>
    <cellStyle name="메모 3 3 4 3 3 3" xfId="20252" xr:uid="{00000000-0005-0000-0000-0000083C0000}"/>
    <cellStyle name="메모 3 3 4 3 3 4" xfId="25734" xr:uid="{00000000-0005-0000-0000-0000093C0000}"/>
    <cellStyle name="메모 3 3 4 3 4" xfId="8531" xr:uid="{00000000-0005-0000-0000-00000A3C0000}"/>
    <cellStyle name="메모 3 3 4 3 4 2" xfId="14497" xr:uid="{00000000-0005-0000-0000-00000B3C0000}"/>
    <cellStyle name="메모 3 3 4 3 4 3" xfId="20253" xr:uid="{00000000-0005-0000-0000-00000C3C0000}"/>
    <cellStyle name="메모 3 3 4 3 4 4" xfId="25735" xr:uid="{00000000-0005-0000-0000-00000D3C0000}"/>
    <cellStyle name="메모 3 3 4 3 5" xfId="8532" xr:uid="{00000000-0005-0000-0000-00000E3C0000}"/>
    <cellStyle name="메모 3 3 4 3 5 2" xfId="14498" xr:uid="{00000000-0005-0000-0000-00000F3C0000}"/>
    <cellStyle name="메모 3 3 4 3 5 3" xfId="20254" xr:uid="{00000000-0005-0000-0000-0000103C0000}"/>
    <cellStyle name="메모 3 3 4 3 5 4" xfId="25736" xr:uid="{00000000-0005-0000-0000-0000113C0000}"/>
    <cellStyle name="메모 3 3 4 3 6" xfId="8533" xr:uid="{00000000-0005-0000-0000-0000123C0000}"/>
    <cellStyle name="메모 3 3 4 3 6 2" xfId="14499" xr:uid="{00000000-0005-0000-0000-0000133C0000}"/>
    <cellStyle name="메모 3 3 4 3 6 3" xfId="20255" xr:uid="{00000000-0005-0000-0000-0000143C0000}"/>
    <cellStyle name="메모 3 3 4 3 6 4" xfId="25737" xr:uid="{00000000-0005-0000-0000-0000153C0000}"/>
    <cellStyle name="메모 3 3 4 3 7" xfId="8534" xr:uid="{00000000-0005-0000-0000-0000163C0000}"/>
    <cellStyle name="메모 3 3 4 3 7 2" xfId="14500" xr:uid="{00000000-0005-0000-0000-0000173C0000}"/>
    <cellStyle name="메모 3 3 4 3 7 3" xfId="20256" xr:uid="{00000000-0005-0000-0000-0000183C0000}"/>
    <cellStyle name="메모 3 3 4 3 7 4" xfId="25738" xr:uid="{00000000-0005-0000-0000-0000193C0000}"/>
    <cellStyle name="메모 3 3 4 3 8" xfId="8535" xr:uid="{00000000-0005-0000-0000-00001A3C0000}"/>
    <cellStyle name="메모 3 3 4 3 8 2" xfId="14501" xr:uid="{00000000-0005-0000-0000-00001B3C0000}"/>
    <cellStyle name="메모 3 3 4 3 8 3" xfId="20257" xr:uid="{00000000-0005-0000-0000-00001C3C0000}"/>
    <cellStyle name="메모 3 3 4 3 8 4" xfId="25739" xr:uid="{00000000-0005-0000-0000-00001D3C0000}"/>
    <cellStyle name="메모 3 3 4 3 9" xfId="8536" xr:uid="{00000000-0005-0000-0000-00001E3C0000}"/>
    <cellStyle name="메모 3 3 4 3 9 2" xfId="14502" xr:uid="{00000000-0005-0000-0000-00001F3C0000}"/>
    <cellStyle name="메모 3 3 4 3 9 3" xfId="20258" xr:uid="{00000000-0005-0000-0000-0000203C0000}"/>
    <cellStyle name="메모 3 3 4 3 9 4" xfId="25740" xr:uid="{00000000-0005-0000-0000-0000213C0000}"/>
    <cellStyle name="메모 3 3 4 4" xfId="8537" xr:uid="{00000000-0005-0000-0000-0000223C0000}"/>
    <cellStyle name="메모 3 3 4 4 2" xfId="14503" xr:uid="{00000000-0005-0000-0000-0000233C0000}"/>
    <cellStyle name="메모 3 3 4 4 3" xfId="20259" xr:uid="{00000000-0005-0000-0000-0000243C0000}"/>
    <cellStyle name="메모 3 3 4 4 4" xfId="25741" xr:uid="{00000000-0005-0000-0000-0000253C0000}"/>
    <cellStyle name="메모 3 3 4 5" xfId="8538" xr:uid="{00000000-0005-0000-0000-0000263C0000}"/>
    <cellStyle name="메모 3 3 4 5 2" xfId="14504" xr:uid="{00000000-0005-0000-0000-0000273C0000}"/>
    <cellStyle name="메모 3 3 4 5 3" xfId="20260" xr:uid="{00000000-0005-0000-0000-0000283C0000}"/>
    <cellStyle name="메모 3 3 4 5 4" xfId="25742" xr:uid="{00000000-0005-0000-0000-0000293C0000}"/>
    <cellStyle name="메모 3 3 4 6" xfId="8539" xr:uid="{00000000-0005-0000-0000-00002A3C0000}"/>
    <cellStyle name="메모 3 3 4 6 2" xfId="14505" xr:uid="{00000000-0005-0000-0000-00002B3C0000}"/>
    <cellStyle name="메모 3 3 4 6 3" xfId="20261" xr:uid="{00000000-0005-0000-0000-00002C3C0000}"/>
    <cellStyle name="메모 3 3 4 6 4" xfId="25743" xr:uid="{00000000-0005-0000-0000-00002D3C0000}"/>
    <cellStyle name="메모 3 3 4 7" xfId="8540" xr:uid="{00000000-0005-0000-0000-00002E3C0000}"/>
    <cellStyle name="메모 3 3 4 7 2" xfId="14506" xr:uid="{00000000-0005-0000-0000-00002F3C0000}"/>
    <cellStyle name="메모 3 3 4 7 3" xfId="20262" xr:uid="{00000000-0005-0000-0000-0000303C0000}"/>
    <cellStyle name="메모 3 3 4 7 4" xfId="25744" xr:uid="{00000000-0005-0000-0000-0000313C0000}"/>
    <cellStyle name="메모 3 3 4 8" xfId="11485" xr:uid="{00000000-0005-0000-0000-0000323C0000}"/>
    <cellStyle name="메모 3 3 4 9" xfId="17276" xr:uid="{00000000-0005-0000-0000-0000333C0000}"/>
    <cellStyle name="메모 3 3 5" xfId="5547" xr:uid="{00000000-0005-0000-0000-0000343C0000}"/>
    <cellStyle name="메모 3 3 5 10" xfId="17323" xr:uid="{00000000-0005-0000-0000-0000353C0000}"/>
    <cellStyle name="메모 3 3 5 11" xfId="22905" xr:uid="{00000000-0005-0000-0000-0000363C0000}"/>
    <cellStyle name="메모 3 3 5 2" xfId="5835" xr:uid="{00000000-0005-0000-0000-0000373C0000}"/>
    <cellStyle name="메모 3 3 5 2 10" xfId="8541" xr:uid="{00000000-0005-0000-0000-0000383C0000}"/>
    <cellStyle name="메모 3 3 5 2 10 2" xfId="14507" xr:uid="{00000000-0005-0000-0000-0000393C0000}"/>
    <cellStyle name="메모 3 3 5 2 10 3" xfId="20263" xr:uid="{00000000-0005-0000-0000-00003A3C0000}"/>
    <cellStyle name="메모 3 3 5 2 10 4" xfId="25745" xr:uid="{00000000-0005-0000-0000-00003B3C0000}"/>
    <cellStyle name="메모 3 3 5 2 11" xfId="11808" xr:uid="{00000000-0005-0000-0000-00003C3C0000}"/>
    <cellStyle name="메모 3 3 5 2 12" xfId="17570" xr:uid="{00000000-0005-0000-0000-00003D3C0000}"/>
    <cellStyle name="메모 3 3 5 2 13" xfId="23082" xr:uid="{00000000-0005-0000-0000-00003E3C0000}"/>
    <cellStyle name="메모 3 3 5 2 2" xfId="8542" xr:uid="{00000000-0005-0000-0000-00003F3C0000}"/>
    <cellStyle name="메모 3 3 5 2 2 2" xfId="14508" xr:uid="{00000000-0005-0000-0000-0000403C0000}"/>
    <cellStyle name="메모 3 3 5 2 2 3" xfId="20264" xr:uid="{00000000-0005-0000-0000-0000413C0000}"/>
    <cellStyle name="메모 3 3 5 2 2 4" xfId="25746" xr:uid="{00000000-0005-0000-0000-0000423C0000}"/>
    <cellStyle name="메모 3 3 5 2 3" xfId="8543" xr:uid="{00000000-0005-0000-0000-0000433C0000}"/>
    <cellStyle name="메모 3 3 5 2 3 2" xfId="14509" xr:uid="{00000000-0005-0000-0000-0000443C0000}"/>
    <cellStyle name="메모 3 3 5 2 3 3" xfId="20265" xr:uid="{00000000-0005-0000-0000-0000453C0000}"/>
    <cellStyle name="메모 3 3 5 2 3 4" xfId="25747" xr:uid="{00000000-0005-0000-0000-0000463C0000}"/>
    <cellStyle name="메모 3 3 5 2 4" xfId="8544" xr:uid="{00000000-0005-0000-0000-0000473C0000}"/>
    <cellStyle name="메모 3 3 5 2 4 2" xfId="14510" xr:uid="{00000000-0005-0000-0000-0000483C0000}"/>
    <cellStyle name="메모 3 3 5 2 4 3" xfId="20266" xr:uid="{00000000-0005-0000-0000-0000493C0000}"/>
    <cellStyle name="메모 3 3 5 2 4 4" xfId="25748" xr:uid="{00000000-0005-0000-0000-00004A3C0000}"/>
    <cellStyle name="메모 3 3 5 2 5" xfId="8545" xr:uid="{00000000-0005-0000-0000-00004B3C0000}"/>
    <cellStyle name="메모 3 3 5 2 5 2" xfId="14511" xr:uid="{00000000-0005-0000-0000-00004C3C0000}"/>
    <cellStyle name="메모 3 3 5 2 5 3" xfId="20267" xr:uid="{00000000-0005-0000-0000-00004D3C0000}"/>
    <cellStyle name="메모 3 3 5 2 5 4" xfId="25749" xr:uid="{00000000-0005-0000-0000-00004E3C0000}"/>
    <cellStyle name="메모 3 3 5 2 6" xfId="8546" xr:uid="{00000000-0005-0000-0000-00004F3C0000}"/>
    <cellStyle name="메모 3 3 5 2 6 2" xfId="14512" xr:uid="{00000000-0005-0000-0000-0000503C0000}"/>
    <cellStyle name="메모 3 3 5 2 6 3" xfId="20268" xr:uid="{00000000-0005-0000-0000-0000513C0000}"/>
    <cellStyle name="메모 3 3 5 2 6 4" xfId="25750" xr:uid="{00000000-0005-0000-0000-0000523C0000}"/>
    <cellStyle name="메모 3 3 5 2 7" xfId="8547" xr:uid="{00000000-0005-0000-0000-0000533C0000}"/>
    <cellStyle name="메모 3 3 5 2 7 2" xfId="14513" xr:uid="{00000000-0005-0000-0000-0000543C0000}"/>
    <cellStyle name="메모 3 3 5 2 7 3" xfId="20269" xr:uid="{00000000-0005-0000-0000-0000553C0000}"/>
    <cellStyle name="메모 3 3 5 2 7 4" xfId="25751" xr:uid="{00000000-0005-0000-0000-0000563C0000}"/>
    <cellStyle name="메모 3 3 5 2 8" xfId="8548" xr:uid="{00000000-0005-0000-0000-0000573C0000}"/>
    <cellStyle name="메모 3 3 5 2 8 2" xfId="14514" xr:uid="{00000000-0005-0000-0000-0000583C0000}"/>
    <cellStyle name="메모 3 3 5 2 8 3" xfId="20270" xr:uid="{00000000-0005-0000-0000-0000593C0000}"/>
    <cellStyle name="메모 3 3 5 2 8 4" xfId="25752" xr:uid="{00000000-0005-0000-0000-00005A3C0000}"/>
    <cellStyle name="메모 3 3 5 2 9" xfId="8549" xr:uid="{00000000-0005-0000-0000-00005B3C0000}"/>
    <cellStyle name="메모 3 3 5 2 9 2" xfId="14515" xr:uid="{00000000-0005-0000-0000-00005C3C0000}"/>
    <cellStyle name="메모 3 3 5 2 9 3" xfId="20271" xr:uid="{00000000-0005-0000-0000-00005D3C0000}"/>
    <cellStyle name="메모 3 3 5 2 9 4" xfId="25753" xr:uid="{00000000-0005-0000-0000-00005E3C0000}"/>
    <cellStyle name="메모 3 3 5 3" xfId="6057" xr:uid="{00000000-0005-0000-0000-00005F3C0000}"/>
    <cellStyle name="메모 3 3 5 3 10" xfId="8550" xr:uid="{00000000-0005-0000-0000-0000603C0000}"/>
    <cellStyle name="메모 3 3 5 3 10 2" xfId="14516" xr:uid="{00000000-0005-0000-0000-0000613C0000}"/>
    <cellStyle name="메모 3 3 5 3 10 3" xfId="20272" xr:uid="{00000000-0005-0000-0000-0000623C0000}"/>
    <cellStyle name="메모 3 3 5 3 10 4" xfId="25754" xr:uid="{00000000-0005-0000-0000-0000633C0000}"/>
    <cellStyle name="메모 3 3 5 3 11" xfId="12029" xr:uid="{00000000-0005-0000-0000-0000643C0000}"/>
    <cellStyle name="메모 3 3 5 3 12" xfId="17785" xr:uid="{00000000-0005-0000-0000-0000653C0000}"/>
    <cellStyle name="메모 3 3 5 3 13" xfId="23282" xr:uid="{00000000-0005-0000-0000-0000663C0000}"/>
    <cellStyle name="메모 3 3 5 3 2" xfId="8551" xr:uid="{00000000-0005-0000-0000-0000673C0000}"/>
    <cellStyle name="메모 3 3 5 3 2 2" xfId="14517" xr:uid="{00000000-0005-0000-0000-0000683C0000}"/>
    <cellStyle name="메모 3 3 5 3 2 3" xfId="20273" xr:uid="{00000000-0005-0000-0000-0000693C0000}"/>
    <cellStyle name="메모 3 3 5 3 2 4" xfId="25755" xr:uid="{00000000-0005-0000-0000-00006A3C0000}"/>
    <cellStyle name="메모 3 3 5 3 3" xfId="8552" xr:uid="{00000000-0005-0000-0000-00006B3C0000}"/>
    <cellStyle name="메모 3 3 5 3 3 2" xfId="14518" xr:uid="{00000000-0005-0000-0000-00006C3C0000}"/>
    <cellStyle name="메모 3 3 5 3 3 3" xfId="20274" xr:uid="{00000000-0005-0000-0000-00006D3C0000}"/>
    <cellStyle name="메모 3 3 5 3 3 4" xfId="25756" xr:uid="{00000000-0005-0000-0000-00006E3C0000}"/>
    <cellStyle name="메모 3 3 5 3 4" xfId="8553" xr:uid="{00000000-0005-0000-0000-00006F3C0000}"/>
    <cellStyle name="메모 3 3 5 3 4 2" xfId="14519" xr:uid="{00000000-0005-0000-0000-0000703C0000}"/>
    <cellStyle name="메모 3 3 5 3 4 3" xfId="20275" xr:uid="{00000000-0005-0000-0000-0000713C0000}"/>
    <cellStyle name="메모 3 3 5 3 4 4" xfId="25757" xr:uid="{00000000-0005-0000-0000-0000723C0000}"/>
    <cellStyle name="메모 3 3 5 3 5" xfId="8554" xr:uid="{00000000-0005-0000-0000-0000733C0000}"/>
    <cellStyle name="메모 3 3 5 3 5 2" xfId="14520" xr:uid="{00000000-0005-0000-0000-0000743C0000}"/>
    <cellStyle name="메모 3 3 5 3 5 3" xfId="20276" xr:uid="{00000000-0005-0000-0000-0000753C0000}"/>
    <cellStyle name="메모 3 3 5 3 5 4" xfId="25758" xr:uid="{00000000-0005-0000-0000-0000763C0000}"/>
    <cellStyle name="메모 3 3 5 3 6" xfId="8555" xr:uid="{00000000-0005-0000-0000-0000773C0000}"/>
    <cellStyle name="메모 3 3 5 3 6 2" xfId="14521" xr:uid="{00000000-0005-0000-0000-0000783C0000}"/>
    <cellStyle name="메모 3 3 5 3 6 3" xfId="20277" xr:uid="{00000000-0005-0000-0000-0000793C0000}"/>
    <cellStyle name="메모 3 3 5 3 6 4" xfId="25759" xr:uid="{00000000-0005-0000-0000-00007A3C0000}"/>
    <cellStyle name="메모 3 3 5 3 7" xfId="8556" xr:uid="{00000000-0005-0000-0000-00007B3C0000}"/>
    <cellStyle name="메모 3 3 5 3 7 2" xfId="14522" xr:uid="{00000000-0005-0000-0000-00007C3C0000}"/>
    <cellStyle name="메모 3 3 5 3 7 3" xfId="20278" xr:uid="{00000000-0005-0000-0000-00007D3C0000}"/>
    <cellStyle name="메모 3 3 5 3 7 4" xfId="25760" xr:uid="{00000000-0005-0000-0000-00007E3C0000}"/>
    <cellStyle name="메모 3 3 5 3 8" xfId="8557" xr:uid="{00000000-0005-0000-0000-00007F3C0000}"/>
    <cellStyle name="메모 3 3 5 3 8 2" xfId="14523" xr:uid="{00000000-0005-0000-0000-0000803C0000}"/>
    <cellStyle name="메모 3 3 5 3 8 3" xfId="20279" xr:uid="{00000000-0005-0000-0000-0000813C0000}"/>
    <cellStyle name="메모 3 3 5 3 8 4" xfId="25761" xr:uid="{00000000-0005-0000-0000-0000823C0000}"/>
    <cellStyle name="메모 3 3 5 3 9" xfId="8558" xr:uid="{00000000-0005-0000-0000-0000833C0000}"/>
    <cellStyle name="메모 3 3 5 3 9 2" xfId="14524" xr:uid="{00000000-0005-0000-0000-0000843C0000}"/>
    <cellStyle name="메모 3 3 5 3 9 3" xfId="20280" xr:uid="{00000000-0005-0000-0000-0000853C0000}"/>
    <cellStyle name="메모 3 3 5 3 9 4" xfId="25762" xr:uid="{00000000-0005-0000-0000-0000863C0000}"/>
    <cellStyle name="메모 3 3 5 4" xfId="8559" xr:uid="{00000000-0005-0000-0000-0000873C0000}"/>
    <cellStyle name="메모 3 3 5 4 2" xfId="14525" xr:uid="{00000000-0005-0000-0000-0000883C0000}"/>
    <cellStyle name="메모 3 3 5 4 3" xfId="20281" xr:uid="{00000000-0005-0000-0000-0000893C0000}"/>
    <cellStyle name="메모 3 3 5 4 4" xfId="25763" xr:uid="{00000000-0005-0000-0000-00008A3C0000}"/>
    <cellStyle name="메모 3 3 5 5" xfId="8560" xr:uid="{00000000-0005-0000-0000-00008B3C0000}"/>
    <cellStyle name="메모 3 3 5 5 2" xfId="14526" xr:uid="{00000000-0005-0000-0000-00008C3C0000}"/>
    <cellStyle name="메모 3 3 5 5 3" xfId="20282" xr:uid="{00000000-0005-0000-0000-00008D3C0000}"/>
    <cellStyle name="메모 3 3 5 5 4" xfId="25764" xr:uid="{00000000-0005-0000-0000-00008E3C0000}"/>
    <cellStyle name="메모 3 3 5 6" xfId="8561" xr:uid="{00000000-0005-0000-0000-00008F3C0000}"/>
    <cellStyle name="메모 3 3 5 6 2" xfId="14527" xr:uid="{00000000-0005-0000-0000-0000903C0000}"/>
    <cellStyle name="메모 3 3 5 6 3" xfId="20283" xr:uid="{00000000-0005-0000-0000-0000913C0000}"/>
    <cellStyle name="메모 3 3 5 6 4" xfId="25765" xr:uid="{00000000-0005-0000-0000-0000923C0000}"/>
    <cellStyle name="메모 3 3 5 7" xfId="8562" xr:uid="{00000000-0005-0000-0000-0000933C0000}"/>
    <cellStyle name="메모 3 3 5 7 2" xfId="14528" xr:uid="{00000000-0005-0000-0000-0000943C0000}"/>
    <cellStyle name="메모 3 3 5 7 3" xfId="20284" xr:uid="{00000000-0005-0000-0000-0000953C0000}"/>
    <cellStyle name="메모 3 3 5 7 4" xfId="25766" xr:uid="{00000000-0005-0000-0000-0000963C0000}"/>
    <cellStyle name="메모 3 3 5 8" xfId="8563" xr:uid="{00000000-0005-0000-0000-0000973C0000}"/>
    <cellStyle name="메모 3 3 5 8 2" xfId="14529" xr:uid="{00000000-0005-0000-0000-0000983C0000}"/>
    <cellStyle name="메모 3 3 5 8 3" xfId="20285" xr:uid="{00000000-0005-0000-0000-0000993C0000}"/>
    <cellStyle name="메모 3 3 5 8 4" xfId="25767" xr:uid="{00000000-0005-0000-0000-00009A3C0000}"/>
    <cellStyle name="메모 3 3 5 9" xfId="11540" xr:uid="{00000000-0005-0000-0000-00009B3C0000}"/>
    <cellStyle name="메모 3 3 6" xfId="8564" xr:uid="{00000000-0005-0000-0000-00009C3C0000}"/>
    <cellStyle name="메모 3 3 6 2" xfId="14530" xr:uid="{00000000-0005-0000-0000-00009D3C0000}"/>
    <cellStyle name="메모 3 3 6 3" xfId="20286" xr:uid="{00000000-0005-0000-0000-00009E3C0000}"/>
    <cellStyle name="메모 3 3 6 4" xfId="25768" xr:uid="{00000000-0005-0000-0000-00009F3C0000}"/>
    <cellStyle name="메모 3 3 7" xfId="8565" xr:uid="{00000000-0005-0000-0000-0000A03C0000}"/>
    <cellStyle name="메모 3 3 7 2" xfId="14531" xr:uid="{00000000-0005-0000-0000-0000A13C0000}"/>
    <cellStyle name="메모 3 3 7 3" xfId="20287" xr:uid="{00000000-0005-0000-0000-0000A23C0000}"/>
    <cellStyle name="메모 3 3 7 4" xfId="25769" xr:uid="{00000000-0005-0000-0000-0000A33C0000}"/>
    <cellStyle name="메모 3 3 8" xfId="11334" xr:uid="{00000000-0005-0000-0000-0000A43C0000}"/>
    <cellStyle name="메모 3 3 9" xfId="11275" xr:uid="{00000000-0005-0000-0000-0000A53C0000}"/>
    <cellStyle name="메모 3 4" xfId="5381" xr:uid="{00000000-0005-0000-0000-0000A63C0000}"/>
    <cellStyle name="메모 3 4 10" xfId="8566" xr:uid="{00000000-0005-0000-0000-0000A73C0000}"/>
    <cellStyle name="메모 3 4 10 2" xfId="14532" xr:uid="{00000000-0005-0000-0000-0000A83C0000}"/>
    <cellStyle name="메모 3 4 10 3" xfId="20288" xr:uid="{00000000-0005-0000-0000-0000A93C0000}"/>
    <cellStyle name="메모 3 4 10 4" xfId="25770" xr:uid="{00000000-0005-0000-0000-0000AA3C0000}"/>
    <cellStyle name="메모 3 4 11" xfId="11375" xr:uid="{00000000-0005-0000-0000-0000AB3C0000}"/>
    <cellStyle name="메모 3 4 12" xfId="17178" xr:uid="{00000000-0005-0000-0000-0000AC3C0000}"/>
    <cellStyle name="메모 3 4 13" xfId="11302" xr:uid="{00000000-0005-0000-0000-0000AD3C0000}"/>
    <cellStyle name="메모 3 4 2" xfId="5669" xr:uid="{00000000-0005-0000-0000-0000AE3C0000}"/>
    <cellStyle name="메모 3 4 2 10" xfId="11642" xr:uid="{00000000-0005-0000-0000-0000AF3C0000}"/>
    <cellStyle name="메모 3 4 2 11" xfId="17412" xr:uid="{00000000-0005-0000-0000-0000B03C0000}"/>
    <cellStyle name="메모 3 4 2 12" xfId="22944" xr:uid="{00000000-0005-0000-0000-0000B13C0000}"/>
    <cellStyle name="메모 3 4 2 2" xfId="8567" xr:uid="{00000000-0005-0000-0000-0000B23C0000}"/>
    <cellStyle name="메모 3 4 2 2 2" xfId="14533" xr:uid="{00000000-0005-0000-0000-0000B33C0000}"/>
    <cellStyle name="메모 3 4 2 2 3" xfId="20289" xr:uid="{00000000-0005-0000-0000-0000B43C0000}"/>
    <cellStyle name="메모 3 4 2 2 4" xfId="25771" xr:uid="{00000000-0005-0000-0000-0000B53C0000}"/>
    <cellStyle name="메모 3 4 2 3" xfId="8568" xr:uid="{00000000-0005-0000-0000-0000B63C0000}"/>
    <cellStyle name="메모 3 4 2 3 2" xfId="14534" xr:uid="{00000000-0005-0000-0000-0000B73C0000}"/>
    <cellStyle name="메모 3 4 2 3 3" xfId="20290" xr:uid="{00000000-0005-0000-0000-0000B83C0000}"/>
    <cellStyle name="메모 3 4 2 3 4" xfId="25772" xr:uid="{00000000-0005-0000-0000-0000B93C0000}"/>
    <cellStyle name="메모 3 4 2 4" xfId="8569" xr:uid="{00000000-0005-0000-0000-0000BA3C0000}"/>
    <cellStyle name="메모 3 4 2 4 2" xfId="14535" xr:uid="{00000000-0005-0000-0000-0000BB3C0000}"/>
    <cellStyle name="메모 3 4 2 4 3" xfId="20291" xr:uid="{00000000-0005-0000-0000-0000BC3C0000}"/>
    <cellStyle name="메모 3 4 2 4 4" xfId="25773" xr:uid="{00000000-0005-0000-0000-0000BD3C0000}"/>
    <cellStyle name="메모 3 4 2 5" xfId="8570" xr:uid="{00000000-0005-0000-0000-0000BE3C0000}"/>
    <cellStyle name="메모 3 4 2 5 2" xfId="14536" xr:uid="{00000000-0005-0000-0000-0000BF3C0000}"/>
    <cellStyle name="메모 3 4 2 5 3" xfId="20292" xr:uid="{00000000-0005-0000-0000-0000C03C0000}"/>
    <cellStyle name="메모 3 4 2 5 4" xfId="25774" xr:uid="{00000000-0005-0000-0000-0000C13C0000}"/>
    <cellStyle name="메모 3 4 2 6" xfId="8571" xr:uid="{00000000-0005-0000-0000-0000C23C0000}"/>
    <cellStyle name="메모 3 4 2 6 2" xfId="14537" xr:uid="{00000000-0005-0000-0000-0000C33C0000}"/>
    <cellStyle name="메모 3 4 2 6 3" xfId="20293" xr:uid="{00000000-0005-0000-0000-0000C43C0000}"/>
    <cellStyle name="메모 3 4 2 6 4" xfId="25775" xr:uid="{00000000-0005-0000-0000-0000C53C0000}"/>
    <cellStyle name="메모 3 4 2 7" xfId="8572" xr:uid="{00000000-0005-0000-0000-0000C63C0000}"/>
    <cellStyle name="메모 3 4 2 7 2" xfId="14538" xr:uid="{00000000-0005-0000-0000-0000C73C0000}"/>
    <cellStyle name="메모 3 4 2 7 3" xfId="20294" xr:uid="{00000000-0005-0000-0000-0000C83C0000}"/>
    <cellStyle name="메모 3 4 2 7 4" xfId="25776" xr:uid="{00000000-0005-0000-0000-0000C93C0000}"/>
    <cellStyle name="메모 3 4 2 8" xfId="8573" xr:uid="{00000000-0005-0000-0000-0000CA3C0000}"/>
    <cellStyle name="메모 3 4 2 8 2" xfId="14539" xr:uid="{00000000-0005-0000-0000-0000CB3C0000}"/>
    <cellStyle name="메모 3 4 2 8 3" xfId="20295" xr:uid="{00000000-0005-0000-0000-0000CC3C0000}"/>
    <cellStyle name="메모 3 4 2 8 4" xfId="25777" xr:uid="{00000000-0005-0000-0000-0000CD3C0000}"/>
    <cellStyle name="메모 3 4 2 9" xfId="8574" xr:uid="{00000000-0005-0000-0000-0000CE3C0000}"/>
    <cellStyle name="메모 3 4 2 9 2" xfId="14540" xr:uid="{00000000-0005-0000-0000-0000CF3C0000}"/>
    <cellStyle name="메모 3 4 2 9 3" xfId="20296" xr:uid="{00000000-0005-0000-0000-0000D03C0000}"/>
    <cellStyle name="메모 3 4 2 9 4" xfId="25778" xr:uid="{00000000-0005-0000-0000-0000D13C0000}"/>
    <cellStyle name="메모 3 4 3" xfId="5910" xr:uid="{00000000-0005-0000-0000-0000D23C0000}"/>
    <cellStyle name="메모 3 4 3 10" xfId="8575" xr:uid="{00000000-0005-0000-0000-0000D33C0000}"/>
    <cellStyle name="메모 3 4 3 10 2" xfId="14541" xr:uid="{00000000-0005-0000-0000-0000D43C0000}"/>
    <cellStyle name="메모 3 4 3 10 3" xfId="20297" xr:uid="{00000000-0005-0000-0000-0000D53C0000}"/>
    <cellStyle name="메모 3 4 3 10 4" xfId="25779" xr:uid="{00000000-0005-0000-0000-0000D63C0000}"/>
    <cellStyle name="메모 3 4 3 11" xfId="11883" xr:uid="{00000000-0005-0000-0000-0000D73C0000}"/>
    <cellStyle name="메모 3 4 3 12" xfId="17640" xr:uid="{00000000-0005-0000-0000-0000D83C0000}"/>
    <cellStyle name="메모 3 4 3 13" xfId="23137" xr:uid="{00000000-0005-0000-0000-0000D93C0000}"/>
    <cellStyle name="메모 3 4 3 2" xfId="8576" xr:uid="{00000000-0005-0000-0000-0000DA3C0000}"/>
    <cellStyle name="메모 3 4 3 2 2" xfId="14542" xr:uid="{00000000-0005-0000-0000-0000DB3C0000}"/>
    <cellStyle name="메모 3 4 3 2 3" xfId="20298" xr:uid="{00000000-0005-0000-0000-0000DC3C0000}"/>
    <cellStyle name="메모 3 4 3 2 4" xfId="25780" xr:uid="{00000000-0005-0000-0000-0000DD3C0000}"/>
    <cellStyle name="메모 3 4 3 3" xfId="8577" xr:uid="{00000000-0005-0000-0000-0000DE3C0000}"/>
    <cellStyle name="메모 3 4 3 3 2" xfId="14543" xr:uid="{00000000-0005-0000-0000-0000DF3C0000}"/>
    <cellStyle name="메모 3 4 3 3 3" xfId="20299" xr:uid="{00000000-0005-0000-0000-0000E03C0000}"/>
    <cellStyle name="메모 3 4 3 3 4" xfId="25781" xr:uid="{00000000-0005-0000-0000-0000E13C0000}"/>
    <cellStyle name="메모 3 4 3 4" xfId="8578" xr:uid="{00000000-0005-0000-0000-0000E23C0000}"/>
    <cellStyle name="메모 3 4 3 4 2" xfId="14544" xr:uid="{00000000-0005-0000-0000-0000E33C0000}"/>
    <cellStyle name="메모 3 4 3 4 3" xfId="20300" xr:uid="{00000000-0005-0000-0000-0000E43C0000}"/>
    <cellStyle name="메모 3 4 3 4 4" xfId="25782" xr:uid="{00000000-0005-0000-0000-0000E53C0000}"/>
    <cellStyle name="메모 3 4 3 5" xfId="8579" xr:uid="{00000000-0005-0000-0000-0000E63C0000}"/>
    <cellStyle name="메모 3 4 3 5 2" xfId="14545" xr:uid="{00000000-0005-0000-0000-0000E73C0000}"/>
    <cellStyle name="메모 3 4 3 5 3" xfId="20301" xr:uid="{00000000-0005-0000-0000-0000E83C0000}"/>
    <cellStyle name="메모 3 4 3 5 4" xfId="25783" xr:uid="{00000000-0005-0000-0000-0000E93C0000}"/>
    <cellStyle name="메모 3 4 3 6" xfId="8580" xr:uid="{00000000-0005-0000-0000-0000EA3C0000}"/>
    <cellStyle name="메모 3 4 3 6 2" xfId="14546" xr:uid="{00000000-0005-0000-0000-0000EB3C0000}"/>
    <cellStyle name="메모 3 4 3 6 3" xfId="20302" xr:uid="{00000000-0005-0000-0000-0000EC3C0000}"/>
    <cellStyle name="메모 3 4 3 6 4" xfId="25784" xr:uid="{00000000-0005-0000-0000-0000ED3C0000}"/>
    <cellStyle name="메모 3 4 3 7" xfId="8581" xr:uid="{00000000-0005-0000-0000-0000EE3C0000}"/>
    <cellStyle name="메모 3 4 3 7 2" xfId="14547" xr:uid="{00000000-0005-0000-0000-0000EF3C0000}"/>
    <cellStyle name="메모 3 4 3 7 3" xfId="20303" xr:uid="{00000000-0005-0000-0000-0000F03C0000}"/>
    <cellStyle name="메모 3 4 3 7 4" xfId="25785" xr:uid="{00000000-0005-0000-0000-0000F13C0000}"/>
    <cellStyle name="메모 3 4 3 8" xfId="8582" xr:uid="{00000000-0005-0000-0000-0000F23C0000}"/>
    <cellStyle name="메모 3 4 3 8 2" xfId="14548" xr:uid="{00000000-0005-0000-0000-0000F33C0000}"/>
    <cellStyle name="메모 3 4 3 8 3" xfId="20304" xr:uid="{00000000-0005-0000-0000-0000F43C0000}"/>
    <cellStyle name="메모 3 4 3 8 4" xfId="25786" xr:uid="{00000000-0005-0000-0000-0000F53C0000}"/>
    <cellStyle name="메모 3 4 3 9" xfId="8583" xr:uid="{00000000-0005-0000-0000-0000F63C0000}"/>
    <cellStyle name="메모 3 4 3 9 2" xfId="14549" xr:uid="{00000000-0005-0000-0000-0000F73C0000}"/>
    <cellStyle name="메모 3 4 3 9 3" xfId="20305" xr:uid="{00000000-0005-0000-0000-0000F83C0000}"/>
    <cellStyle name="메모 3 4 3 9 4" xfId="25787" xr:uid="{00000000-0005-0000-0000-0000F93C0000}"/>
    <cellStyle name="메모 3 4 4" xfId="8584" xr:uid="{00000000-0005-0000-0000-0000FA3C0000}"/>
    <cellStyle name="메모 3 4 4 2" xfId="14550" xr:uid="{00000000-0005-0000-0000-0000FB3C0000}"/>
    <cellStyle name="메모 3 4 4 3" xfId="20306" xr:uid="{00000000-0005-0000-0000-0000FC3C0000}"/>
    <cellStyle name="메모 3 4 4 4" xfId="25788" xr:uid="{00000000-0005-0000-0000-0000FD3C0000}"/>
    <cellStyle name="메모 3 4 5" xfId="8585" xr:uid="{00000000-0005-0000-0000-0000FE3C0000}"/>
    <cellStyle name="메모 3 4 5 2" xfId="14551" xr:uid="{00000000-0005-0000-0000-0000FF3C0000}"/>
    <cellStyle name="메모 3 4 5 3" xfId="20307" xr:uid="{00000000-0005-0000-0000-0000003D0000}"/>
    <cellStyle name="메모 3 4 5 4" xfId="25789" xr:uid="{00000000-0005-0000-0000-0000013D0000}"/>
    <cellStyle name="메모 3 4 6" xfId="8586" xr:uid="{00000000-0005-0000-0000-0000023D0000}"/>
    <cellStyle name="메모 3 4 6 2" xfId="14552" xr:uid="{00000000-0005-0000-0000-0000033D0000}"/>
    <cellStyle name="메모 3 4 6 3" xfId="20308" xr:uid="{00000000-0005-0000-0000-0000043D0000}"/>
    <cellStyle name="메모 3 4 6 4" xfId="25790" xr:uid="{00000000-0005-0000-0000-0000053D0000}"/>
    <cellStyle name="메모 3 4 7" xfId="8587" xr:uid="{00000000-0005-0000-0000-0000063D0000}"/>
    <cellStyle name="메모 3 4 7 2" xfId="14553" xr:uid="{00000000-0005-0000-0000-0000073D0000}"/>
    <cellStyle name="메모 3 4 7 3" xfId="20309" xr:uid="{00000000-0005-0000-0000-0000083D0000}"/>
    <cellStyle name="메모 3 4 7 4" xfId="25791" xr:uid="{00000000-0005-0000-0000-0000093D0000}"/>
    <cellStyle name="메모 3 4 8" xfId="8588" xr:uid="{00000000-0005-0000-0000-00000A3D0000}"/>
    <cellStyle name="메모 3 4 8 2" xfId="14554" xr:uid="{00000000-0005-0000-0000-00000B3D0000}"/>
    <cellStyle name="메모 3 4 8 3" xfId="20310" xr:uid="{00000000-0005-0000-0000-00000C3D0000}"/>
    <cellStyle name="메모 3 4 8 4" xfId="25792" xr:uid="{00000000-0005-0000-0000-00000D3D0000}"/>
    <cellStyle name="메모 3 4 9" xfId="8589" xr:uid="{00000000-0005-0000-0000-00000E3D0000}"/>
    <cellStyle name="메모 3 4 9 2" xfId="14555" xr:uid="{00000000-0005-0000-0000-00000F3D0000}"/>
    <cellStyle name="메모 3 4 9 3" xfId="20311" xr:uid="{00000000-0005-0000-0000-0000103D0000}"/>
    <cellStyle name="메모 3 4 9 4" xfId="25793" xr:uid="{00000000-0005-0000-0000-0000113D0000}"/>
    <cellStyle name="메모 3 5" xfId="5562" xr:uid="{00000000-0005-0000-0000-0000123D0000}"/>
    <cellStyle name="메모 3 5 2" xfId="5850" xr:uid="{00000000-0005-0000-0000-0000133D0000}"/>
    <cellStyle name="메모 3 5 2 10" xfId="11823" xr:uid="{00000000-0005-0000-0000-0000143D0000}"/>
    <cellStyle name="메모 3 5 2 11" xfId="17584" xr:uid="{00000000-0005-0000-0000-0000153D0000}"/>
    <cellStyle name="메모 3 5 2 12" xfId="23092" xr:uid="{00000000-0005-0000-0000-0000163D0000}"/>
    <cellStyle name="메모 3 5 2 2" xfId="8590" xr:uid="{00000000-0005-0000-0000-0000173D0000}"/>
    <cellStyle name="메모 3 5 2 2 2" xfId="14556" xr:uid="{00000000-0005-0000-0000-0000183D0000}"/>
    <cellStyle name="메모 3 5 2 2 3" xfId="20312" xr:uid="{00000000-0005-0000-0000-0000193D0000}"/>
    <cellStyle name="메모 3 5 2 2 4" xfId="25794" xr:uid="{00000000-0005-0000-0000-00001A3D0000}"/>
    <cellStyle name="메모 3 5 2 3" xfId="8591" xr:uid="{00000000-0005-0000-0000-00001B3D0000}"/>
    <cellStyle name="메모 3 5 2 3 2" xfId="14557" xr:uid="{00000000-0005-0000-0000-00001C3D0000}"/>
    <cellStyle name="메모 3 5 2 3 3" xfId="20313" xr:uid="{00000000-0005-0000-0000-00001D3D0000}"/>
    <cellStyle name="메모 3 5 2 3 4" xfId="25795" xr:uid="{00000000-0005-0000-0000-00001E3D0000}"/>
    <cellStyle name="메모 3 5 2 4" xfId="8592" xr:uid="{00000000-0005-0000-0000-00001F3D0000}"/>
    <cellStyle name="메모 3 5 2 4 2" xfId="14558" xr:uid="{00000000-0005-0000-0000-0000203D0000}"/>
    <cellStyle name="메모 3 5 2 4 3" xfId="20314" xr:uid="{00000000-0005-0000-0000-0000213D0000}"/>
    <cellStyle name="메모 3 5 2 4 4" xfId="25796" xr:uid="{00000000-0005-0000-0000-0000223D0000}"/>
    <cellStyle name="메모 3 5 2 5" xfId="8593" xr:uid="{00000000-0005-0000-0000-0000233D0000}"/>
    <cellStyle name="메모 3 5 2 5 2" xfId="14559" xr:uid="{00000000-0005-0000-0000-0000243D0000}"/>
    <cellStyle name="메모 3 5 2 5 3" xfId="20315" xr:uid="{00000000-0005-0000-0000-0000253D0000}"/>
    <cellStyle name="메모 3 5 2 5 4" xfId="25797" xr:uid="{00000000-0005-0000-0000-0000263D0000}"/>
    <cellStyle name="메모 3 5 2 6" xfId="8594" xr:uid="{00000000-0005-0000-0000-0000273D0000}"/>
    <cellStyle name="메모 3 5 2 6 2" xfId="14560" xr:uid="{00000000-0005-0000-0000-0000283D0000}"/>
    <cellStyle name="메모 3 5 2 6 3" xfId="20316" xr:uid="{00000000-0005-0000-0000-0000293D0000}"/>
    <cellStyle name="메모 3 5 2 6 4" xfId="25798" xr:uid="{00000000-0005-0000-0000-00002A3D0000}"/>
    <cellStyle name="메모 3 5 2 7" xfId="8595" xr:uid="{00000000-0005-0000-0000-00002B3D0000}"/>
    <cellStyle name="메모 3 5 2 7 2" xfId="14561" xr:uid="{00000000-0005-0000-0000-00002C3D0000}"/>
    <cellStyle name="메모 3 5 2 7 3" xfId="20317" xr:uid="{00000000-0005-0000-0000-00002D3D0000}"/>
    <cellStyle name="메모 3 5 2 7 4" xfId="25799" xr:uid="{00000000-0005-0000-0000-00002E3D0000}"/>
    <cellStyle name="메모 3 5 2 8" xfId="8596" xr:uid="{00000000-0005-0000-0000-00002F3D0000}"/>
    <cellStyle name="메모 3 5 2 8 2" xfId="14562" xr:uid="{00000000-0005-0000-0000-0000303D0000}"/>
    <cellStyle name="메모 3 5 2 8 3" xfId="20318" xr:uid="{00000000-0005-0000-0000-0000313D0000}"/>
    <cellStyle name="메모 3 5 2 8 4" xfId="25800" xr:uid="{00000000-0005-0000-0000-0000323D0000}"/>
    <cellStyle name="메모 3 5 2 9" xfId="8597" xr:uid="{00000000-0005-0000-0000-0000333D0000}"/>
    <cellStyle name="메모 3 5 2 9 2" xfId="14563" xr:uid="{00000000-0005-0000-0000-0000343D0000}"/>
    <cellStyle name="메모 3 5 2 9 3" xfId="20319" xr:uid="{00000000-0005-0000-0000-0000353D0000}"/>
    <cellStyle name="메모 3 5 2 9 4" xfId="25801" xr:uid="{00000000-0005-0000-0000-0000363D0000}"/>
    <cellStyle name="메모 3 5 3" xfId="6069" xr:uid="{00000000-0005-0000-0000-0000373D0000}"/>
    <cellStyle name="메모 3 5 3 10" xfId="8598" xr:uid="{00000000-0005-0000-0000-0000383D0000}"/>
    <cellStyle name="메모 3 5 3 10 2" xfId="14564" xr:uid="{00000000-0005-0000-0000-0000393D0000}"/>
    <cellStyle name="메모 3 5 3 10 3" xfId="20320" xr:uid="{00000000-0005-0000-0000-00003A3D0000}"/>
    <cellStyle name="메모 3 5 3 10 4" xfId="25802" xr:uid="{00000000-0005-0000-0000-00003B3D0000}"/>
    <cellStyle name="메모 3 5 3 11" xfId="12041" xr:uid="{00000000-0005-0000-0000-00003C3D0000}"/>
    <cellStyle name="메모 3 5 3 12" xfId="17797" xr:uid="{00000000-0005-0000-0000-00003D3D0000}"/>
    <cellStyle name="메모 3 5 3 13" xfId="23294" xr:uid="{00000000-0005-0000-0000-00003E3D0000}"/>
    <cellStyle name="메모 3 5 3 2" xfId="8599" xr:uid="{00000000-0005-0000-0000-00003F3D0000}"/>
    <cellStyle name="메모 3 5 3 2 2" xfId="14565" xr:uid="{00000000-0005-0000-0000-0000403D0000}"/>
    <cellStyle name="메모 3 5 3 2 3" xfId="20321" xr:uid="{00000000-0005-0000-0000-0000413D0000}"/>
    <cellStyle name="메모 3 5 3 2 4" xfId="25803" xr:uid="{00000000-0005-0000-0000-0000423D0000}"/>
    <cellStyle name="메모 3 5 3 3" xfId="8600" xr:uid="{00000000-0005-0000-0000-0000433D0000}"/>
    <cellStyle name="메모 3 5 3 3 2" xfId="14566" xr:uid="{00000000-0005-0000-0000-0000443D0000}"/>
    <cellStyle name="메모 3 5 3 3 3" xfId="20322" xr:uid="{00000000-0005-0000-0000-0000453D0000}"/>
    <cellStyle name="메모 3 5 3 3 4" xfId="25804" xr:uid="{00000000-0005-0000-0000-0000463D0000}"/>
    <cellStyle name="메모 3 5 3 4" xfId="8601" xr:uid="{00000000-0005-0000-0000-0000473D0000}"/>
    <cellStyle name="메모 3 5 3 4 2" xfId="14567" xr:uid="{00000000-0005-0000-0000-0000483D0000}"/>
    <cellStyle name="메모 3 5 3 4 3" xfId="20323" xr:uid="{00000000-0005-0000-0000-0000493D0000}"/>
    <cellStyle name="메모 3 5 3 4 4" xfId="25805" xr:uid="{00000000-0005-0000-0000-00004A3D0000}"/>
    <cellStyle name="메모 3 5 3 5" xfId="8602" xr:uid="{00000000-0005-0000-0000-00004B3D0000}"/>
    <cellStyle name="메모 3 5 3 5 2" xfId="14568" xr:uid="{00000000-0005-0000-0000-00004C3D0000}"/>
    <cellStyle name="메모 3 5 3 5 3" xfId="20324" xr:uid="{00000000-0005-0000-0000-00004D3D0000}"/>
    <cellStyle name="메모 3 5 3 5 4" xfId="25806" xr:uid="{00000000-0005-0000-0000-00004E3D0000}"/>
    <cellStyle name="메모 3 5 3 6" xfId="8603" xr:uid="{00000000-0005-0000-0000-00004F3D0000}"/>
    <cellStyle name="메모 3 5 3 6 2" xfId="14569" xr:uid="{00000000-0005-0000-0000-0000503D0000}"/>
    <cellStyle name="메모 3 5 3 6 3" xfId="20325" xr:uid="{00000000-0005-0000-0000-0000513D0000}"/>
    <cellStyle name="메모 3 5 3 6 4" xfId="25807" xr:uid="{00000000-0005-0000-0000-0000523D0000}"/>
    <cellStyle name="메모 3 5 3 7" xfId="8604" xr:uid="{00000000-0005-0000-0000-0000533D0000}"/>
    <cellStyle name="메모 3 5 3 7 2" xfId="14570" xr:uid="{00000000-0005-0000-0000-0000543D0000}"/>
    <cellStyle name="메모 3 5 3 7 3" xfId="20326" xr:uid="{00000000-0005-0000-0000-0000553D0000}"/>
    <cellStyle name="메모 3 5 3 7 4" xfId="25808" xr:uid="{00000000-0005-0000-0000-0000563D0000}"/>
    <cellStyle name="메모 3 5 3 8" xfId="8605" xr:uid="{00000000-0005-0000-0000-0000573D0000}"/>
    <cellStyle name="메모 3 5 3 8 2" xfId="14571" xr:uid="{00000000-0005-0000-0000-0000583D0000}"/>
    <cellStyle name="메모 3 5 3 8 3" xfId="20327" xr:uid="{00000000-0005-0000-0000-0000593D0000}"/>
    <cellStyle name="메모 3 5 3 8 4" xfId="25809" xr:uid="{00000000-0005-0000-0000-00005A3D0000}"/>
    <cellStyle name="메모 3 5 3 9" xfId="8606" xr:uid="{00000000-0005-0000-0000-00005B3D0000}"/>
    <cellStyle name="메모 3 5 3 9 2" xfId="14572" xr:uid="{00000000-0005-0000-0000-00005C3D0000}"/>
    <cellStyle name="메모 3 5 3 9 3" xfId="20328" xr:uid="{00000000-0005-0000-0000-00005D3D0000}"/>
    <cellStyle name="메모 3 5 3 9 4" xfId="25810" xr:uid="{00000000-0005-0000-0000-00005E3D0000}"/>
    <cellStyle name="메모 3 5 4" xfId="8607" xr:uid="{00000000-0005-0000-0000-00005F3D0000}"/>
    <cellStyle name="메모 3 5 4 2" xfId="14573" xr:uid="{00000000-0005-0000-0000-0000603D0000}"/>
    <cellStyle name="메모 3 5 4 3" xfId="20329" xr:uid="{00000000-0005-0000-0000-0000613D0000}"/>
    <cellStyle name="메모 3 5 4 4" xfId="25811" xr:uid="{00000000-0005-0000-0000-0000623D0000}"/>
    <cellStyle name="메모 3 5 5" xfId="8608" xr:uid="{00000000-0005-0000-0000-0000633D0000}"/>
    <cellStyle name="메모 3 5 5 2" xfId="14574" xr:uid="{00000000-0005-0000-0000-0000643D0000}"/>
    <cellStyle name="메모 3 5 5 3" xfId="20330" xr:uid="{00000000-0005-0000-0000-0000653D0000}"/>
    <cellStyle name="메모 3 5 5 4" xfId="25812" xr:uid="{00000000-0005-0000-0000-0000663D0000}"/>
    <cellStyle name="메모 3 5 6" xfId="8609" xr:uid="{00000000-0005-0000-0000-0000673D0000}"/>
    <cellStyle name="메모 3 5 6 2" xfId="14575" xr:uid="{00000000-0005-0000-0000-0000683D0000}"/>
    <cellStyle name="메모 3 5 6 3" xfId="20331" xr:uid="{00000000-0005-0000-0000-0000693D0000}"/>
    <cellStyle name="메모 3 5 6 4" xfId="25813" xr:uid="{00000000-0005-0000-0000-00006A3D0000}"/>
    <cellStyle name="메모 3 5 7" xfId="11554" xr:uid="{00000000-0005-0000-0000-00006B3D0000}"/>
    <cellStyle name="메모 3 5 8" xfId="17334" xr:uid="{00000000-0005-0000-0000-00006C3D0000}"/>
    <cellStyle name="메모 3 6" xfId="5412" xr:uid="{00000000-0005-0000-0000-00006D3D0000}"/>
    <cellStyle name="메모 3 6 2" xfId="5700" xr:uid="{00000000-0005-0000-0000-00006E3D0000}"/>
    <cellStyle name="메모 3 6 2 10" xfId="11673" xr:uid="{00000000-0005-0000-0000-00006F3D0000}"/>
    <cellStyle name="메모 3 6 2 11" xfId="17442" xr:uid="{00000000-0005-0000-0000-0000703D0000}"/>
    <cellStyle name="메모 3 6 2 12" xfId="22963" xr:uid="{00000000-0005-0000-0000-0000713D0000}"/>
    <cellStyle name="메모 3 6 2 2" xfId="8610" xr:uid="{00000000-0005-0000-0000-0000723D0000}"/>
    <cellStyle name="메모 3 6 2 2 2" xfId="14576" xr:uid="{00000000-0005-0000-0000-0000733D0000}"/>
    <cellStyle name="메모 3 6 2 2 3" xfId="20332" xr:uid="{00000000-0005-0000-0000-0000743D0000}"/>
    <cellStyle name="메모 3 6 2 2 4" xfId="25814" xr:uid="{00000000-0005-0000-0000-0000753D0000}"/>
    <cellStyle name="메모 3 6 2 3" xfId="8611" xr:uid="{00000000-0005-0000-0000-0000763D0000}"/>
    <cellStyle name="메모 3 6 2 3 2" xfId="14577" xr:uid="{00000000-0005-0000-0000-0000773D0000}"/>
    <cellStyle name="메모 3 6 2 3 3" xfId="20333" xr:uid="{00000000-0005-0000-0000-0000783D0000}"/>
    <cellStyle name="메모 3 6 2 3 4" xfId="25815" xr:uid="{00000000-0005-0000-0000-0000793D0000}"/>
    <cellStyle name="메모 3 6 2 4" xfId="8612" xr:uid="{00000000-0005-0000-0000-00007A3D0000}"/>
    <cellStyle name="메모 3 6 2 4 2" xfId="14578" xr:uid="{00000000-0005-0000-0000-00007B3D0000}"/>
    <cellStyle name="메모 3 6 2 4 3" xfId="20334" xr:uid="{00000000-0005-0000-0000-00007C3D0000}"/>
    <cellStyle name="메모 3 6 2 4 4" xfId="25816" xr:uid="{00000000-0005-0000-0000-00007D3D0000}"/>
    <cellStyle name="메모 3 6 2 5" xfId="8613" xr:uid="{00000000-0005-0000-0000-00007E3D0000}"/>
    <cellStyle name="메모 3 6 2 5 2" xfId="14579" xr:uid="{00000000-0005-0000-0000-00007F3D0000}"/>
    <cellStyle name="메모 3 6 2 5 3" xfId="20335" xr:uid="{00000000-0005-0000-0000-0000803D0000}"/>
    <cellStyle name="메모 3 6 2 5 4" xfId="25817" xr:uid="{00000000-0005-0000-0000-0000813D0000}"/>
    <cellStyle name="메모 3 6 2 6" xfId="8614" xr:uid="{00000000-0005-0000-0000-0000823D0000}"/>
    <cellStyle name="메모 3 6 2 6 2" xfId="14580" xr:uid="{00000000-0005-0000-0000-0000833D0000}"/>
    <cellStyle name="메모 3 6 2 6 3" xfId="20336" xr:uid="{00000000-0005-0000-0000-0000843D0000}"/>
    <cellStyle name="메모 3 6 2 6 4" xfId="25818" xr:uid="{00000000-0005-0000-0000-0000853D0000}"/>
    <cellStyle name="메모 3 6 2 7" xfId="8615" xr:uid="{00000000-0005-0000-0000-0000863D0000}"/>
    <cellStyle name="메모 3 6 2 7 2" xfId="14581" xr:uid="{00000000-0005-0000-0000-0000873D0000}"/>
    <cellStyle name="메모 3 6 2 7 3" xfId="20337" xr:uid="{00000000-0005-0000-0000-0000883D0000}"/>
    <cellStyle name="메모 3 6 2 7 4" xfId="25819" xr:uid="{00000000-0005-0000-0000-0000893D0000}"/>
    <cellStyle name="메모 3 6 2 8" xfId="8616" xr:uid="{00000000-0005-0000-0000-00008A3D0000}"/>
    <cellStyle name="메모 3 6 2 8 2" xfId="14582" xr:uid="{00000000-0005-0000-0000-00008B3D0000}"/>
    <cellStyle name="메모 3 6 2 8 3" xfId="20338" xr:uid="{00000000-0005-0000-0000-00008C3D0000}"/>
    <cellStyle name="메모 3 6 2 8 4" xfId="25820" xr:uid="{00000000-0005-0000-0000-00008D3D0000}"/>
    <cellStyle name="메모 3 6 2 9" xfId="8617" xr:uid="{00000000-0005-0000-0000-00008E3D0000}"/>
    <cellStyle name="메모 3 6 2 9 2" xfId="14583" xr:uid="{00000000-0005-0000-0000-00008F3D0000}"/>
    <cellStyle name="메모 3 6 2 9 3" xfId="20339" xr:uid="{00000000-0005-0000-0000-0000903D0000}"/>
    <cellStyle name="메모 3 6 2 9 4" xfId="25821" xr:uid="{00000000-0005-0000-0000-0000913D0000}"/>
    <cellStyle name="메모 3 6 3" xfId="5939" xr:uid="{00000000-0005-0000-0000-0000923D0000}"/>
    <cellStyle name="메모 3 6 3 10" xfId="8618" xr:uid="{00000000-0005-0000-0000-0000933D0000}"/>
    <cellStyle name="메모 3 6 3 10 2" xfId="14584" xr:uid="{00000000-0005-0000-0000-0000943D0000}"/>
    <cellStyle name="메모 3 6 3 10 3" xfId="20340" xr:uid="{00000000-0005-0000-0000-0000953D0000}"/>
    <cellStyle name="메모 3 6 3 10 4" xfId="25822" xr:uid="{00000000-0005-0000-0000-0000963D0000}"/>
    <cellStyle name="메모 3 6 3 11" xfId="11912" xr:uid="{00000000-0005-0000-0000-0000973D0000}"/>
    <cellStyle name="메모 3 6 3 12" xfId="17669" xr:uid="{00000000-0005-0000-0000-0000983D0000}"/>
    <cellStyle name="메모 3 6 3 13" xfId="23166" xr:uid="{00000000-0005-0000-0000-0000993D0000}"/>
    <cellStyle name="메모 3 6 3 2" xfId="8619" xr:uid="{00000000-0005-0000-0000-00009A3D0000}"/>
    <cellStyle name="메모 3 6 3 2 2" xfId="14585" xr:uid="{00000000-0005-0000-0000-00009B3D0000}"/>
    <cellStyle name="메모 3 6 3 2 3" xfId="20341" xr:uid="{00000000-0005-0000-0000-00009C3D0000}"/>
    <cellStyle name="메모 3 6 3 2 4" xfId="25823" xr:uid="{00000000-0005-0000-0000-00009D3D0000}"/>
    <cellStyle name="메모 3 6 3 3" xfId="8620" xr:uid="{00000000-0005-0000-0000-00009E3D0000}"/>
    <cellStyle name="메모 3 6 3 3 2" xfId="14586" xr:uid="{00000000-0005-0000-0000-00009F3D0000}"/>
    <cellStyle name="메모 3 6 3 3 3" xfId="20342" xr:uid="{00000000-0005-0000-0000-0000A03D0000}"/>
    <cellStyle name="메모 3 6 3 3 4" xfId="25824" xr:uid="{00000000-0005-0000-0000-0000A13D0000}"/>
    <cellStyle name="메모 3 6 3 4" xfId="8621" xr:uid="{00000000-0005-0000-0000-0000A23D0000}"/>
    <cellStyle name="메모 3 6 3 4 2" xfId="14587" xr:uid="{00000000-0005-0000-0000-0000A33D0000}"/>
    <cellStyle name="메모 3 6 3 4 3" xfId="20343" xr:uid="{00000000-0005-0000-0000-0000A43D0000}"/>
    <cellStyle name="메모 3 6 3 4 4" xfId="25825" xr:uid="{00000000-0005-0000-0000-0000A53D0000}"/>
    <cellStyle name="메모 3 6 3 5" xfId="8622" xr:uid="{00000000-0005-0000-0000-0000A63D0000}"/>
    <cellStyle name="메모 3 6 3 5 2" xfId="14588" xr:uid="{00000000-0005-0000-0000-0000A73D0000}"/>
    <cellStyle name="메모 3 6 3 5 3" xfId="20344" xr:uid="{00000000-0005-0000-0000-0000A83D0000}"/>
    <cellStyle name="메모 3 6 3 5 4" xfId="25826" xr:uid="{00000000-0005-0000-0000-0000A93D0000}"/>
    <cellStyle name="메모 3 6 3 6" xfId="8623" xr:uid="{00000000-0005-0000-0000-0000AA3D0000}"/>
    <cellStyle name="메모 3 6 3 6 2" xfId="14589" xr:uid="{00000000-0005-0000-0000-0000AB3D0000}"/>
    <cellStyle name="메모 3 6 3 6 3" xfId="20345" xr:uid="{00000000-0005-0000-0000-0000AC3D0000}"/>
    <cellStyle name="메모 3 6 3 6 4" xfId="25827" xr:uid="{00000000-0005-0000-0000-0000AD3D0000}"/>
    <cellStyle name="메모 3 6 3 7" xfId="8624" xr:uid="{00000000-0005-0000-0000-0000AE3D0000}"/>
    <cellStyle name="메모 3 6 3 7 2" xfId="14590" xr:uid="{00000000-0005-0000-0000-0000AF3D0000}"/>
    <cellStyle name="메모 3 6 3 7 3" xfId="20346" xr:uid="{00000000-0005-0000-0000-0000B03D0000}"/>
    <cellStyle name="메모 3 6 3 7 4" xfId="25828" xr:uid="{00000000-0005-0000-0000-0000B13D0000}"/>
    <cellStyle name="메모 3 6 3 8" xfId="8625" xr:uid="{00000000-0005-0000-0000-0000B23D0000}"/>
    <cellStyle name="메모 3 6 3 8 2" xfId="14591" xr:uid="{00000000-0005-0000-0000-0000B33D0000}"/>
    <cellStyle name="메모 3 6 3 8 3" xfId="20347" xr:uid="{00000000-0005-0000-0000-0000B43D0000}"/>
    <cellStyle name="메모 3 6 3 8 4" xfId="25829" xr:uid="{00000000-0005-0000-0000-0000B53D0000}"/>
    <cellStyle name="메모 3 6 3 9" xfId="8626" xr:uid="{00000000-0005-0000-0000-0000B63D0000}"/>
    <cellStyle name="메모 3 6 3 9 2" xfId="14592" xr:uid="{00000000-0005-0000-0000-0000B73D0000}"/>
    <cellStyle name="메모 3 6 3 9 3" xfId="20348" xr:uid="{00000000-0005-0000-0000-0000B83D0000}"/>
    <cellStyle name="메모 3 6 3 9 4" xfId="25830" xr:uid="{00000000-0005-0000-0000-0000B93D0000}"/>
    <cellStyle name="메모 3 6 4" xfId="8627" xr:uid="{00000000-0005-0000-0000-0000BA3D0000}"/>
    <cellStyle name="메모 3 6 4 2" xfId="14593" xr:uid="{00000000-0005-0000-0000-0000BB3D0000}"/>
    <cellStyle name="메모 3 6 4 3" xfId="20349" xr:uid="{00000000-0005-0000-0000-0000BC3D0000}"/>
    <cellStyle name="메모 3 6 4 4" xfId="25831" xr:uid="{00000000-0005-0000-0000-0000BD3D0000}"/>
    <cellStyle name="메모 3 6 5" xfId="8628" xr:uid="{00000000-0005-0000-0000-0000BE3D0000}"/>
    <cellStyle name="메모 3 6 5 2" xfId="14594" xr:uid="{00000000-0005-0000-0000-0000BF3D0000}"/>
    <cellStyle name="메모 3 6 5 3" xfId="20350" xr:uid="{00000000-0005-0000-0000-0000C03D0000}"/>
    <cellStyle name="메모 3 6 5 4" xfId="25832" xr:uid="{00000000-0005-0000-0000-0000C13D0000}"/>
    <cellStyle name="메모 3 6 6" xfId="8629" xr:uid="{00000000-0005-0000-0000-0000C23D0000}"/>
    <cellStyle name="메모 3 6 6 2" xfId="14595" xr:uid="{00000000-0005-0000-0000-0000C33D0000}"/>
    <cellStyle name="메모 3 6 6 3" xfId="20351" xr:uid="{00000000-0005-0000-0000-0000C43D0000}"/>
    <cellStyle name="메모 3 6 6 4" xfId="25833" xr:uid="{00000000-0005-0000-0000-0000C53D0000}"/>
    <cellStyle name="메모 3 6 7" xfId="8630" xr:uid="{00000000-0005-0000-0000-0000C63D0000}"/>
    <cellStyle name="메모 3 6 7 2" xfId="14596" xr:uid="{00000000-0005-0000-0000-0000C73D0000}"/>
    <cellStyle name="메모 3 6 7 3" xfId="20352" xr:uid="{00000000-0005-0000-0000-0000C83D0000}"/>
    <cellStyle name="메모 3 6 7 4" xfId="25834" xr:uid="{00000000-0005-0000-0000-0000C93D0000}"/>
    <cellStyle name="메모 3 6 8" xfId="11406" xr:uid="{00000000-0005-0000-0000-0000CA3D0000}"/>
    <cellStyle name="메모 3 6 9" xfId="17204" xr:uid="{00000000-0005-0000-0000-0000CB3D0000}"/>
    <cellStyle name="메모 3 7" xfId="5364" xr:uid="{00000000-0005-0000-0000-0000CC3D0000}"/>
    <cellStyle name="메모 3 7 10" xfId="11222" xr:uid="{00000000-0005-0000-0000-0000CD3D0000}"/>
    <cellStyle name="메모 3 7 11" xfId="11296" xr:uid="{00000000-0005-0000-0000-0000CE3D0000}"/>
    <cellStyle name="메모 3 7 2" xfId="5652" xr:uid="{00000000-0005-0000-0000-0000CF3D0000}"/>
    <cellStyle name="메모 3 7 2 10" xfId="8631" xr:uid="{00000000-0005-0000-0000-0000D03D0000}"/>
    <cellStyle name="메모 3 7 2 10 2" xfId="14597" xr:uid="{00000000-0005-0000-0000-0000D13D0000}"/>
    <cellStyle name="메모 3 7 2 10 3" xfId="20353" xr:uid="{00000000-0005-0000-0000-0000D23D0000}"/>
    <cellStyle name="메모 3 7 2 10 4" xfId="25835" xr:uid="{00000000-0005-0000-0000-0000D33D0000}"/>
    <cellStyle name="메모 3 7 2 11" xfId="11625" xr:uid="{00000000-0005-0000-0000-0000D43D0000}"/>
    <cellStyle name="메모 3 7 2 12" xfId="17396" xr:uid="{00000000-0005-0000-0000-0000D53D0000}"/>
    <cellStyle name="메모 3 7 2 13" xfId="22929" xr:uid="{00000000-0005-0000-0000-0000D63D0000}"/>
    <cellStyle name="메모 3 7 2 2" xfId="8632" xr:uid="{00000000-0005-0000-0000-0000D73D0000}"/>
    <cellStyle name="메모 3 7 2 2 2" xfId="14598" xr:uid="{00000000-0005-0000-0000-0000D83D0000}"/>
    <cellStyle name="메모 3 7 2 2 3" xfId="20354" xr:uid="{00000000-0005-0000-0000-0000D93D0000}"/>
    <cellStyle name="메모 3 7 2 2 4" xfId="25836" xr:uid="{00000000-0005-0000-0000-0000DA3D0000}"/>
    <cellStyle name="메모 3 7 2 3" xfId="8633" xr:uid="{00000000-0005-0000-0000-0000DB3D0000}"/>
    <cellStyle name="메모 3 7 2 3 2" xfId="14599" xr:uid="{00000000-0005-0000-0000-0000DC3D0000}"/>
    <cellStyle name="메모 3 7 2 3 3" xfId="20355" xr:uid="{00000000-0005-0000-0000-0000DD3D0000}"/>
    <cellStyle name="메모 3 7 2 3 4" xfId="25837" xr:uid="{00000000-0005-0000-0000-0000DE3D0000}"/>
    <cellStyle name="메모 3 7 2 4" xfId="8634" xr:uid="{00000000-0005-0000-0000-0000DF3D0000}"/>
    <cellStyle name="메모 3 7 2 4 2" xfId="14600" xr:uid="{00000000-0005-0000-0000-0000E03D0000}"/>
    <cellStyle name="메모 3 7 2 4 3" xfId="20356" xr:uid="{00000000-0005-0000-0000-0000E13D0000}"/>
    <cellStyle name="메모 3 7 2 4 4" xfId="25838" xr:uid="{00000000-0005-0000-0000-0000E23D0000}"/>
    <cellStyle name="메모 3 7 2 5" xfId="8635" xr:uid="{00000000-0005-0000-0000-0000E33D0000}"/>
    <cellStyle name="메모 3 7 2 5 2" xfId="14601" xr:uid="{00000000-0005-0000-0000-0000E43D0000}"/>
    <cellStyle name="메모 3 7 2 5 3" xfId="20357" xr:uid="{00000000-0005-0000-0000-0000E53D0000}"/>
    <cellStyle name="메모 3 7 2 5 4" xfId="25839" xr:uid="{00000000-0005-0000-0000-0000E63D0000}"/>
    <cellStyle name="메모 3 7 2 6" xfId="8636" xr:uid="{00000000-0005-0000-0000-0000E73D0000}"/>
    <cellStyle name="메모 3 7 2 6 2" xfId="14602" xr:uid="{00000000-0005-0000-0000-0000E83D0000}"/>
    <cellStyle name="메모 3 7 2 6 3" xfId="20358" xr:uid="{00000000-0005-0000-0000-0000E93D0000}"/>
    <cellStyle name="메모 3 7 2 6 4" xfId="25840" xr:uid="{00000000-0005-0000-0000-0000EA3D0000}"/>
    <cellStyle name="메모 3 7 2 7" xfId="8637" xr:uid="{00000000-0005-0000-0000-0000EB3D0000}"/>
    <cellStyle name="메모 3 7 2 7 2" xfId="14603" xr:uid="{00000000-0005-0000-0000-0000EC3D0000}"/>
    <cellStyle name="메모 3 7 2 7 3" xfId="20359" xr:uid="{00000000-0005-0000-0000-0000ED3D0000}"/>
    <cellStyle name="메모 3 7 2 7 4" xfId="25841" xr:uid="{00000000-0005-0000-0000-0000EE3D0000}"/>
    <cellStyle name="메모 3 7 2 8" xfId="8638" xr:uid="{00000000-0005-0000-0000-0000EF3D0000}"/>
    <cellStyle name="메모 3 7 2 8 2" xfId="14604" xr:uid="{00000000-0005-0000-0000-0000F03D0000}"/>
    <cellStyle name="메모 3 7 2 8 3" xfId="20360" xr:uid="{00000000-0005-0000-0000-0000F13D0000}"/>
    <cellStyle name="메모 3 7 2 8 4" xfId="25842" xr:uid="{00000000-0005-0000-0000-0000F23D0000}"/>
    <cellStyle name="메모 3 7 2 9" xfId="8639" xr:uid="{00000000-0005-0000-0000-0000F33D0000}"/>
    <cellStyle name="메모 3 7 2 9 2" xfId="14605" xr:uid="{00000000-0005-0000-0000-0000F43D0000}"/>
    <cellStyle name="메모 3 7 2 9 3" xfId="20361" xr:uid="{00000000-0005-0000-0000-0000F53D0000}"/>
    <cellStyle name="메모 3 7 2 9 4" xfId="25843" xr:uid="{00000000-0005-0000-0000-0000F63D0000}"/>
    <cellStyle name="메모 3 7 3" xfId="5896" xr:uid="{00000000-0005-0000-0000-0000F73D0000}"/>
    <cellStyle name="메모 3 7 3 10" xfId="8640" xr:uid="{00000000-0005-0000-0000-0000F83D0000}"/>
    <cellStyle name="메모 3 7 3 10 2" xfId="14606" xr:uid="{00000000-0005-0000-0000-0000F93D0000}"/>
    <cellStyle name="메모 3 7 3 10 3" xfId="20362" xr:uid="{00000000-0005-0000-0000-0000FA3D0000}"/>
    <cellStyle name="메모 3 7 3 10 4" xfId="25844" xr:uid="{00000000-0005-0000-0000-0000FB3D0000}"/>
    <cellStyle name="메모 3 7 3 11" xfId="11869" xr:uid="{00000000-0005-0000-0000-0000FC3D0000}"/>
    <cellStyle name="메모 3 7 3 12" xfId="17626" xr:uid="{00000000-0005-0000-0000-0000FD3D0000}"/>
    <cellStyle name="메모 3 7 3 13" xfId="23123" xr:uid="{00000000-0005-0000-0000-0000FE3D0000}"/>
    <cellStyle name="메모 3 7 3 2" xfId="8641" xr:uid="{00000000-0005-0000-0000-0000FF3D0000}"/>
    <cellStyle name="메모 3 7 3 2 2" xfId="14607" xr:uid="{00000000-0005-0000-0000-0000003E0000}"/>
    <cellStyle name="메모 3 7 3 2 3" xfId="20363" xr:uid="{00000000-0005-0000-0000-0000013E0000}"/>
    <cellStyle name="메모 3 7 3 2 4" xfId="25845" xr:uid="{00000000-0005-0000-0000-0000023E0000}"/>
    <cellStyle name="메모 3 7 3 3" xfId="8642" xr:uid="{00000000-0005-0000-0000-0000033E0000}"/>
    <cellStyle name="메모 3 7 3 3 2" xfId="14608" xr:uid="{00000000-0005-0000-0000-0000043E0000}"/>
    <cellStyle name="메모 3 7 3 3 3" xfId="20364" xr:uid="{00000000-0005-0000-0000-0000053E0000}"/>
    <cellStyle name="메모 3 7 3 3 4" xfId="25846" xr:uid="{00000000-0005-0000-0000-0000063E0000}"/>
    <cellStyle name="메모 3 7 3 4" xfId="8643" xr:uid="{00000000-0005-0000-0000-0000073E0000}"/>
    <cellStyle name="메모 3 7 3 4 2" xfId="14609" xr:uid="{00000000-0005-0000-0000-0000083E0000}"/>
    <cellStyle name="메모 3 7 3 4 3" xfId="20365" xr:uid="{00000000-0005-0000-0000-0000093E0000}"/>
    <cellStyle name="메모 3 7 3 4 4" xfId="25847" xr:uid="{00000000-0005-0000-0000-00000A3E0000}"/>
    <cellStyle name="메모 3 7 3 5" xfId="8644" xr:uid="{00000000-0005-0000-0000-00000B3E0000}"/>
    <cellStyle name="메모 3 7 3 5 2" xfId="14610" xr:uid="{00000000-0005-0000-0000-00000C3E0000}"/>
    <cellStyle name="메모 3 7 3 5 3" xfId="20366" xr:uid="{00000000-0005-0000-0000-00000D3E0000}"/>
    <cellStyle name="메모 3 7 3 5 4" xfId="25848" xr:uid="{00000000-0005-0000-0000-00000E3E0000}"/>
    <cellStyle name="메모 3 7 3 6" xfId="8645" xr:uid="{00000000-0005-0000-0000-00000F3E0000}"/>
    <cellStyle name="메모 3 7 3 6 2" xfId="14611" xr:uid="{00000000-0005-0000-0000-0000103E0000}"/>
    <cellStyle name="메모 3 7 3 6 3" xfId="20367" xr:uid="{00000000-0005-0000-0000-0000113E0000}"/>
    <cellStyle name="메모 3 7 3 6 4" xfId="25849" xr:uid="{00000000-0005-0000-0000-0000123E0000}"/>
    <cellStyle name="메모 3 7 3 7" xfId="8646" xr:uid="{00000000-0005-0000-0000-0000133E0000}"/>
    <cellStyle name="메모 3 7 3 7 2" xfId="14612" xr:uid="{00000000-0005-0000-0000-0000143E0000}"/>
    <cellStyle name="메모 3 7 3 7 3" xfId="20368" xr:uid="{00000000-0005-0000-0000-0000153E0000}"/>
    <cellStyle name="메모 3 7 3 7 4" xfId="25850" xr:uid="{00000000-0005-0000-0000-0000163E0000}"/>
    <cellStyle name="메모 3 7 3 8" xfId="8647" xr:uid="{00000000-0005-0000-0000-0000173E0000}"/>
    <cellStyle name="메모 3 7 3 8 2" xfId="14613" xr:uid="{00000000-0005-0000-0000-0000183E0000}"/>
    <cellStyle name="메모 3 7 3 8 3" xfId="20369" xr:uid="{00000000-0005-0000-0000-0000193E0000}"/>
    <cellStyle name="메모 3 7 3 8 4" xfId="25851" xr:uid="{00000000-0005-0000-0000-00001A3E0000}"/>
    <cellStyle name="메모 3 7 3 9" xfId="8648" xr:uid="{00000000-0005-0000-0000-00001B3E0000}"/>
    <cellStyle name="메모 3 7 3 9 2" xfId="14614" xr:uid="{00000000-0005-0000-0000-00001C3E0000}"/>
    <cellStyle name="메모 3 7 3 9 3" xfId="20370" xr:uid="{00000000-0005-0000-0000-00001D3E0000}"/>
    <cellStyle name="메모 3 7 3 9 4" xfId="25852" xr:uid="{00000000-0005-0000-0000-00001E3E0000}"/>
    <cellStyle name="메모 3 7 4" xfId="8649" xr:uid="{00000000-0005-0000-0000-00001F3E0000}"/>
    <cellStyle name="메모 3 7 4 2" xfId="14615" xr:uid="{00000000-0005-0000-0000-0000203E0000}"/>
    <cellStyle name="메모 3 7 4 3" xfId="20371" xr:uid="{00000000-0005-0000-0000-0000213E0000}"/>
    <cellStyle name="메모 3 7 4 4" xfId="25853" xr:uid="{00000000-0005-0000-0000-0000223E0000}"/>
    <cellStyle name="메모 3 7 5" xfId="8650" xr:uid="{00000000-0005-0000-0000-0000233E0000}"/>
    <cellStyle name="메모 3 7 5 2" xfId="14616" xr:uid="{00000000-0005-0000-0000-0000243E0000}"/>
    <cellStyle name="메모 3 7 5 3" xfId="20372" xr:uid="{00000000-0005-0000-0000-0000253E0000}"/>
    <cellStyle name="메모 3 7 5 4" xfId="25854" xr:uid="{00000000-0005-0000-0000-0000263E0000}"/>
    <cellStyle name="메모 3 7 6" xfId="8651" xr:uid="{00000000-0005-0000-0000-0000273E0000}"/>
    <cellStyle name="메모 3 7 6 2" xfId="14617" xr:uid="{00000000-0005-0000-0000-0000283E0000}"/>
    <cellStyle name="메모 3 7 6 3" xfId="20373" xr:uid="{00000000-0005-0000-0000-0000293E0000}"/>
    <cellStyle name="메모 3 7 6 4" xfId="25855" xr:uid="{00000000-0005-0000-0000-00002A3E0000}"/>
    <cellStyle name="메모 3 7 7" xfId="8652" xr:uid="{00000000-0005-0000-0000-00002B3E0000}"/>
    <cellStyle name="메모 3 7 7 2" xfId="14618" xr:uid="{00000000-0005-0000-0000-00002C3E0000}"/>
    <cellStyle name="메모 3 7 7 3" xfId="20374" xr:uid="{00000000-0005-0000-0000-00002D3E0000}"/>
    <cellStyle name="메모 3 7 7 4" xfId="25856" xr:uid="{00000000-0005-0000-0000-00002E3E0000}"/>
    <cellStyle name="메모 3 7 8" xfId="8653" xr:uid="{00000000-0005-0000-0000-00002F3E0000}"/>
    <cellStyle name="메모 3 7 8 2" xfId="14619" xr:uid="{00000000-0005-0000-0000-0000303E0000}"/>
    <cellStyle name="메모 3 7 8 3" xfId="20375" xr:uid="{00000000-0005-0000-0000-0000313E0000}"/>
    <cellStyle name="메모 3 7 8 4" xfId="25857" xr:uid="{00000000-0005-0000-0000-0000323E0000}"/>
    <cellStyle name="메모 3 7 9" xfId="11358" xr:uid="{00000000-0005-0000-0000-0000333E0000}"/>
    <cellStyle name="메모 3 8" xfId="8654" xr:uid="{00000000-0005-0000-0000-0000343E0000}"/>
    <cellStyle name="메모 3 8 2" xfId="14620" xr:uid="{00000000-0005-0000-0000-0000353E0000}"/>
    <cellStyle name="메모 3 8 3" xfId="20376" xr:uid="{00000000-0005-0000-0000-0000363E0000}"/>
    <cellStyle name="메모 3 8 4" xfId="25858" xr:uid="{00000000-0005-0000-0000-0000373E0000}"/>
    <cellStyle name="메모 3 9" xfId="11322" xr:uid="{00000000-0005-0000-0000-0000383E0000}"/>
    <cellStyle name="메모 4" xfId="560" xr:uid="{00000000-0005-0000-0000-0000393E0000}"/>
    <cellStyle name="메모 4 2" xfId="4578" xr:uid="{00000000-0005-0000-0000-00003A3E0000}"/>
    <cellStyle name="메모 4 2 2" xfId="5215" xr:uid="{00000000-0005-0000-0000-00003B3E0000}"/>
    <cellStyle name="메모 4 2 2 2" xfId="5525" xr:uid="{00000000-0005-0000-0000-00003C3E0000}"/>
    <cellStyle name="메모 4 2 2 2 2" xfId="5813" xr:uid="{00000000-0005-0000-0000-00003D3E0000}"/>
    <cellStyle name="메모 4 2 2 2 2 10" xfId="11786" xr:uid="{00000000-0005-0000-0000-00003E3E0000}"/>
    <cellStyle name="메모 4 2 2 2 2 11" xfId="17550" xr:uid="{00000000-0005-0000-0000-00003F3E0000}"/>
    <cellStyle name="메모 4 2 2 2 2 12" xfId="23066" xr:uid="{00000000-0005-0000-0000-0000403E0000}"/>
    <cellStyle name="메모 4 2 2 2 2 2" xfId="8655" xr:uid="{00000000-0005-0000-0000-0000413E0000}"/>
    <cellStyle name="메모 4 2 2 2 2 2 2" xfId="14621" xr:uid="{00000000-0005-0000-0000-0000423E0000}"/>
    <cellStyle name="메모 4 2 2 2 2 2 3" xfId="20377" xr:uid="{00000000-0005-0000-0000-0000433E0000}"/>
    <cellStyle name="메모 4 2 2 2 2 2 4" xfId="25859" xr:uid="{00000000-0005-0000-0000-0000443E0000}"/>
    <cellStyle name="메모 4 2 2 2 2 3" xfId="8656" xr:uid="{00000000-0005-0000-0000-0000453E0000}"/>
    <cellStyle name="메모 4 2 2 2 2 3 2" xfId="14622" xr:uid="{00000000-0005-0000-0000-0000463E0000}"/>
    <cellStyle name="메모 4 2 2 2 2 3 3" xfId="20378" xr:uid="{00000000-0005-0000-0000-0000473E0000}"/>
    <cellStyle name="메모 4 2 2 2 2 3 4" xfId="25860" xr:uid="{00000000-0005-0000-0000-0000483E0000}"/>
    <cellStyle name="메모 4 2 2 2 2 4" xfId="8657" xr:uid="{00000000-0005-0000-0000-0000493E0000}"/>
    <cellStyle name="메모 4 2 2 2 2 4 2" xfId="14623" xr:uid="{00000000-0005-0000-0000-00004A3E0000}"/>
    <cellStyle name="메모 4 2 2 2 2 4 3" xfId="20379" xr:uid="{00000000-0005-0000-0000-00004B3E0000}"/>
    <cellStyle name="메모 4 2 2 2 2 4 4" xfId="25861" xr:uid="{00000000-0005-0000-0000-00004C3E0000}"/>
    <cellStyle name="메모 4 2 2 2 2 5" xfId="8658" xr:uid="{00000000-0005-0000-0000-00004D3E0000}"/>
    <cellStyle name="메모 4 2 2 2 2 5 2" xfId="14624" xr:uid="{00000000-0005-0000-0000-00004E3E0000}"/>
    <cellStyle name="메모 4 2 2 2 2 5 3" xfId="20380" xr:uid="{00000000-0005-0000-0000-00004F3E0000}"/>
    <cellStyle name="메모 4 2 2 2 2 5 4" xfId="25862" xr:uid="{00000000-0005-0000-0000-0000503E0000}"/>
    <cellStyle name="메모 4 2 2 2 2 6" xfId="8659" xr:uid="{00000000-0005-0000-0000-0000513E0000}"/>
    <cellStyle name="메모 4 2 2 2 2 6 2" xfId="14625" xr:uid="{00000000-0005-0000-0000-0000523E0000}"/>
    <cellStyle name="메모 4 2 2 2 2 6 3" xfId="20381" xr:uid="{00000000-0005-0000-0000-0000533E0000}"/>
    <cellStyle name="메모 4 2 2 2 2 6 4" xfId="25863" xr:uid="{00000000-0005-0000-0000-0000543E0000}"/>
    <cellStyle name="메모 4 2 2 2 2 7" xfId="8660" xr:uid="{00000000-0005-0000-0000-0000553E0000}"/>
    <cellStyle name="메모 4 2 2 2 2 7 2" xfId="14626" xr:uid="{00000000-0005-0000-0000-0000563E0000}"/>
    <cellStyle name="메모 4 2 2 2 2 7 3" xfId="20382" xr:uid="{00000000-0005-0000-0000-0000573E0000}"/>
    <cellStyle name="메모 4 2 2 2 2 7 4" xfId="25864" xr:uid="{00000000-0005-0000-0000-0000583E0000}"/>
    <cellStyle name="메모 4 2 2 2 2 8" xfId="8661" xr:uid="{00000000-0005-0000-0000-0000593E0000}"/>
    <cellStyle name="메모 4 2 2 2 2 8 2" xfId="14627" xr:uid="{00000000-0005-0000-0000-00005A3E0000}"/>
    <cellStyle name="메모 4 2 2 2 2 8 3" xfId="20383" xr:uid="{00000000-0005-0000-0000-00005B3E0000}"/>
    <cellStyle name="메모 4 2 2 2 2 8 4" xfId="25865" xr:uid="{00000000-0005-0000-0000-00005C3E0000}"/>
    <cellStyle name="메모 4 2 2 2 2 9" xfId="8662" xr:uid="{00000000-0005-0000-0000-00005D3E0000}"/>
    <cellStyle name="메모 4 2 2 2 2 9 2" xfId="14628" xr:uid="{00000000-0005-0000-0000-00005E3E0000}"/>
    <cellStyle name="메모 4 2 2 2 2 9 3" xfId="20384" xr:uid="{00000000-0005-0000-0000-00005F3E0000}"/>
    <cellStyle name="메모 4 2 2 2 2 9 4" xfId="25866" xr:uid="{00000000-0005-0000-0000-0000603E0000}"/>
    <cellStyle name="메모 4 2 2 2 3" xfId="6036" xr:uid="{00000000-0005-0000-0000-0000613E0000}"/>
    <cellStyle name="메모 4 2 2 2 3 10" xfId="8663" xr:uid="{00000000-0005-0000-0000-0000623E0000}"/>
    <cellStyle name="메모 4 2 2 2 3 10 2" xfId="14629" xr:uid="{00000000-0005-0000-0000-0000633E0000}"/>
    <cellStyle name="메모 4 2 2 2 3 10 3" xfId="20385" xr:uid="{00000000-0005-0000-0000-0000643E0000}"/>
    <cellStyle name="메모 4 2 2 2 3 10 4" xfId="25867" xr:uid="{00000000-0005-0000-0000-0000653E0000}"/>
    <cellStyle name="메모 4 2 2 2 3 11" xfId="12009" xr:uid="{00000000-0005-0000-0000-0000663E0000}"/>
    <cellStyle name="메모 4 2 2 2 3 12" xfId="17766" xr:uid="{00000000-0005-0000-0000-0000673E0000}"/>
    <cellStyle name="메모 4 2 2 2 3 13" xfId="23263" xr:uid="{00000000-0005-0000-0000-0000683E0000}"/>
    <cellStyle name="메모 4 2 2 2 3 2" xfId="8664" xr:uid="{00000000-0005-0000-0000-0000693E0000}"/>
    <cellStyle name="메모 4 2 2 2 3 2 2" xfId="14630" xr:uid="{00000000-0005-0000-0000-00006A3E0000}"/>
    <cellStyle name="메모 4 2 2 2 3 2 3" xfId="20386" xr:uid="{00000000-0005-0000-0000-00006B3E0000}"/>
    <cellStyle name="메모 4 2 2 2 3 2 4" xfId="25868" xr:uid="{00000000-0005-0000-0000-00006C3E0000}"/>
    <cellStyle name="메모 4 2 2 2 3 3" xfId="8665" xr:uid="{00000000-0005-0000-0000-00006D3E0000}"/>
    <cellStyle name="메모 4 2 2 2 3 3 2" xfId="14631" xr:uid="{00000000-0005-0000-0000-00006E3E0000}"/>
    <cellStyle name="메모 4 2 2 2 3 3 3" xfId="20387" xr:uid="{00000000-0005-0000-0000-00006F3E0000}"/>
    <cellStyle name="메모 4 2 2 2 3 3 4" xfId="25869" xr:uid="{00000000-0005-0000-0000-0000703E0000}"/>
    <cellStyle name="메모 4 2 2 2 3 4" xfId="8666" xr:uid="{00000000-0005-0000-0000-0000713E0000}"/>
    <cellStyle name="메모 4 2 2 2 3 4 2" xfId="14632" xr:uid="{00000000-0005-0000-0000-0000723E0000}"/>
    <cellStyle name="메모 4 2 2 2 3 4 3" xfId="20388" xr:uid="{00000000-0005-0000-0000-0000733E0000}"/>
    <cellStyle name="메모 4 2 2 2 3 4 4" xfId="25870" xr:uid="{00000000-0005-0000-0000-0000743E0000}"/>
    <cellStyle name="메모 4 2 2 2 3 5" xfId="8667" xr:uid="{00000000-0005-0000-0000-0000753E0000}"/>
    <cellStyle name="메모 4 2 2 2 3 5 2" xfId="14633" xr:uid="{00000000-0005-0000-0000-0000763E0000}"/>
    <cellStyle name="메모 4 2 2 2 3 5 3" xfId="20389" xr:uid="{00000000-0005-0000-0000-0000773E0000}"/>
    <cellStyle name="메모 4 2 2 2 3 5 4" xfId="25871" xr:uid="{00000000-0005-0000-0000-0000783E0000}"/>
    <cellStyle name="메모 4 2 2 2 3 6" xfId="8668" xr:uid="{00000000-0005-0000-0000-0000793E0000}"/>
    <cellStyle name="메모 4 2 2 2 3 6 2" xfId="14634" xr:uid="{00000000-0005-0000-0000-00007A3E0000}"/>
    <cellStyle name="메모 4 2 2 2 3 6 3" xfId="20390" xr:uid="{00000000-0005-0000-0000-00007B3E0000}"/>
    <cellStyle name="메모 4 2 2 2 3 6 4" xfId="25872" xr:uid="{00000000-0005-0000-0000-00007C3E0000}"/>
    <cellStyle name="메모 4 2 2 2 3 7" xfId="8669" xr:uid="{00000000-0005-0000-0000-00007D3E0000}"/>
    <cellStyle name="메모 4 2 2 2 3 7 2" xfId="14635" xr:uid="{00000000-0005-0000-0000-00007E3E0000}"/>
    <cellStyle name="메모 4 2 2 2 3 7 3" xfId="20391" xr:uid="{00000000-0005-0000-0000-00007F3E0000}"/>
    <cellStyle name="메모 4 2 2 2 3 7 4" xfId="25873" xr:uid="{00000000-0005-0000-0000-0000803E0000}"/>
    <cellStyle name="메모 4 2 2 2 3 8" xfId="8670" xr:uid="{00000000-0005-0000-0000-0000813E0000}"/>
    <cellStyle name="메모 4 2 2 2 3 8 2" xfId="14636" xr:uid="{00000000-0005-0000-0000-0000823E0000}"/>
    <cellStyle name="메모 4 2 2 2 3 8 3" xfId="20392" xr:uid="{00000000-0005-0000-0000-0000833E0000}"/>
    <cellStyle name="메모 4 2 2 2 3 8 4" xfId="25874" xr:uid="{00000000-0005-0000-0000-0000843E0000}"/>
    <cellStyle name="메모 4 2 2 2 3 9" xfId="8671" xr:uid="{00000000-0005-0000-0000-0000853E0000}"/>
    <cellStyle name="메모 4 2 2 2 3 9 2" xfId="14637" xr:uid="{00000000-0005-0000-0000-0000863E0000}"/>
    <cellStyle name="메모 4 2 2 2 3 9 3" xfId="20393" xr:uid="{00000000-0005-0000-0000-0000873E0000}"/>
    <cellStyle name="메모 4 2 2 2 3 9 4" xfId="25875" xr:uid="{00000000-0005-0000-0000-0000883E0000}"/>
    <cellStyle name="메모 4 2 2 2 4" xfId="8672" xr:uid="{00000000-0005-0000-0000-0000893E0000}"/>
    <cellStyle name="메모 4 2 2 2 4 2" xfId="14638" xr:uid="{00000000-0005-0000-0000-00008A3E0000}"/>
    <cellStyle name="메모 4 2 2 2 4 3" xfId="20394" xr:uid="{00000000-0005-0000-0000-00008B3E0000}"/>
    <cellStyle name="메모 4 2 2 2 4 4" xfId="25876" xr:uid="{00000000-0005-0000-0000-00008C3E0000}"/>
    <cellStyle name="메모 4 2 2 2 5" xfId="8673" xr:uid="{00000000-0005-0000-0000-00008D3E0000}"/>
    <cellStyle name="메모 4 2 2 2 5 2" xfId="14639" xr:uid="{00000000-0005-0000-0000-00008E3E0000}"/>
    <cellStyle name="메모 4 2 2 2 5 3" xfId="20395" xr:uid="{00000000-0005-0000-0000-00008F3E0000}"/>
    <cellStyle name="메모 4 2 2 2 5 4" xfId="25877" xr:uid="{00000000-0005-0000-0000-0000903E0000}"/>
    <cellStyle name="메모 4 2 2 2 6" xfId="8674" xr:uid="{00000000-0005-0000-0000-0000913E0000}"/>
    <cellStyle name="메모 4 2 2 2 6 2" xfId="14640" xr:uid="{00000000-0005-0000-0000-0000923E0000}"/>
    <cellStyle name="메모 4 2 2 2 6 3" xfId="20396" xr:uid="{00000000-0005-0000-0000-0000933E0000}"/>
    <cellStyle name="메모 4 2 2 2 6 4" xfId="25878" xr:uid="{00000000-0005-0000-0000-0000943E0000}"/>
    <cellStyle name="메모 4 2 2 2 7" xfId="11519" xr:uid="{00000000-0005-0000-0000-0000953E0000}"/>
    <cellStyle name="메모 4 2 2 2 8" xfId="17308" xr:uid="{00000000-0005-0000-0000-0000963E0000}"/>
    <cellStyle name="메모 4 2 2 3" xfId="5438" xr:uid="{00000000-0005-0000-0000-0000973E0000}"/>
    <cellStyle name="메모 4 2 2 3 2" xfId="5726" xr:uid="{00000000-0005-0000-0000-0000983E0000}"/>
    <cellStyle name="메모 4 2 2 3 2 10" xfId="11699" xr:uid="{00000000-0005-0000-0000-0000993E0000}"/>
    <cellStyle name="메모 4 2 2 3 2 11" xfId="17466" xr:uid="{00000000-0005-0000-0000-00009A3E0000}"/>
    <cellStyle name="메모 4 2 2 3 2 12" xfId="22987" xr:uid="{00000000-0005-0000-0000-00009B3E0000}"/>
    <cellStyle name="메모 4 2 2 3 2 2" xfId="8675" xr:uid="{00000000-0005-0000-0000-00009C3E0000}"/>
    <cellStyle name="메모 4 2 2 3 2 2 2" xfId="14641" xr:uid="{00000000-0005-0000-0000-00009D3E0000}"/>
    <cellStyle name="메모 4 2 2 3 2 2 3" xfId="20397" xr:uid="{00000000-0005-0000-0000-00009E3E0000}"/>
    <cellStyle name="메모 4 2 2 3 2 2 4" xfId="25879" xr:uid="{00000000-0005-0000-0000-00009F3E0000}"/>
    <cellStyle name="메모 4 2 2 3 2 3" xfId="8676" xr:uid="{00000000-0005-0000-0000-0000A03E0000}"/>
    <cellStyle name="메모 4 2 2 3 2 3 2" xfId="14642" xr:uid="{00000000-0005-0000-0000-0000A13E0000}"/>
    <cellStyle name="메모 4 2 2 3 2 3 3" xfId="20398" xr:uid="{00000000-0005-0000-0000-0000A23E0000}"/>
    <cellStyle name="메모 4 2 2 3 2 3 4" xfId="25880" xr:uid="{00000000-0005-0000-0000-0000A33E0000}"/>
    <cellStyle name="메모 4 2 2 3 2 4" xfId="8677" xr:uid="{00000000-0005-0000-0000-0000A43E0000}"/>
    <cellStyle name="메모 4 2 2 3 2 4 2" xfId="14643" xr:uid="{00000000-0005-0000-0000-0000A53E0000}"/>
    <cellStyle name="메모 4 2 2 3 2 4 3" xfId="20399" xr:uid="{00000000-0005-0000-0000-0000A63E0000}"/>
    <cellStyle name="메모 4 2 2 3 2 4 4" xfId="25881" xr:uid="{00000000-0005-0000-0000-0000A73E0000}"/>
    <cellStyle name="메모 4 2 2 3 2 5" xfId="8678" xr:uid="{00000000-0005-0000-0000-0000A83E0000}"/>
    <cellStyle name="메모 4 2 2 3 2 5 2" xfId="14644" xr:uid="{00000000-0005-0000-0000-0000A93E0000}"/>
    <cellStyle name="메모 4 2 2 3 2 5 3" xfId="20400" xr:uid="{00000000-0005-0000-0000-0000AA3E0000}"/>
    <cellStyle name="메모 4 2 2 3 2 5 4" xfId="25882" xr:uid="{00000000-0005-0000-0000-0000AB3E0000}"/>
    <cellStyle name="메모 4 2 2 3 2 6" xfId="8679" xr:uid="{00000000-0005-0000-0000-0000AC3E0000}"/>
    <cellStyle name="메모 4 2 2 3 2 6 2" xfId="14645" xr:uid="{00000000-0005-0000-0000-0000AD3E0000}"/>
    <cellStyle name="메모 4 2 2 3 2 6 3" xfId="20401" xr:uid="{00000000-0005-0000-0000-0000AE3E0000}"/>
    <cellStyle name="메모 4 2 2 3 2 6 4" xfId="25883" xr:uid="{00000000-0005-0000-0000-0000AF3E0000}"/>
    <cellStyle name="메모 4 2 2 3 2 7" xfId="8680" xr:uid="{00000000-0005-0000-0000-0000B03E0000}"/>
    <cellStyle name="메모 4 2 2 3 2 7 2" xfId="14646" xr:uid="{00000000-0005-0000-0000-0000B13E0000}"/>
    <cellStyle name="메모 4 2 2 3 2 7 3" xfId="20402" xr:uid="{00000000-0005-0000-0000-0000B23E0000}"/>
    <cellStyle name="메모 4 2 2 3 2 7 4" xfId="25884" xr:uid="{00000000-0005-0000-0000-0000B33E0000}"/>
    <cellStyle name="메모 4 2 2 3 2 8" xfId="8681" xr:uid="{00000000-0005-0000-0000-0000B43E0000}"/>
    <cellStyle name="메모 4 2 2 3 2 8 2" xfId="14647" xr:uid="{00000000-0005-0000-0000-0000B53E0000}"/>
    <cellStyle name="메모 4 2 2 3 2 8 3" xfId="20403" xr:uid="{00000000-0005-0000-0000-0000B63E0000}"/>
    <cellStyle name="메모 4 2 2 3 2 8 4" xfId="25885" xr:uid="{00000000-0005-0000-0000-0000B73E0000}"/>
    <cellStyle name="메모 4 2 2 3 2 9" xfId="8682" xr:uid="{00000000-0005-0000-0000-0000B83E0000}"/>
    <cellStyle name="메모 4 2 2 3 2 9 2" xfId="14648" xr:uid="{00000000-0005-0000-0000-0000B93E0000}"/>
    <cellStyle name="메모 4 2 2 3 2 9 3" xfId="20404" xr:uid="{00000000-0005-0000-0000-0000BA3E0000}"/>
    <cellStyle name="메모 4 2 2 3 2 9 4" xfId="25886" xr:uid="{00000000-0005-0000-0000-0000BB3E0000}"/>
    <cellStyle name="메모 4 2 2 3 3" xfId="5958" xr:uid="{00000000-0005-0000-0000-0000BC3E0000}"/>
    <cellStyle name="메모 4 2 2 3 3 10" xfId="8683" xr:uid="{00000000-0005-0000-0000-0000BD3E0000}"/>
    <cellStyle name="메모 4 2 2 3 3 10 2" xfId="14649" xr:uid="{00000000-0005-0000-0000-0000BE3E0000}"/>
    <cellStyle name="메모 4 2 2 3 3 10 3" xfId="20405" xr:uid="{00000000-0005-0000-0000-0000BF3E0000}"/>
    <cellStyle name="메모 4 2 2 3 3 10 4" xfId="25887" xr:uid="{00000000-0005-0000-0000-0000C03E0000}"/>
    <cellStyle name="메모 4 2 2 3 3 11" xfId="11931" xr:uid="{00000000-0005-0000-0000-0000C13E0000}"/>
    <cellStyle name="메모 4 2 2 3 3 12" xfId="17688" xr:uid="{00000000-0005-0000-0000-0000C23E0000}"/>
    <cellStyle name="메모 4 2 2 3 3 13" xfId="23185" xr:uid="{00000000-0005-0000-0000-0000C33E0000}"/>
    <cellStyle name="메모 4 2 2 3 3 2" xfId="8684" xr:uid="{00000000-0005-0000-0000-0000C43E0000}"/>
    <cellStyle name="메모 4 2 2 3 3 2 2" xfId="14650" xr:uid="{00000000-0005-0000-0000-0000C53E0000}"/>
    <cellStyle name="메모 4 2 2 3 3 2 3" xfId="20406" xr:uid="{00000000-0005-0000-0000-0000C63E0000}"/>
    <cellStyle name="메모 4 2 2 3 3 2 4" xfId="25888" xr:uid="{00000000-0005-0000-0000-0000C73E0000}"/>
    <cellStyle name="메모 4 2 2 3 3 3" xfId="8685" xr:uid="{00000000-0005-0000-0000-0000C83E0000}"/>
    <cellStyle name="메모 4 2 2 3 3 3 2" xfId="14651" xr:uid="{00000000-0005-0000-0000-0000C93E0000}"/>
    <cellStyle name="메모 4 2 2 3 3 3 3" xfId="20407" xr:uid="{00000000-0005-0000-0000-0000CA3E0000}"/>
    <cellStyle name="메모 4 2 2 3 3 3 4" xfId="25889" xr:uid="{00000000-0005-0000-0000-0000CB3E0000}"/>
    <cellStyle name="메모 4 2 2 3 3 4" xfId="8686" xr:uid="{00000000-0005-0000-0000-0000CC3E0000}"/>
    <cellStyle name="메모 4 2 2 3 3 4 2" xfId="14652" xr:uid="{00000000-0005-0000-0000-0000CD3E0000}"/>
    <cellStyle name="메모 4 2 2 3 3 4 3" xfId="20408" xr:uid="{00000000-0005-0000-0000-0000CE3E0000}"/>
    <cellStyle name="메모 4 2 2 3 3 4 4" xfId="25890" xr:uid="{00000000-0005-0000-0000-0000CF3E0000}"/>
    <cellStyle name="메모 4 2 2 3 3 5" xfId="8687" xr:uid="{00000000-0005-0000-0000-0000D03E0000}"/>
    <cellStyle name="메모 4 2 2 3 3 5 2" xfId="14653" xr:uid="{00000000-0005-0000-0000-0000D13E0000}"/>
    <cellStyle name="메모 4 2 2 3 3 5 3" xfId="20409" xr:uid="{00000000-0005-0000-0000-0000D23E0000}"/>
    <cellStyle name="메모 4 2 2 3 3 5 4" xfId="25891" xr:uid="{00000000-0005-0000-0000-0000D33E0000}"/>
    <cellStyle name="메모 4 2 2 3 3 6" xfId="8688" xr:uid="{00000000-0005-0000-0000-0000D43E0000}"/>
    <cellStyle name="메모 4 2 2 3 3 6 2" xfId="14654" xr:uid="{00000000-0005-0000-0000-0000D53E0000}"/>
    <cellStyle name="메모 4 2 2 3 3 6 3" xfId="20410" xr:uid="{00000000-0005-0000-0000-0000D63E0000}"/>
    <cellStyle name="메모 4 2 2 3 3 6 4" xfId="25892" xr:uid="{00000000-0005-0000-0000-0000D73E0000}"/>
    <cellStyle name="메모 4 2 2 3 3 7" xfId="8689" xr:uid="{00000000-0005-0000-0000-0000D83E0000}"/>
    <cellStyle name="메모 4 2 2 3 3 7 2" xfId="14655" xr:uid="{00000000-0005-0000-0000-0000D93E0000}"/>
    <cellStyle name="메모 4 2 2 3 3 7 3" xfId="20411" xr:uid="{00000000-0005-0000-0000-0000DA3E0000}"/>
    <cellStyle name="메모 4 2 2 3 3 7 4" xfId="25893" xr:uid="{00000000-0005-0000-0000-0000DB3E0000}"/>
    <cellStyle name="메모 4 2 2 3 3 8" xfId="8690" xr:uid="{00000000-0005-0000-0000-0000DC3E0000}"/>
    <cellStyle name="메모 4 2 2 3 3 8 2" xfId="14656" xr:uid="{00000000-0005-0000-0000-0000DD3E0000}"/>
    <cellStyle name="메모 4 2 2 3 3 8 3" xfId="20412" xr:uid="{00000000-0005-0000-0000-0000DE3E0000}"/>
    <cellStyle name="메모 4 2 2 3 3 8 4" xfId="25894" xr:uid="{00000000-0005-0000-0000-0000DF3E0000}"/>
    <cellStyle name="메모 4 2 2 3 3 9" xfId="8691" xr:uid="{00000000-0005-0000-0000-0000E03E0000}"/>
    <cellStyle name="메모 4 2 2 3 3 9 2" xfId="14657" xr:uid="{00000000-0005-0000-0000-0000E13E0000}"/>
    <cellStyle name="메모 4 2 2 3 3 9 3" xfId="20413" xr:uid="{00000000-0005-0000-0000-0000E23E0000}"/>
    <cellStyle name="메모 4 2 2 3 3 9 4" xfId="25895" xr:uid="{00000000-0005-0000-0000-0000E33E0000}"/>
    <cellStyle name="메모 4 2 2 3 4" xfId="8692" xr:uid="{00000000-0005-0000-0000-0000E43E0000}"/>
    <cellStyle name="메모 4 2 2 3 4 2" xfId="14658" xr:uid="{00000000-0005-0000-0000-0000E53E0000}"/>
    <cellStyle name="메모 4 2 2 3 4 3" xfId="20414" xr:uid="{00000000-0005-0000-0000-0000E63E0000}"/>
    <cellStyle name="메모 4 2 2 3 4 4" xfId="25896" xr:uid="{00000000-0005-0000-0000-0000E73E0000}"/>
    <cellStyle name="메모 4 2 2 3 5" xfId="8693" xr:uid="{00000000-0005-0000-0000-0000E83E0000}"/>
    <cellStyle name="메모 4 2 2 3 5 2" xfId="14659" xr:uid="{00000000-0005-0000-0000-0000E93E0000}"/>
    <cellStyle name="메모 4 2 2 3 5 3" xfId="20415" xr:uid="{00000000-0005-0000-0000-0000EA3E0000}"/>
    <cellStyle name="메모 4 2 2 3 5 4" xfId="25897" xr:uid="{00000000-0005-0000-0000-0000EB3E0000}"/>
    <cellStyle name="메모 4 2 2 3 6" xfId="8694" xr:uid="{00000000-0005-0000-0000-0000EC3E0000}"/>
    <cellStyle name="메모 4 2 2 3 6 2" xfId="14660" xr:uid="{00000000-0005-0000-0000-0000ED3E0000}"/>
    <cellStyle name="메모 4 2 2 3 6 3" xfId="20416" xr:uid="{00000000-0005-0000-0000-0000EE3E0000}"/>
    <cellStyle name="메모 4 2 2 3 6 4" xfId="25898" xr:uid="{00000000-0005-0000-0000-0000EF3E0000}"/>
    <cellStyle name="메모 4 2 2 3 7" xfId="11432" xr:uid="{00000000-0005-0000-0000-0000F03E0000}"/>
    <cellStyle name="메모 4 2 2 3 8" xfId="17227" xr:uid="{00000000-0005-0000-0000-0000F13E0000}"/>
    <cellStyle name="메모 4 2 2 4" xfId="5366" xr:uid="{00000000-0005-0000-0000-0000F23E0000}"/>
    <cellStyle name="메모 4 2 2 4 2" xfId="5654" xr:uid="{00000000-0005-0000-0000-0000F33E0000}"/>
    <cellStyle name="메모 4 2 2 4 2 10" xfId="11627" xr:uid="{00000000-0005-0000-0000-0000F43E0000}"/>
    <cellStyle name="메모 4 2 2 4 2 11" xfId="17398" xr:uid="{00000000-0005-0000-0000-0000F53E0000}"/>
    <cellStyle name="메모 4 2 2 4 2 12" xfId="22930" xr:uid="{00000000-0005-0000-0000-0000F63E0000}"/>
    <cellStyle name="메모 4 2 2 4 2 2" xfId="8695" xr:uid="{00000000-0005-0000-0000-0000F73E0000}"/>
    <cellStyle name="메모 4 2 2 4 2 2 2" xfId="14661" xr:uid="{00000000-0005-0000-0000-0000F83E0000}"/>
    <cellStyle name="메모 4 2 2 4 2 2 3" xfId="20417" xr:uid="{00000000-0005-0000-0000-0000F93E0000}"/>
    <cellStyle name="메모 4 2 2 4 2 2 4" xfId="25899" xr:uid="{00000000-0005-0000-0000-0000FA3E0000}"/>
    <cellStyle name="메모 4 2 2 4 2 3" xfId="8696" xr:uid="{00000000-0005-0000-0000-0000FB3E0000}"/>
    <cellStyle name="메모 4 2 2 4 2 3 2" xfId="14662" xr:uid="{00000000-0005-0000-0000-0000FC3E0000}"/>
    <cellStyle name="메모 4 2 2 4 2 3 3" xfId="20418" xr:uid="{00000000-0005-0000-0000-0000FD3E0000}"/>
    <cellStyle name="메모 4 2 2 4 2 3 4" xfId="25900" xr:uid="{00000000-0005-0000-0000-0000FE3E0000}"/>
    <cellStyle name="메모 4 2 2 4 2 4" xfId="8697" xr:uid="{00000000-0005-0000-0000-0000FF3E0000}"/>
    <cellStyle name="메모 4 2 2 4 2 4 2" xfId="14663" xr:uid="{00000000-0005-0000-0000-0000003F0000}"/>
    <cellStyle name="메모 4 2 2 4 2 4 3" xfId="20419" xr:uid="{00000000-0005-0000-0000-0000013F0000}"/>
    <cellStyle name="메모 4 2 2 4 2 4 4" xfId="25901" xr:uid="{00000000-0005-0000-0000-0000023F0000}"/>
    <cellStyle name="메모 4 2 2 4 2 5" xfId="8698" xr:uid="{00000000-0005-0000-0000-0000033F0000}"/>
    <cellStyle name="메모 4 2 2 4 2 5 2" xfId="14664" xr:uid="{00000000-0005-0000-0000-0000043F0000}"/>
    <cellStyle name="메모 4 2 2 4 2 5 3" xfId="20420" xr:uid="{00000000-0005-0000-0000-0000053F0000}"/>
    <cellStyle name="메모 4 2 2 4 2 5 4" xfId="25902" xr:uid="{00000000-0005-0000-0000-0000063F0000}"/>
    <cellStyle name="메모 4 2 2 4 2 6" xfId="8699" xr:uid="{00000000-0005-0000-0000-0000073F0000}"/>
    <cellStyle name="메모 4 2 2 4 2 6 2" xfId="14665" xr:uid="{00000000-0005-0000-0000-0000083F0000}"/>
    <cellStyle name="메모 4 2 2 4 2 6 3" xfId="20421" xr:uid="{00000000-0005-0000-0000-0000093F0000}"/>
    <cellStyle name="메모 4 2 2 4 2 6 4" xfId="25903" xr:uid="{00000000-0005-0000-0000-00000A3F0000}"/>
    <cellStyle name="메모 4 2 2 4 2 7" xfId="8700" xr:uid="{00000000-0005-0000-0000-00000B3F0000}"/>
    <cellStyle name="메모 4 2 2 4 2 7 2" xfId="14666" xr:uid="{00000000-0005-0000-0000-00000C3F0000}"/>
    <cellStyle name="메모 4 2 2 4 2 7 3" xfId="20422" xr:uid="{00000000-0005-0000-0000-00000D3F0000}"/>
    <cellStyle name="메모 4 2 2 4 2 7 4" xfId="25904" xr:uid="{00000000-0005-0000-0000-00000E3F0000}"/>
    <cellStyle name="메모 4 2 2 4 2 8" xfId="8701" xr:uid="{00000000-0005-0000-0000-00000F3F0000}"/>
    <cellStyle name="메모 4 2 2 4 2 8 2" xfId="14667" xr:uid="{00000000-0005-0000-0000-0000103F0000}"/>
    <cellStyle name="메모 4 2 2 4 2 8 3" xfId="20423" xr:uid="{00000000-0005-0000-0000-0000113F0000}"/>
    <cellStyle name="메모 4 2 2 4 2 8 4" xfId="25905" xr:uid="{00000000-0005-0000-0000-0000123F0000}"/>
    <cellStyle name="메모 4 2 2 4 2 9" xfId="8702" xr:uid="{00000000-0005-0000-0000-0000133F0000}"/>
    <cellStyle name="메모 4 2 2 4 2 9 2" xfId="14668" xr:uid="{00000000-0005-0000-0000-0000143F0000}"/>
    <cellStyle name="메모 4 2 2 4 2 9 3" xfId="20424" xr:uid="{00000000-0005-0000-0000-0000153F0000}"/>
    <cellStyle name="메모 4 2 2 4 2 9 4" xfId="25906" xr:uid="{00000000-0005-0000-0000-0000163F0000}"/>
    <cellStyle name="메모 4 2 2 4 3" xfId="5897" xr:uid="{00000000-0005-0000-0000-0000173F0000}"/>
    <cellStyle name="메모 4 2 2 4 3 10" xfId="8703" xr:uid="{00000000-0005-0000-0000-0000183F0000}"/>
    <cellStyle name="메모 4 2 2 4 3 10 2" xfId="14669" xr:uid="{00000000-0005-0000-0000-0000193F0000}"/>
    <cellStyle name="메모 4 2 2 4 3 10 3" xfId="20425" xr:uid="{00000000-0005-0000-0000-00001A3F0000}"/>
    <cellStyle name="메모 4 2 2 4 3 10 4" xfId="25907" xr:uid="{00000000-0005-0000-0000-00001B3F0000}"/>
    <cellStyle name="메모 4 2 2 4 3 11" xfId="11870" xr:uid="{00000000-0005-0000-0000-00001C3F0000}"/>
    <cellStyle name="메모 4 2 2 4 3 12" xfId="17627" xr:uid="{00000000-0005-0000-0000-00001D3F0000}"/>
    <cellStyle name="메모 4 2 2 4 3 13" xfId="23124" xr:uid="{00000000-0005-0000-0000-00001E3F0000}"/>
    <cellStyle name="메모 4 2 2 4 3 2" xfId="8704" xr:uid="{00000000-0005-0000-0000-00001F3F0000}"/>
    <cellStyle name="메모 4 2 2 4 3 2 2" xfId="14670" xr:uid="{00000000-0005-0000-0000-0000203F0000}"/>
    <cellStyle name="메모 4 2 2 4 3 2 3" xfId="20426" xr:uid="{00000000-0005-0000-0000-0000213F0000}"/>
    <cellStyle name="메모 4 2 2 4 3 2 4" xfId="25908" xr:uid="{00000000-0005-0000-0000-0000223F0000}"/>
    <cellStyle name="메모 4 2 2 4 3 3" xfId="8705" xr:uid="{00000000-0005-0000-0000-0000233F0000}"/>
    <cellStyle name="메모 4 2 2 4 3 3 2" xfId="14671" xr:uid="{00000000-0005-0000-0000-0000243F0000}"/>
    <cellStyle name="메모 4 2 2 4 3 3 3" xfId="20427" xr:uid="{00000000-0005-0000-0000-0000253F0000}"/>
    <cellStyle name="메모 4 2 2 4 3 3 4" xfId="25909" xr:uid="{00000000-0005-0000-0000-0000263F0000}"/>
    <cellStyle name="메모 4 2 2 4 3 4" xfId="8706" xr:uid="{00000000-0005-0000-0000-0000273F0000}"/>
    <cellStyle name="메모 4 2 2 4 3 4 2" xfId="14672" xr:uid="{00000000-0005-0000-0000-0000283F0000}"/>
    <cellStyle name="메모 4 2 2 4 3 4 3" xfId="20428" xr:uid="{00000000-0005-0000-0000-0000293F0000}"/>
    <cellStyle name="메모 4 2 2 4 3 4 4" xfId="25910" xr:uid="{00000000-0005-0000-0000-00002A3F0000}"/>
    <cellStyle name="메모 4 2 2 4 3 5" xfId="8707" xr:uid="{00000000-0005-0000-0000-00002B3F0000}"/>
    <cellStyle name="메모 4 2 2 4 3 5 2" xfId="14673" xr:uid="{00000000-0005-0000-0000-00002C3F0000}"/>
    <cellStyle name="메모 4 2 2 4 3 5 3" xfId="20429" xr:uid="{00000000-0005-0000-0000-00002D3F0000}"/>
    <cellStyle name="메모 4 2 2 4 3 5 4" xfId="25911" xr:uid="{00000000-0005-0000-0000-00002E3F0000}"/>
    <cellStyle name="메모 4 2 2 4 3 6" xfId="8708" xr:uid="{00000000-0005-0000-0000-00002F3F0000}"/>
    <cellStyle name="메모 4 2 2 4 3 6 2" xfId="14674" xr:uid="{00000000-0005-0000-0000-0000303F0000}"/>
    <cellStyle name="메모 4 2 2 4 3 6 3" xfId="20430" xr:uid="{00000000-0005-0000-0000-0000313F0000}"/>
    <cellStyle name="메모 4 2 2 4 3 6 4" xfId="25912" xr:uid="{00000000-0005-0000-0000-0000323F0000}"/>
    <cellStyle name="메모 4 2 2 4 3 7" xfId="8709" xr:uid="{00000000-0005-0000-0000-0000333F0000}"/>
    <cellStyle name="메모 4 2 2 4 3 7 2" xfId="14675" xr:uid="{00000000-0005-0000-0000-0000343F0000}"/>
    <cellStyle name="메모 4 2 2 4 3 7 3" xfId="20431" xr:uid="{00000000-0005-0000-0000-0000353F0000}"/>
    <cellStyle name="메모 4 2 2 4 3 7 4" xfId="25913" xr:uid="{00000000-0005-0000-0000-0000363F0000}"/>
    <cellStyle name="메모 4 2 2 4 3 8" xfId="8710" xr:uid="{00000000-0005-0000-0000-0000373F0000}"/>
    <cellStyle name="메모 4 2 2 4 3 8 2" xfId="14676" xr:uid="{00000000-0005-0000-0000-0000383F0000}"/>
    <cellStyle name="메모 4 2 2 4 3 8 3" xfId="20432" xr:uid="{00000000-0005-0000-0000-0000393F0000}"/>
    <cellStyle name="메모 4 2 2 4 3 8 4" xfId="25914" xr:uid="{00000000-0005-0000-0000-00003A3F0000}"/>
    <cellStyle name="메모 4 2 2 4 3 9" xfId="8711" xr:uid="{00000000-0005-0000-0000-00003B3F0000}"/>
    <cellStyle name="메모 4 2 2 4 3 9 2" xfId="14677" xr:uid="{00000000-0005-0000-0000-00003C3F0000}"/>
    <cellStyle name="메모 4 2 2 4 3 9 3" xfId="20433" xr:uid="{00000000-0005-0000-0000-00003D3F0000}"/>
    <cellStyle name="메모 4 2 2 4 3 9 4" xfId="25915" xr:uid="{00000000-0005-0000-0000-00003E3F0000}"/>
    <cellStyle name="메모 4 2 2 4 4" xfId="8712" xr:uid="{00000000-0005-0000-0000-00003F3F0000}"/>
    <cellStyle name="메모 4 2 2 4 4 2" xfId="14678" xr:uid="{00000000-0005-0000-0000-0000403F0000}"/>
    <cellStyle name="메모 4 2 2 4 4 3" xfId="20434" xr:uid="{00000000-0005-0000-0000-0000413F0000}"/>
    <cellStyle name="메모 4 2 2 4 4 4" xfId="25916" xr:uid="{00000000-0005-0000-0000-0000423F0000}"/>
    <cellStyle name="메모 4 2 2 4 5" xfId="8713" xr:uid="{00000000-0005-0000-0000-0000433F0000}"/>
    <cellStyle name="메모 4 2 2 4 5 2" xfId="14679" xr:uid="{00000000-0005-0000-0000-0000443F0000}"/>
    <cellStyle name="메모 4 2 2 4 5 3" xfId="20435" xr:uid="{00000000-0005-0000-0000-0000453F0000}"/>
    <cellStyle name="메모 4 2 2 4 5 4" xfId="25917" xr:uid="{00000000-0005-0000-0000-0000463F0000}"/>
    <cellStyle name="메모 4 2 2 4 6" xfId="8714" xr:uid="{00000000-0005-0000-0000-0000473F0000}"/>
    <cellStyle name="메모 4 2 2 4 6 2" xfId="14680" xr:uid="{00000000-0005-0000-0000-0000483F0000}"/>
    <cellStyle name="메모 4 2 2 4 6 3" xfId="20436" xr:uid="{00000000-0005-0000-0000-0000493F0000}"/>
    <cellStyle name="메모 4 2 2 4 6 4" xfId="25918" xr:uid="{00000000-0005-0000-0000-00004A3F0000}"/>
    <cellStyle name="메모 4 2 2 4 7" xfId="8715" xr:uid="{00000000-0005-0000-0000-00004B3F0000}"/>
    <cellStyle name="메모 4 2 2 4 7 2" xfId="14681" xr:uid="{00000000-0005-0000-0000-00004C3F0000}"/>
    <cellStyle name="메모 4 2 2 4 7 3" xfId="20437" xr:uid="{00000000-0005-0000-0000-00004D3F0000}"/>
    <cellStyle name="메모 4 2 2 4 7 4" xfId="25919" xr:uid="{00000000-0005-0000-0000-00004E3F0000}"/>
    <cellStyle name="메모 4 2 2 4 8" xfId="11360" xr:uid="{00000000-0005-0000-0000-00004F3F0000}"/>
    <cellStyle name="메모 4 2 2 4 9" xfId="17164" xr:uid="{00000000-0005-0000-0000-0000503F0000}"/>
    <cellStyle name="메모 4 2 2 5" xfId="5421" xr:uid="{00000000-0005-0000-0000-0000513F0000}"/>
    <cellStyle name="메모 4 2 2 5 10" xfId="17213" xr:uid="{00000000-0005-0000-0000-0000523F0000}"/>
    <cellStyle name="메모 4 2 2 5 11" xfId="11319" xr:uid="{00000000-0005-0000-0000-0000533F0000}"/>
    <cellStyle name="메모 4 2 2 5 2" xfId="5709" xr:uid="{00000000-0005-0000-0000-0000543F0000}"/>
    <cellStyle name="메모 4 2 2 5 2 10" xfId="8716" xr:uid="{00000000-0005-0000-0000-0000553F0000}"/>
    <cellStyle name="메모 4 2 2 5 2 10 2" xfId="14682" xr:uid="{00000000-0005-0000-0000-0000563F0000}"/>
    <cellStyle name="메모 4 2 2 5 2 10 3" xfId="20438" xr:uid="{00000000-0005-0000-0000-0000573F0000}"/>
    <cellStyle name="메모 4 2 2 5 2 10 4" xfId="25920" xr:uid="{00000000-0005-0000-0000-0000583F0000}"/>
    <cellStyle name="메모 4 2 2 5 2 11" xfId="11682" xr:uid="{00000000-0005-0000-0000-0000593F0000}"/>
    <cellStyle name="메모 4 2 2 5 2 12" xfId="17451" xr:uid="{00000000-0005-0000-0000-00005A3F0000}"/>
    <cellStyle name="메모 4 2 2 5 2 13" xfId="22972" xr:uid="{00000000-0005-0000-0000-00005B3F0000}"/>
    <cellStyle name="메모 4 2 2 5 2 2" xfId="8717" xr:uid="{00000000-0005-0000-0000-00005C3F0000}"/>
    <cellStyle name="메모 4 2 2 5 2 2 2" xfId="14683" xr:uid="{00000000-0005-0000-0000-00005D3F0000}"/>
    <cellStyle name="메모 4 2 2 5 2 2 3" xfId="20439" xr:uid="{00000000-0005-0000-0000-00005E3F0000}"/>
    <cellStyle name="메모 4 2 2 5 2 2 4" xfId="25921" xr:uid="{00000000-0005-0000-0000-00005F3F0000}"/>
    <cellStyle name="메모 4 2 2 5 2 3" xfId="8718" xr:uid="{00000000-0005-0000-0000-0000603F0000}"/>
    <cellStyle name="메모 4 2 2 5 2 3 2" xfId="14684" xr:uid="{00000000-0005-0000-0000-0000613F0000}"/>
    <cellStyle name="메모 4 2 2 5 2 3 3" xfId="20440" xr:uid="{00000000-0005-0000-0000-0000623F0000}"/>
    <cellStyle name="메모 4 2 2 5 2 3 4" xfId="25922" xr:uid="{00000000-0005-0000-0000-0000633F0000}"/>
    <cellStyle name="메모 4 2 2 5 2 4" xfId="8719" xr:uid="{00000000-0005-0000-0000-0000643F0000}"/>
    <cellStyle name="메모 4 2 2 5 2 4 2" xfId="14685" xr:uid="{00000000-0005-0000-0000-0000653F0000}"/>
    <cellStyle name="메모 4 2 2 5 2 4 3" xfId="20441" xr:uid="{00000000-0005-0000-0000-0000663F0000}"/>
    <cellStyle name="메모 4 2 2 5 2 4 4" xfId="25923" xr:uid="{00000000-0005-0000-0000-0000673F0000}"/>
    <cellStyle name="메모 4 2 2 5 2 5" xfId="8720" xr:uid="{00000000-0005-0000-0000-0000683F0000}"/>
    <cellStyle name="메모 4 2 2 5 2 5 2" xfId="14686" xr:uid="{00000000-0005-0000-0000-0000693F0000}"/>
    <cellStyle name="메모 4 2 2 5 2 5 3" xfId="20442" xr:uid="{00000000-0005-0000-0000-00006A3F0000}"/>
    <cellStyle name="메모 4 2 2 5 2 5 4" xfId="25924" xr:uid="{00000000-0005-0000-0000-00006B3F0000}"/>
    <cellStyle name="메모 4 2 2 5 2 6" xfId="8721" xr:uid="{00000000-0005-0000-0000-00006C3F0000}"/>
    <cellStyle name="메모 4 2 2 5 2 6 2" xfId="14687" xr:uid="{00000000-0005-0000-0000-00006D3F0000}"/>
    <cellStyle name="메모 4 2 2 5 2 6 3" xfId="20443" xr:uid="{00000000-0005-0000-0000-00006E3F0000}"/>
    <cellStyle name="메모 4 2 2 5 2 6 4" xfId="25925" xr:uid="{00000000-0005-0000-0000-00006F3F0000}"/>
    <cellStyle name="메모 4 2 2 5 2 7" xfId="8722" xr:uid="{00000000-0005-0000-0000-0000703F0000}"/>
    <cellStyle name="메모 4 2 2 5 2 7 2" xfId="14688" xr:uid="{00000000-0005-0000-0000-0000713F0000}"/>
    <cellStyle name="메모 4 2 2 5 2 7 3" xfId="20444" xr:uid="{00000000-0005-0000-0000-0000723F0000}"/>
    <cellStyle name="메모 4 2 2 5 2 7 4" xfId="25926" xr:uid="{00000000-0005-0000-0000-0000733F0000}"/>
    <cellStyle name="메모 4 2 2 5 2 8" xfId="8723" xr:uid="{00000000-0005-0000-0000-0000743F0000}"/>
    <cellStyle name="메모 4 2 2 5 2 8 2" xfId="14689" xr:uid="{00000000-0005-0000-0000-0000753F0000}"/>
    <cellStyle name="메모 4 2 2 5 2 8 3" xfId="20445" xr:uid="{00000000-0005-0000-0000-0000763F0000}"/>
    <cellStyle name="메모 4 2 2 5 2 8 4" xfId="25927" xr:uid="{00000000-0005-0000-0000-0000773F0000}"/>
    <cellStyle name="메모 4 2 2 5 2 9" xfId="8724" xr:uid="{00000000-0005-0000-0000-0000783F0000}"/>
    <cellStyle name="메모 4 2 2 5 2 9 2" xfId="14690" xr:uid="{00000000-0005-0000-0000-0000793F0000}"/>
    <cellStyle name="메모 4 2 2 5 2 9 3" xfId="20446" xr:uid="{00000000-0005-0000-0000-00007A3F0000}"/>
    <cellStyle name="메모 4 2 2 5 2 9 4" xfId="25928" xr:uid="{00000000-0005-0000-0000-00007B3F0000}"/>
    <cellStyle name="메모 4 2 2 5 3" xfId="5947" xr:uid="{00000000-0005-0000-0000-00007C3F0000}"/>
    <cellStyle name="메모 4 2 2 5 3 10" xfId="8725" xr:uid="{00000000-0005-0000-0000-00007D3F0000}"/>
    <cellStyle name="메모 4 2 2 5 3 10 2" xfId="14691" xr:uid="{00000000-0005-0000-0000-00007E3F0000}"/>
    <cellStyle name="메모 4 2 2 5 3 10 3" xfId="20447" xr:uid="{00000000-0005-0000-0000-00007F3F0000}"/>
    <cellStyle name="메모 4 2 2 5 3 10 4" xfId="25929" xr:uid="{00000000-0005-0000-0000-0000803F0000}"/>
    <cellStyle name="메모 4 2 2 5 3 11" xfId="11920" xr:uid="{00000000-0005-0000-0000-0000813F0000}"/>
    <cellStyle name="메모 4 2 2 5 3 12" xfId="17677" xr:uid="{00000000-0005-0000-0000-0000823F0000}"/>
    <cellStyle name="메모 4 2 2 5 3 13" xfId="23174" xr:uid="{00000000-0005-0000-0000-0000833F0000}"/>
    <cellStyle name="메모 4 2 2 5 3 2" xfId="8726" xr:uid="{00000000-0005-0000-0000-0000843F0000}"/>
    <cellStyle name="메모 4 2 2 5 3 2 2" xfId="14692" xr:uid="{00000000-0005-0000-0000-0000853F0000}"/>
    <cellStyle name="메모 4 2 2 5 3 2 3" xfId="20448" xr:uid="{00000000-0005-0000-0000-0000863F0000}"/>
    <cellStyle name="메모 4 2 2 5 3 2 4" xfId="25930" xr:uid="{00000000-0005-0000-0000-0000873F0000}"/>
    <cellStyle name="메모 4 2 2 5 3 3" xfId="8727" xr:uid="{00000000-0005-0000-0000-0000883F0000}"/>
    <cellStyle name="메모 4 2 2 5 3 3 2" xfId="14693" xr:uid="{00000000-0005-0000-0000-0000893F0000}"/>
    <cellStyle name="메모 4 2 2 5 3 3 3" xfId="20449" xr:uid="{00000000-0005-0000-0000-00008A3F0000}"/>
    <cellStyle name="메모 4 2 2 5 3 3 4" xfId="25931" xr:uid="{00000000-0005-0000-0000-00008B3F0000}"/>
    <cellStyle name="메모 4 2 2 5 3 4" xfId="8728" xr:uid="{00000000-0005-0000-0000-00008C3F0000}"/>
    <cellStyle name="메모 4 2 2 5 3 4 2" xfId="14694" xr:uid="{00000000-0005-0000-0000-00008D3F0000}"/>
    <cellStyle name="메모 4 2 2 5 3 4 3" xfId="20450" xr:uid="{00000000-0005-0000-0000-00008E3F0000}"/>
    <cellStyle name="메모 4 2 2 5 3 4 4" xfId="25932" xr:uid="{00000000-0005-0000-0000-00008F3F0000}"/>
    <cellStyle name="메모 4 2 2 5 3 5" xfId="8729" xr:uid="{00000000-0005-0000-0000-0000903F0000}"/>
    <cellStyle name="메모 4 2 2 5 3 5 2" xfId="14695" xr:uid="{00000000-0005-0000-0000-0000913F0000}"/>
    <cellStyle name="메모 4 2 2 5 3 5 3" xfId="20451" xr:uid="{00000000-0005-0000-0000-0000923F0000}"/>
    <cellStyle name="메모 4 2 2 5 3 5 4" xfId="25933" xr:uid="{00000000-0005-0000-0000-0000933F0000}"/>
    <cellStyle name="메모 4 2 2 5 3 6" xfId="8730" xr:uid="{00000000-0005-0000-0000-0000943F0000}"/>
    <cellStyle name="메모 4 2 2 5 3 6 2" xfId="14696" xr:uid="{00000000-0005-0000-0000-0000953F0000}"/>
    <cellStyle name="메모 4 2 2 5 3 6 3" xfId="20452" xr:uid="{00000000-0005-0000-0000-0000963F0000}"/>
    <cellStyle name="메모 4 2 2 5 3 6 4" xfId="25934" xr:uid="{00000000-0005-0000-0000-0000973F0000}"/>
    <cellStyle name="메모 4 2 2 5 3 7" xfId="8731" xr:uid="{00000000-0005-0000-0000-0000983F0000}"/>
    <cellStyle name="메모 4 2 2 5 3 7 2" xfId="14697" xr:uid="{00000000-0005-0000-0000-0000993F0000}"/>
    <cellStyle name="메모 4 2 2 5 3 7 3" xfId="20453" xr:uid="{00000000-0005-0000-0000-00009A3F0000}"/>
    <cellStyle name="메모 4 2 2 5 3 7 4" xfId="25935" xr:uid="{00000000-0005-0000-0000-00009B3F0000}"/>
    <cellStyle name="메모 4 2 2 5 3 8" xfId="8732" xr:uid="{00000000-0005-0000-0000-00009C3F0000}"/>
    <cellStyle name="메모 4 2 2 5 3 8 2" xfId="14698" xr:uid="{00000000-0005-0000-0000-00009D3F0000}"/>
    <cellStyle name="메모 4 2 2 5 3 8 3" xfId="20454" xr:uid="{00000000-0005-0000-0000-00009E3F0000}"/>
    <cellStyle name="메모 4 2 2 5 3 8 4" xfId="25936" xr:uid="{00000000-0005-0000-0000-00009F3F0000}"/>
    <cellStyle name="메모 4 2 2 5 3 9" xfId="8733" xr:uid="{00000000-0005-0000-0000-0000A03F0000}"/>
    <cellStyle name="메모 4 2 2 5 3 9 2" xfId="14699" xr:uid="{00000000-0005-0000-0000-0000A13F0000}"/>
    <cellStyle name="메모 4 2 2 5 3 9 3" xfId="20455" xr:uid="{00000000-0005-0000-0000-0000A23F0000}"/>
    <cellStyle name="메모 4 2 2 5 3 9 4" xfId="25937" xr:uid="{00000000-0005-0000-0000-0000A33F0000}"/>
    <cellStyle name="메모 4 2 2 5 4" xfId="8734" xr:uid="{00000000-0005-0000-0000-0000A43F0000}"/>
    <cellStyle name="메모 4 2 2 5 4 2" xfId="14700" xr:uid="{00000000-0005-0000-0000-0000A53F0000}"/>
    <cellStyle name="메모 4 2 2 5 4 3" xfId="20456" xr:uid="{00000000-0005-0000-0000-0000A63F0000}"/>
    <cellStyle name="메모 4 2 2 5 4 4" xfId="25938" xr:uid="{00000000-0005-0000-0000-0000A73F0000}"/>
    <cellStyle name="메모 4 2 2 5 5" xfId="8735" xr:uid="{00000000-0005-0000-0000-0000A83F0000}"/>
    <cellStyle name="메모 4 2 2 5 5 2" xfId="14701" xr:uid="{00000000-0005-0000-0000-0000A93F0000}"/>
    <cellStyle name="메모 4 2 2 5 5 3" xfId="20457" xr:uid="{00000000-0005-0000-0000-0000AA3F0000}"/>
    <cellStyle name="메모 4 2 2 5 5 4" xfId="25939" xr:uid="{00000000-0005-0000-0000-0000AB3F0000}"/>
    <cellStyle name="메모 4 2 2 5 6" xfId="8736" xr:uid="{00000000-0005-0000-0000-0000AC3F0000}"/>
    <cellStyle name="메모 4 2 2 5 6 2" xfId="14702" xr:uid="{00000000-0005-0000-0000-0000AD3F0000}"/>
    <cellStyle name="메모 4 2 2 5 6 3" xfId="20458" xr:uid="{00000000-0005-0000-0000-0000AE3F0000}"/>
    <cellStyle name="메모 4 2 2 5 6 4" xfId="25940" xr:uid="{00000000-0005-0000-0000-0000AF3F0000}"/>
    <cellStyle name="메모 4 2 2 5 7" xfId="8737" xr:uid="{00000000-0005-0000-0000-0000B03F0000}"/>
    <cellStyle name="메모 4 2 2 5 7 2" xfId="14703" xr:uid="{00000000-0005-0000-0000-0000B13F0000}"/>
    <cellStyle name="메모 4 2 2 5 7 3" xfId="20459" xr:uid="{00000000-0005-0000-0000-0000B23F0000}"/>
    <cellStyle name="메모 4 2 2 5 7 4" xfId="25941" xr:uid="{00000000-0005-0000-0000-0000B33F0000}"/>
    <cellStyle name="메모 4 2 2 5 8" xfId="8738" xr:uid="{00000000-0005-0000-0000-0000B43F0000}"/>
    <cellStyle name="메모 4 2 2 5 8 2" xfId="14704" xr:uid="{00000000-0005-0000-0000-0000B53F0000}"/>
    <cellStyle name="메모 4 2 2 5 8 3" xfId="20460" xr:uid="{00000000-0005-0000-0000-0000B63F0000}"/>
    <cellStyle name="메모 4 2 2 5 8 4" xfId="25942" xr:uid="{00000000-0005-0000-0000-0000B73F0000}"/>
    <cellStyle name="메모 4 2 2 5 9" xfId="11415" xr:uid="{00000000-0005-0000-0000-0000B83F0000}"/>
    <cellStyle name="메모 4 2 2 6" xfId="8739" xr:uid="{00000000-0005-0000-0000-0000B93F0000}"/>
    <cellStyle name="메모 4 2 2 6 2" xfId="14705" xr:uid="{00000000-0005-0000-0000-0000BA3F0000}"/>
    <cellStyle name="메모 4 2 2 6 3" xfId="20461" xr:uid="{00000000-0005-0000-0000-0000BB3F0000}"/>
    <cellStyle name="메모 4 2 2 6 4" xfId="25943" xr:uid="{00000000-0005-0000-0000-0000BC3F0000}"/>
    <cellStyle name="메모 4 2 2 7" xfId="8740" xr:uid="{00000000-0005-0000-0000-0000BD3F0000}"/>
    <cellStyle name="메모 4 2 2 7 2" xfId="14706" xr:uid="{00000000-0005-0000-0000-0000BE3F0000}"/>
    <cellStyle name="메모 4 2 2 7 3" xfId="20462" xr:uid="{00000000-0005-0000-0000-0000BF3F0000}"/>
    <cellStyle name="메모 4 2 2 7 4" xfId="25944" xr:uid="{00000000-0005-0000-0000-0000C03F0000}"/>
    <cellStyle name="메모 4 2 2 8" xfId="11339" xr:uid="{00000000-0005-0000-0000-0000C13F0000}"/>
    <cellStyle name="메모 4 2 2 9" xfId="11271" xr:uid="{00000000-0005-0000-0000-0000C23F0000}"/>
    <cellStyle name="메모 4 2 3" xfId="5521" xr:uid="{00000000-0005-0000-0000-0000C33F0000}"/>
    <cellStyle name="메모 4 2 3 10" xfId="8741" xr:uid="{00000000-0005-0000-0000-0000C43F0000}"/>
    <cellStyle name="메모 4 2 3 10 2" xfId="14707" xr:uid="{00000000-0005-0000-0000-0000C53F0000}"/>
    <cellStyle name="메모 4 2 3 10 3" xfId="20463" xr:uid="{00000000-0005-0000-0000-0000C63F0000}"/>
    <cellStyle name="메모 4 2 3 10 4" xfId="25945" xr:uid="{00000000-0005-0000-0000-0000C73F0000}"/>
    <cellStyle name="메모 4 2 3 11" xfId="11515" xr:uid="{00000000-0005-0000-0000-0000C83F0000}"/>
    <cellStyle name="메모 4 2 3 12" xfId="17304" xr:uid="{00000000-0005-0000-0000-0000C93F0000}"/>
    <cellStyle name="메모 4 2 3 13" xfId="22898" xr:uid="{00000000-0005-0000-0000-0000CA3F0000}"/>
    <cellStyle name="메모 4 2 3 2" xfId="5809" xr:uid="{00000000-0005-0000-0000-0000CB3F0000}"/>
    <cellStyle name="메모 4 2 3 2 10" xfId="11782" xr:uid="{00000000-0005-0000-0000-0000CC3F0000}"/>
    <cellStyle name="메모 4 2 3 2 11" xfId="17546" xr:uid="{00000000-0005-0000-0000-0000CD3F0000}"/>
    <cellStyle name="메모 4 2 3 2 12" xfId="23062" xr:uid="{00000000-0005-0000-0000-0000CE3F0000}"/>
    <cellStyle name="메모 4 2 3 2 2" xfId="8742" xr:uid="{00000000-0005-0000-0000-0000CF3F0000}"/>
    <cellStyle name="메모 4 2 3 2 2 2" xfId="14708" xr:uid="{00000000-0005-0000-0000-0000D03F0000}"/>
    <cellStyle name="메모 4 2 3 2 2 3" xfId="20464" xr:uid="{00000000-0005-0000-0000-0000D13F0000}"/>
    <cellStyle name="메모 4 2 3 2 2 4" xfId="25946" xr:uid="{00000000-0005-0000-0000-0000D23F0000}"/>
    <cellStyle name="메모 4 2 3 2 3" xfId="8743" xr:uid="{00000000-0005-0000-0000-0000D33F0000}"/>
    <cellStyle name="메모 4 2 3 2 3 2" xfId="14709" xr:uid="{00000000-0005-0000-0000-0000D43F0000}"/>
    <cellStyle name="메모 4 2 3 2 3 3" xfId="20465" xr:uid="{00000000-0005-0000-0000-0000D53F0000}"/>
    <cellStyle name="메모 4 2 3 2 3 4" xfId="25947" xr:uid="{00000000-0005-0000-0000-0000D63F0000}"/>
    <cellStyle name="메모 4 2 3 2 4" xfId="8744" xr:uid="{00000000-0005-0000-0000-0000D73F0000}"/>
    <cellStyle name="메모 4 2 3 2 4 2" xfId="14710" xr:uid="{00000000-0005-0000-0000-0000D83F0000}"/>
    <cellStyle name="메모 4 2 3 2 4 3" xfId="20466" xr:uid="{00000000-0005-0000-0000-0000D93F0000}"/>
    <cellStyle name="메모 4 2 3 2 4 4" xfId="25948" xr:uid="{00000000-0005-0000-0000-0000DA3F0000}"/>
    <cellStyle name="메모 4 2 3 2 5" xfId="8745" xr:uid="{00000000-0005-0000-0000-0000DB3F0000}"/>
    <cellStyle name="메모 4 2 3 2 5 2" xfId="14711" xr:uid="{00000000-0005-0000-0000-0000DC3F0000}"/>
    <cellStyle name="메모 4 2 3 2 5 3" xfId="20467" xr:uid="{00000000-0005-0000-0000-0000DD3F0000}"/>
    <cellStyle name="메모 4 2 3 2 5 4" xfId="25949" xr:uid="{00000000-0005-0000-0000-0000DE3F0000}"/>
    <cellStyle name="메모 4 2 3 2 6" xfId="8746" xr:uid="{00000000-0005-0000-0000-0000DF3F0000}"/>
    <cellStyle name="메모 4 2 3 2 6 2" xfId="14712" xr:uid="{00000000-0005-0000-0000-0000E03F0000}"/>
    <cellStyle name="메모 4 2 3 2 6 3" xfId="20468" xr:uid="{00000000-0005-0000-0000-0000E13F0000}"/>
    <cellStyle name="메모 4 2 3 2 6 4" xfId="25950" xr:uid="{00000000-0005-0000-0000-0000E23F0000}"/>
    <cellStyle name="메모 4 2 3 2 7" xfId="8747" xr:uid="{00000000-0005-0000-0000-0000E33F0000}"/>
    <cellStyle name="메모 4 2 3 2 7 2" xfId="14713" xr:uid="{00000000-0005-0000-0000-0000E43F0000}"/>
    <cellStyle name="메모 4 2 3 2 7 3" xfId="20469" xr:uid="{00000000-0005-0000-0000-0000E53F0000}"/>
    <cellStyle name="메모 4 2 3 2 7 4" xfId="25951" xr:uid="{00000000-0005-0000-0000-0000E63F0000}"/>
    <cellStyle name="메모 4 2 3 2 8" xfId="8748" xr:uid="{00000000-0005-0000-0000-0000E73F0000}"/>
    <cellStyle name="메모 4 2 3 2 8 2" xfId="14714" xr:uid="{00000000-0005-0000-0000-0000E83F0000}"/>
    <cellStyle name="메모 4 2 3 2 8 3" xfId="20470" xr:uid="{00000000-0005-0000-0000-0000E93F0000}"/>
    <cellStyle name="메모 4 2 3 2 8 4" xfId="25952" xr:uid="{00000000-0005-0000-0000-0000EA3F0000}"/>
    <cellStyle name="메모 4 2 3 2 9" xfId="8749" xr:uid="{00000000-0005-0000-0000-0000EB3F0000}"/>
    <cellStyle name="메모 4 2 3 2 9 2" xfId="14715" xr:uid="{00000000-0005-0000-0000-0000EC3F0000}"/>
    <cellStyle name="메모 4 2 3 2 9 3" xfId="20471" xr:uid="{00000000-0005-0000-0000-0000ED3F0000}"/>
    <cellStyle name="메모 4 2 3 2 9 4" xfId="25953" xr:uid="{00000000-0005-0000-0000-0000EE3F0000}"/>
    <cellStyle name="메모 4 2 3 3" xfId="6032" xr:uid="{00000000-0005-0000-0000-0000EF3F0000}"/>
    <cellStyle name="메모 4 2 3 3 10" xfId="8750" xr:uid="{00000000-0005-0000-0000-0000F03F0000}"/>
    <cellStyle name="메모 4 2 3 3 10 2" xfId="14716" xr:uid="{00000000-0005-0000-0000-0000F13F0000}"/>
    <cellStyle name="메모 4 2 3 3 10 3" xfId="20472" xr:uid="{00000000-0005-0000-0000-0000F23F0000}"/>
    <cellStyle name="메모 4 2 3 3 10 4" xfId="25954" xr:uid="{00000000-0005-0000-0000-0000F33F0000}"/>
    <cellStyle name="메모 4 2 3 3 11" xfId="12005" xr:uid="{00000000-0005-0000-0000-0000F43F0000}"/>
    <cellStyle name="메모 4 2 3 3 12" xfId="17762" xr:uid="{00000000-0005-0000-0000-0000F53F0000}"/>
    <cellStyle name="메모 4 2 3 3 13" xfId="23259" xr:uid="{00000000-0005-0000-0000-0000F63F0000}"/>
    <cellStyle name="메모 4 2 3 3 2" xfId="8751" xr:uid="{00000000-0005-0000-0000-0000F73F0000}"/>
    <cellStyle name="메모 4 2 3 3 2 2" xfId="14717" xr:uid="{00000000-0005-0000-0000-0000F83F0000}"/>
    <cellStyle name="메모 4 2 3 3 2 3" xfId="20473" xr:uid="{00000000-0005-0000-0000-0000F93F0000}"/>
    <cellStyle name="메모 4 2 3 3 2 4" xfId="25955" xr:uid="{00000000-0005-0000-0000-0000FA3F0000}"/>
    <cellStyle name="메모 4 2 3 3 3" xfId="8752" xr:uid="{00000000-0005-0000-0000-0000FB3F0000}"/>
    <cellStyle name="메모 4 2 3 3 3 2" xfId="14718" xr:uid="{00000000-0005-0000-0000-0000FC3F0000}"/>
    <cellStyle name="메모 4 2 3 3 3 3" xfId="20474" xr:uid="{00000000-0005-0000-0000-0000FD3F0000}"/>
    <cellStyle name="메모 4 2 3 3 3 4" xfId="25956" xr:uid="{00000000-0005-0000-0000-0000FE3F0000}"/>
    <cellStyle name="메모 4 2 3 3 4" xfId="8753" xr:uid="{00000000-0005-0000-0000-0000FF3F0000}"/>
    <cellStyle name="메모 4 2 3 3 4 2" xfId="14719" xr:uid="{00000000-0005-0000-0000-000000400000}"/>
    <cellStyle name="메모 4 2 3 3 4 3" xfId="20475" xr:uid="{00000000-0005-0000-0000-000001400000}"/>
    <cellStyle name="메모 4 2 3 3 4 4" xfId="25957" xr:uid="{00000000-0005-0000-0000-000002400000}"/>
    <cellStyle name="메모 4 2 3 3 5" xfId="8754" xr:uid="{00000000-0005-0000-0000-000003400000}"/>
    <cellStyle name="메모 4 2 3 3 5 2" xfId="14720" xr:uid="{00000000-0005-0000-0000-000004400000}"/>
    <cellStyle name="메모 4 2 3 3 5 3" xfId="20476" xr:uid="{00000000-0005-0000-0000-000005400000}"/>
    <cellStyle name="메모 4 2 3 3 5 4" xfId="25958" xr:uid="{00000000-0005-0000-0000-000006400000}"/>
    <cellStyle name="메모 4 2 3 3 6" xfId="8755" xr:uid="{00000000-0005-0000-0000-000007400000}"/>
    <cellStyle name="메모 4 2 3 3 6 2" xfId="14721" xr:uid="{00000000-0005-0000-0000-000008400000}"/>
    <cellStyle name="메모 4 2 3 3 6 3" xfId="20477" xr:uid="{00000000-0005-0000-0000-000009400000}"/>
    <cellStyle name="메모 4 2 3 3 6 4" xfId="25959" xr:uid="{00000000-0005-0000-0000-00000A400000}"/>
    <cellStyle name="메모 4 2 3 3 7" xfId="8756" xr:uid="{00000000-0005-0000-0000-00000B400000}"/>
    <cellStyle name="메모 4 2 3 3 7 2" xfId="14722" xr:uid="{00000000-0005-0000-0000-00000C400000}"/>
    <cellStyle name="메모 4 2 3 3 7 3" xfId="20478" xr:uid="{00000000-0005-0000-0000-00000D400000}"/>
    <cellStyle name="메모 4 2 3 3 7 4" xfId="25960" xr:uid="{00000000-0005-0000-0000-00000E400000}"/>
    <cellStyle name="메모 4 2 3 3 8" xfId="8757" xr:uid="{00000000-0005-0000-0000-00000F400000}"/>
    <cellStyle name="메모 4 2 3 3 8 2" xfId="14723" xr:uid="{00000000-0005-0000-0000-000010400000}"/>
    <cellStyle name="메모 4 2 3 3 8 3" xfId="20479" xr:uid="{00000000-0005-0000-0000-000011400000}"/>
    <cellStyle name="메모 4 2 3 3 8 4" xfId="25961" xr:uid="{00000000-0005-0000-0000-000012400000}"/>
    <cellStyle name="메모 4 2 3 3 9" xfId="8758" xr:uid="{00000000-0005-0000-0000-000013400000}"/>
    <cellStyle name="메모 4 2 3 3 9 2" xfId="14724" xr:uid="{00000000-0005-0000-0000-000014400000}"/>
    <cellStyle name="메모 4 2 3 3 9 3" xfId="20480" xr:uid="{00000000-0005-0000-0000-000015400000}"/>
    <cellStyle name="메모 4 2 3 3 9 4" xfId="25962" xr:uid="{00000000-0005-0000-0000-000016400000}"/>
    <cellStyle name="메모 4 2 3 4" xfId="8759" xr:uid="{00000000-0005-0000-0000-000017400000}"/>
    <cellStyle name="메모 4 2 3 4 2" xfId="14725" xr:uid="{00000000-0005-0000-0000-000018400000}"/>
    <cellStyle name="메모 4 2 3 4 3" xfId="20481" xr:uid="{00000000-0005-0000-0000-000019400000}"/>
    <cellStyle name="메모 4 2 3 4 4" xfId="25963" xr:uid="{00000000-0005-0000-0000-00001A400000}"/>
    <cellStyle name="메모 4 2 3 5" xfId="8760" xr:uid="{00000000-0005-0000-0000-00001B400000}"/>
    <cellStyle name="메모 4 2 3 5 2" xfId="14726" xr:uid="{00000000-0005-0000-0000-00001C400000}"/>
    <cellStyle name="메모 4 2 3 5 3" xfId="20482" xr:uid="{00000000-0005-0000-0000-00001D400000}"/>
    <cellStyle name="메모 4 2 3 5 4" xfId="25964" xr:uid="{00000000-0005-0000-0000-00001E400000}"/>
    <cellStyle name="메모 4 2 3 6" xfId="8761" xr:uid="{00000000-0005-0000-0000-00001F400000}"/>
    <cellStyle name="메모 4 2 3 6 2" xfId="14727" xr:uid="{00000000-0005-0000-0000-000020400000}"/>
    <cellStyle name="메모 4 2 3 6 3" xfId="20483" xr:uid="{00000000-0005-0000-0000-000021400000}"/>
    <cellStyle name="메모 4 2 3 6 4" xfId="25965" xr:uid="{00000000-0005-0000-0000-000022400000}"/>
    <cellStyle name="메모 4 2 3 7" xfId="8762" xr:uid="{00000000-0005-0000-0000-000023400000}"/>
    <cellStyle name="메모 4 2 3 7 2" xfId="14728" xr:uid="{00000000-0005-0000-0000-000024400000}"/>
    <cellStyle name="메모 4 2 3 7 3" xfId="20484" xr:uid="{00000000-0005-0000-0000-000025400000}"/>
    <cellStyle name="메모 4 2 3 7 4" xfId="25966" xr:uid="{00000000-0005-0000-0000-000026400000}"/>
    <cellStyle name="메모 4 2 3 8" xfId="8763" xr:uid="{00000000-0005-0000-0000-000027400000}"/>
    <cellStyle name="메모 4 2 3 8 2" xfId="14729" xr:uid="{00000000-0005-0000-0000-000028400000}"/>
    <cellStyle name="메모 4 2 3 8 3" xfId="20485" xr:uid="{00000000-0005-0000-0000-000029400000}"/>
    <cellStyle name="메모 4 2 3 8 4" xfId="25967" xr:uid="{00000000-0005-0000-0000-00002A400000}"/>
    <cellStyle name="메모 4 2 3 9" xfId="8764" xr:uid="{00000000-0005-0000-0000-00002B400000}"/>
    <cellStyle name="메모 4 2 3 9 2" xfId="14730" xr:uid="{00000000-0005-0000-0000-00002C400000}"/>
    <cellStyle name="메모 4 2 3 9 3" xfId="20486" xr:uid="{00000000-0005-0000-0000-00002D400000}"/>
    <cellStyle name="메모 4 2 3 9 4" xfId="25968" xr:uid="{00000000-0005-0000-0000-00002E400000}"/>
    <cellStyle name="메모 4 2 4" xfId="5458" xr:uid="{00000000-0005-0000-0000-00002F400000}"/>
    <cellStyle name="메모 4 2 4 2" xfId="5746" xr:uid="{00000000-0005-0000-0000-000030400000}"/>
    <cellStyle name="메모 4 2 4 2 10" xfId="11719" xr:uid="{00000000-0005-0000-0000-000031400000}"/>
    <cellStyle name="메모 4 2 4 2 11" xfId="17486" xr:uid="{00000000-0005-0000-0000-000032400000}"/>
    <cellStyle name="메모 4 2 4 2 12" xfId="23004" xr:uid="{00000000-0005-0000-0000-000033400000}"/>
    <cellStyle name="메모 4 2 4 2 2" xfId="8765" xr:uid="{00000000-0005-0000-0000-000034400000}"/>
    <cellStyle name="메모 4 2 4 2 2 2" xfId="14731" xr:uid="{00000000-0005-0000-0000-000035400000}"/>
    <cellStyle name="메모 4 2 4 2 2 3" xfId="20487" xr:uid="{00000000-0005-0000-0000-000036400000}"/>
    <cellStyle name="메모 4 2 4 2 2 4" xfId="25969" xr:uid="{00000000-0005-0000-0000-000037400000}"/>
    <cellStyle name="메모 4 2 4 2 3" xfId="8766" xr:uid="{00000000-0005-0000-0000-000038400000}"/>
    <cellStyle name="메모 4 2 4 2 3 2" xfId="14732" xr:uid="{00000000-0005-0000-0000-000039400000}"/>
    <cellStyle name="메모 4 2 4 2 3 3" xfId="20488" xr:uid="{00000000-0005-0000-0000-00003A400000}"/>
    <cellStyle name="메모 4 2 4 2 3 4" xfId="25970" xr:uid="{00000000-0005-0000-0000-00003B400000}"/>
    <cellStyle name="메모 4 2 4 2 4" xfId="8767" xr:uid="{00000000-0005-0000-0000-00003C400000}"/>
    <cellStyle name="메모 4 2 4 2 4 2" xfId="14733" xr:uid="{00000000-0005-0000-0000-00003D400000}"/>
    <cellStyle name="메모 4 2 4 2 4 3" xfId="20489" xr:uid="{00000000-0005-0000-0000-00003E400000}"/>
    <cellStyle name="메모 4 2 4 2 4 4" xfId="25971" xr:uid="{00000000-0005-0000-0000-00003F400000}"/>
    <cellStyle name="메모 4 2 4 2 5" xfId="8768" xr:uid="{00000000-0005-0000-0000-000040400000}"/>
    <cellStyle name="메모 4 2 4 2 5 2" xfId="14734" xr:uid="{00000000-0005-0000-0000-000041400000}"/>
    <cellStyle name="메모 4 2 4 2 5 3" xfId="20490" xr:uid="{00000000-0005-0000-0000-000042400000}"/>
    <cellStyle name="메모 4 2 4 2 5 4" xfId="25972" xr:uid="{00000000-0005-0000-0000-000043400000}"/>
    <cellStyle name="메모 4 2 4 2 6" xfId="8769" xr:uid="{00000000-0005-0000-0000-000044400000}"/>
    <cellStyle name="메모 4 2 4 2 6 2" xfId="14735" xr:uid="{00000000-0005-0000-0000-000045400000}"/>
    <cellStyle name="메모 4 2 4 2 6 3" xfId="20491" xr:uid="{00000000-0005-0000-0000-000046400000}"/>
    <cellStyle name="메모 4 2 4 2 6 4" xfId="25973" xr:uid="{00000000-0005-0000-0000-000047400000}"/>
    <cellStyle name="메모 4 2 4 2 7" xfId="8770" xr:uid="{00000000-0005-0000-0000-000048400000}"/>
    <cellStyle name="메모 4 2 4 2 7 2" xfId="14736" xr:uid="{00000000-0005-0000-0000-000049400000}"/>
    <cellStyle name="메모 4 2 4 2 7 3" xfId="20492" xr:uid="{00000000-0005-0000-0000-00004A400000}"/>
    <cellStyle name="메모 4 2 4 2 7 4" xfId="25974" xr:uid="{00000000-0005-0000-0000-00004B400000}"/>
    <cellStyle name="메모 4 2 4 2 8" xfId="8771" xr:uid="{00000000-0005-0000-0000-00004C400000}"/>
    <cellStyle name="메모 4 2 4 2 8 2" xfId="14737" xr:uid="{00000000-0005-0000-0000-00004D400000}"/>
    <cellStyle name="메모 4 2 4 2 8 3" xfId="20493" xr:uid="{00000000-0005-0000-0000-00004E400000}"/>
    <cellStyle name="메모 4 2 4 2 8 4" xfId="25975" xr:uid="{00000000-0005-0000-0000-00004F400000}"/>
    <cellStyle name="메모 4 2 4 2 9" xfId="8772" xr:uid="{00000000-0005-0000-0000-000050400000}"/>
    <cellStyle name="메모 4 2 4 2 9 2" xfId="14738" xr:uid="{00000000-0005-0000-0000-000051400000}"/>
    <cellStyle name="메모 4 2 4 2 9 3" xfId="20494" xr:uid="{00000000-0005-0000-0000-000052400000}"/>
    <cellStyle name="메모 4 2 4 2 9 4" xfId="25976" xr:uid="{00000000-0005-0000-0000-000053400000}"/>
    <cellStyle name="메모 4 2 4 3" xfId="5973" xr:uid="{00000000-0005-0000-0000-000054400000}"/>
    <cellStyle name="메모 4 2 4 3 10" xfId="8773" xr:uid="{00000000-0005-0000-0000-000055400000}"/>
    <cellStyle name="메모 4 2 4 3 10 2" xfId="14739" xr:uid="{00000000-0005-0000-0000-000056400000}"/>
    <cellStyle name="메모 4 2 4 3 10 3" xfId="20495" xr:uid="{00000000-0005-0000-0000-000057400000}"/>
    <cellStyle name="메모 4 2 4 3 10 4" xfId="25977" xr:uid="{00000000-0005-0000-0000-000058400000}"/>
    <cellStyle name="메모 4 2 4 3 11" xfId="11946" xr:uid="{00000000-0005-0000-0000-000059400000}"/>
    <cellStyle name="메모 4 2 4 3 12" xfId="17703" xr:uid="{00000000-0005-0000-0000-00005A400000}"/>
    <cellStyle name="메모 4 2 4 3 13" xfId="23200" xr:uid="{00000000-0005-0000-0000-00005B400000}"/>
    <cellStyle name="메모 4 2 4 3 2" xfId="8774" xr:uid="{00000000-0005-0000-0000-00005C400000}"/>
    <cellStyle name="메모 4 2 4 3 2 2" xfId="14740" xr:uid="{00000000-0005-0000-0000-00005D400000}"/>
    <cellStyle name="메모 4 2 4 3 2 3" xfId="20496" xr:uid="{00000000-0005-0000-0000-00005E400000}"/>
    <cellStyle name="메모 4 2 4 3 2 4" xfId="25978" xr:uid="{00000000-0005-0000-0000-00005F400000}"/>
    <cellStyle name="메모 4 2 4 3 3" xfId="8775" xr:uid="{00000000-0005-0000-0000-000060400000}"/>
    <cellStyle name="메모 4 2 4 3 3 2" xfId="14741" xr:uid="{00000000-0005-0000-0000-000061400000}"/>
    <cellStyle name="메모 4 2 4 3 3 3" xfId="20497" xr:uid="{00000000-0005-0000-0000-000062400000}"/>
    <cellStyle name="메모 4 2 4 3 3 4" xfId="25979" xr:uid="{00000000-0005-0000-0000-000063400000}"/>
    <cellStyle name="메모 4 2 4 3 4" xfId="8776" xr:uid="{00000000-0005-0000-0000-000064400000}"/>
    <cellStyle name="메모 4 2 4 3 4 2" xfId="14742" xr:uid="{00000000-0005-0000-0000-000065400000}"/>
    <cellStyle name="메모 4 2 4 3 4 3" xfId="20498" xr:uid="{00000000-0005-0000-0000-000066400000}"/>
    <cellStyle name="메모 4 2 4 3 4 4" xfId="25980" xr:uid="{00000000-0005-0000-0000-000067400000}"/>
    <cellStyle name="메모 4 2 4 3 5" xfId="8777" xr:uid="{00000000-0005-0000-0000-000068400000}"/>
    <cellStyle name="메모 4 2 4 3 5 2" xfId="14743" xr:uid="{00000000-0005-0000-0000-000069400000}"/>
    <cellStyle name="메모 4 2 4 3 5 3" xfId="20499" xr:uid="{00000000-0005-0000-0000-00006A400000}"/>
    <cellStyle name="메모 4 2 4 3 5 4" xfId="25981" xr:uid="{00000000-0005-0000-0000-00006B400000}"/>
    <cellStyle name="메모 4 2 4 3 6" xfId="8778" xr:uid="{00000000-0005-0000-0000-00006C400000}"/>
    <cellStyle name="메모 4 2 4 3 6 2" xfId="14744" xr:uid="{00000000-0005-0000-0000-00006D400000}"/>
    <cellStyle name="메모 4 2 4 3 6 3" xfId="20500" xr:uid="{00000000-0005-0000-0000-00006E400000}"/>
    <cellStyle name="메모 4 2 4 3 6 4" xfId="25982" xr:uid="{00000000-0005-0000-0000-00006F400000}"/>
    <cellStyle name="메모 4 2 4 3 7" xfId="8779" xr:uid="{00000000-0005-0000-0000-000070400000}"/>
    <cellStyle name="메모 4 2 4 3 7 2" xfId="14745" xr:uid="{00000000-0005-0000-0000-000071400000}"/>
    <cellStyle name="메모 4 2 4 3 7 3" xfId="20501" xr:uid="{00000000-0005-0000-0000-000072400000}"/>
    <cellStyle name="메모 4 2 4 3 7 4" xfId="25983" xr:uid="{00000000-0005-0000-0000-000073400000}"/>
    <cellStyle name="메모 4 2 4 3 8" xfId="8780" xr:uid="{00000000-0005-0000-0000-000074400000}"/>
    <cellStyle name="메모 4 2 4 3 8 2" xfId="14746" xr:uid="{00000000-0005-0000-0000-000075400000}"/>
    <cellStyle name="메모 4 2 4 3 8 3" xfId="20502" xr:uid="{00000000-0005-0000-0000-000076400000}"/>
    <cellStyle name="메모 4 2 4 3 8 4" xfId="25984" xr:uid="{00000000-0005-0000-0000-000077400000}"/>
    <cellStyle name="메모 4 2 4 3 9" xfId="8781" xr:uid="{00000000-0005-0000-0000-000078400000}"/>
    <cellStyle name="메모 4 2 4 3 9 2" xfId="14747" xr:uid="{00000000-0005-0000-0000-000079400000}"/>
    <cellStyle name="메모 4 2 4 3 9 3" xfId="20503" xr:uid="{00000000-0005-0000-0000-00007A400000}"/>
    <cellStyle name="메모 4 2 4 3 9 4" xfId="25985" xr:uid="{00000000-0005-0000-0000-00007B400000}"/>
    <cellStyle name="메모 4 2 4 4" xfId="8782" xr:uid="{00000000-0005-0000-0000-00007C400000}"/>
    <cellStyle name="메모 4 2 4 4 2" xfId="14748" xr:uid="{00000000-0005-0000-0000-00007D400000}"/>
    <cellStyle name="메모 4 2 4 4 3" xfId="20504" xr:uid="{00000000-0005-0000-0000-00007E400000}"/>
    <cellStyle name="메모 4 2 4 4 4" xfId="25986" xr:uid="{00000000-0005-0000-0000-00007F400000}"/>
    <cellStyle name="메모 4 2 4 5" xfId="8783" xr:uid="{00000000-0005-0000-0000-000080400000}"/>
    <cellStyle name="메모 4 2 4 5 2" xfId="14749" xr:uid="{00000000-0005-0000-0000-000081400000}"/>
    <cellStyle name="메모 4 2 4 5 3" xfId="20505" xr:uid="{00000000-0005-0000-0000-000082400000}"/>
    <cellStyle name="메모 4 2 4 5 4" xfId="25987" xr:uid="{00000000-0005-0000-0000-000083400000}"/>
    <cellStyle name="메모 4 2 4 6" xfId="8784" xr:uid="{00000000-0005-0000-0000-000084400000}"/>
    <cellStyle name="메모 4 2 4 6 2" xfId="14750" xr:uid="{00000000-0005-0000-0000-000085400000}"/>
    <cellStyle name="메모 4 2 4 6 3" xfId="20506" xr:uid="{00000000-0005-0000-0000-000086400000}"/>
    <cellStyle name="메모 4 2 4 6 4" xfId="25988" xr:uid="{00000000-0005-0000-0000-000087400000}"/>
    <cellStyle name="메모 4 2 4 7" xfId="11452" xr:uid="{00000000-0005-0000-0000-000088400000}"/>
    <cellStyle name="메모 4 2 4 8" xfId="17245" xr:uid="{00000000-0005-0000-0000-000089400000}"/>
    <cellStyle name="메모 4 2 5" xfId="5481" xr:uid="{00000000-0005-0000-0000-00008A400000}"/>
    <cellStyle name="메모 4 2 5 2" xfId="5769" xr:uid="{00000000-0005-0000-0000-00008B400000}"/>
    <cellStyle name="메모 4 2 5 2 10" xfId="11742" xr:uid="{00000000-0005-0000-0000-00008C400000}"/>
    <cellStyle name="메모 4 2 5 2 11" xfId="17509" xr:uid="{00000000-0005-0000-0000-00008D400000}"/>
    <cellStyle name="메모 4 2 5 2 12" xfId="23022" xr:uid="{00000000-0005-0000-0000-00008E400000}"/>
    <cellStyle name="메모 4 2 5 2 2" xfId="8785" xr:uid="{00000000-0005-0000-0000-00008F400000}"/>
    <cellStyle name="메모 4 2 5 2 2 2" xfId="14751" xr:uid="{00000000-0005-0000-0000-000090400000}"/>
    <cellStyle name="메모 4 2 5 2 2 3" xfId="20507" xr:uid="{00000000-0005-0000-0000-000091400000}"/>
    <cellStyle name="메모 4 2 5 2 2 4" xfId="25989" xr:uid="{00000000-0005-0000-0000-000092400000}"/>
    <cellStyle name="메모 4 2 5 2 3" xfId="8786" xr:uid="{00000000-0005-0000-0000-000093400000}"/>
    <cellStyle name="메모 4 2 5 2 3 2" xfId="14752" xr:uid="{00000000-0005-0000-0000-000094400000}"/>
    <cellStyle name="메모 4 2 5 2 3 3" xfId="20508" xr:uid="{00000000-0005-0000-0000-000095400000}"/>
    <cellStyle name="메모 4 2 5 2 3 4" xfId="25990" xr:uid="{00000000-0005-0000-0000-000096400000}"/>
    <cellStyle name="메모 4 2 5 2 4" xfId="8787" xr:uid="{00000000-0005-0000-0000-000097400000}"/>
    <cellStyle name="메모 4 2 5 2 4 2" xfId="14753" xr:uid="{00000000-0005-0000-0000-000098400000}"/>
    <cellStyle name="메모 4 2 5 2 4 3" xfId="20509" xr:uid="{00000000-0005-0000-0000-000099400000}"/>
    <cellStyle name="메모 4 2 5 2 4 4" xfId="25991" xr:uid="{00000000-0005-0000-0000-00009A400000}"/>
    <cellStyle name="메모 4 2 5 2 5" xfId="8788" xr:uid="{00000000-0005-0000-0000-00009B400000}"/>
    <cellStyle name="메모 4 2 5 2 5 2" xfId="14754" xr:uid="{00000000-0005-0000-0000-00009C400000}"/>
    <cellStyle name="메모 4 2 5 2 5 3" xfId="20510" xr:uid="{00000000-0005-0000-0000-00009D400000}"/>
    <cellStyle name="메모 4 2 5 2 5 4" xfId="25992" xr:uid="{00000000-0005-0000-0000-00009E400000}"/>
    <cellStyle name="메모 4 2 5 2 6" xfId="8789" xr:uid="{00000000-0005-0000-0000-00009F400000}"/>
    <cellStyle name="메모 4 2 5 2 6 2" xfId="14755" xr:uid="{00000000-0005-0000-0000-0000A0400000}"/>
    <cellStyle name="메모 4 2 5 2 6 3" xfId="20511" xr:uid="{00000000-0005-0000-0000-0000A1400000}"/>
    <cellStyle name="메모 4 2 5 2 6 4" xfId="25993" xr:uid="{00000000-0005-0000-0000-0000A2400000}"/>
    <cellStyle name="메모 4 2 5 2 7" xfId="8790" xr:uid="{00000000-0005-0000-0000-0000A3400000}"/>
    <cellStyle name="메모 4 2 5 2 7 2" xfId="14756" xr:uid="{00000000-0005-0000-0000-0000A4400000}"/>
    <cellStyle name="메모 4 2 5 2 7 3" xfId="20512" xr:uid="{00000000-0005-0000-0000-0000A5400000}"/>
    <cellStyle name="메모 4 2 5 2 7 4" xfId="25994" xr:uid="{00000000-0005-0000-0000-0000A6400000}"/>
    <cellStyle name="메모 4 2 5 2 8" xfId="8791" xr:uid="{00000000-0005-0000-0000-0000A7400000}"/>
    <cellStyle name="메모 4 2 5 2 8 2" xfId="14757" xr:uid="{00000000-0005-0000-0000-0000A8400000}"/>
    <cellStyle name="메모 4 2 5 2 8 3" xfId="20513" xr:uid="{00000000-0005-0000-0000-0000A9400000}"/>
    <cellStyle name="메모 4 2 5 2 8 4" xfId="25995" xr:uid="{00000000-0005-0000-0000-0000AA400000}"/>
    <cellStyle name="메모 4 2 5 2 9" xfId="8792" xr:uid="{00000000-0005-0000-0000-0000AB400000}"/>
    <cellStyle name="메모 4 2 5 2 9 2" xfId="14758" xr:uid="{00000000-0005-0000-0000-0000AC400000}"/>
    <cellStyle name="메모 4 2 5 2 9 3" xfId="20514" xr:uid="{00000000-0005-0000-0000-0000AD400000}"/>
    <cellStyle name="메모 4 2 5 2 9 4" xfId="25996" xr:uid="{00000000-0005-0000-0000-0000AE400000}"/>
    <cellStyle name="메모 4 2 5 3" xfId="5994" xr:uid="{00000000-0005-0000-0000-0000AF400000}"/>
    <cellStyle name="메모 4 2 5 3 10" xfId="8793" xr:uid="{00000000-0005-0000-0000-0000B0400000}"/>
    <cellStyle name="메모 4 2 5 3 10 2" xfId="14759" xr:uid="{00000000-0005-0000-0000-0000B1400000}"/>
    <cellStyle name="메모 4 2 5 3 10 3" xfId="20515" xr:uid="{00000000-0005-0000-0000-0000B2400000}"/>
    <cellStyle name="메모 4 2 5 3 10 4" xfId="25997" xr:uid="{00000000-0005-0000-0000-0000B3400000}"/>
    <cellStyle name="메모 4 2 5 3 11" xfId="11967" xr:uid="{00000000-0005-0000-0000-0000B4400000}"/>
    <cellStyle name="메모 4 2 5 3 12" xfId="17724" xr:uid="{00000000-0005-0000-0000-0000B5400000}"/>
    <cellStyle name="메모 4 2 5 3 13" xfId="23221" xr:uid="{00000000-0005-0000-0000-0000B6400000}"/>
    <cellStyle name="메모 4 2 5 3 2" xfId="8794" xr:uid="{00000000-0005-0000-0000-0000B7400000}"/>
    <cellStyle name="메모 4 2 5 3 2 2" xfId="14760" xr:uid="{00000000-0005-0000-0000-0000B8400000}"/>
    <cellStyle name="메모 4 2 5 3 2 3" xfId="20516" xr:uid="{00000000-0005-0000-0000-0000B9400000}"/>
    <cellStyle name="메모 4 2 5 3 2 4" xfId="25998" xr:uid="{00000000-0005-0000-0000-0000BA400000}"/>
    <cellStyle name="메모 4 2 5 3 3" xfId="8795" xr:uid="{00000000-0005-0000-0000-0000BB400000}"/>
    <cellStyle name="메모 4 2 5 3 3 2" xfId="14761" xr:uid="{00000000-0005-0000-0000-0000BC400000}"/>
    <cellStyle name="메모 4 2 5 3 3 3" xfId="20517" xr:uid="{00000000-0005-0000-0000-0000BD400000}"/>
    <cellStyle name="메모 4 2 5 3 3 4" xfId="25999" xr:uid="{00000000-0005-0000-0000-0000BE400000}"/>
    <cellStyle name="메모 4 2 5 3 4" xfId="8796" xr:uid="{00000000-0005-0000-0000-0000BF400000}"/>
    <cellStyle name="메모 4 2 5 3 4 2" xfId="14762" xr:uid="{00000000-0005-0000-0000-0000C0400000}"/>
    <cellStyle name="메모 4 2 5 3 4 3" xfId="20518" xr:uid="{00000000-0005-0000-0000-0000C1400000}"/>
    <cellStyle name="메모 4 2 5 3 4 4" xfId="26000" xr:uid="{00000000-0005-0000-0000-0000C2400000}"/>
    <cellStyle name="메모 4 2 5 3 5" xfId="8797" xr:uid="{00000000-0005-0000-0000-0000C3400000}"/>
    <cellStyle name="메모 4 2 5 3 5 2" xfId="14763" xr:uid="{00000000-0005-0000-0000-0000C4400000}"/>
    <cellStyle name="메모 4 2 5 3 5 3" xfId="20519" xr:uid="{00000000-0005-0000-0000-0000C5400000}"/>
    <cellStyle name="메모 4 2 5 3 5 4" xfId="26001" xr:uid="{00000000-0005-0000-0000-0000C6400000}"/>
    <cellStyle name="메모 4 2 5 3 6" xfId="8798" xr:uid="{00000000-0005-0000-0000-0000C7400000}"/>
    <cellStyle name="메모 4 2 5 3 6 2" xfId="14764" xr:uid="{00000000-0005-0000-0000-0000C8400000}"/>
    <cellStyle name="메모 4 2 5 3 6 3" xfId="20520" xr:uid="{00000000-0005-0000-0000-0000C9400000}"/>
    <cellStyle name="메모 4 2 5 3 6 4" xfId="26002" xr:uid="{00000000-0005-0000-0000-0000CA400000}"/>
    <cellStyle name="메모 4 2 5 3 7" xfId="8799" xr:uid="{00000000-0005-0000-0000-0000CB400000}"/>
    <cellStyle name="메모 4 2 5 3 7 2" xfId="14765" xr:uid="{00000000-0005-0000-0000-0000CC400000}"/>
    <cellStyle name="메모 4 2 5 3 7 3" xfId="20521" xr:uid="{00000000-0005-0000-0000-0000CD400000}"/>
    <cellStyle name="메모 4 2 5 3 7 4" xfId="26003" xr:uid="{00000000-0005-0000-0000-0000CE400000}"/>
    <cellStyle name="메모 4 2 5 3 8" xfId="8800" xr:uid="{00000000-0005-0000-0000-0000CF400000}"/>
    <cellStyle name="메모 4 2 5 3 8 2" xfId="14766" xr:uid="{00000000-0005-0000-0000-0000D0400000}"/>
    <cellStyle name="메모 4 2 5 3 8 3" xfId="20522" xr:uid="{00000000-0005-0000-0000-0000D1400000}"/>
    <cellStyle name="메모 4 2 5 3 8 4" xfId="26004" xr:uid="{00000000-0005-0000-0000-0000D2400000}"/>
    <cellStyle name="메모 4 2 5 3 9" xfId="8801" xr:uid="{00000000-0005-0000-0000-0000D3400000}"/>
    <cellStyle name="메모 4 2 5 3 9 2" xfId="14767" xr:uid="{00000000-0005-0000-0000-0000D4400000}"/>
    <cellStyle name="메모 4 2 5 3 9 3" xfId="20523" xr:uid="{00000000-0005-0000-0000-0000D5400000}"/>
    <cellStyle name="메모 4 2 5 3 9 4" xfId="26005" xr:uid="{00000000-0005-0000-0000-0000D6400000}"/>
    <cellStyle name="메모 4 2 5 4" xfId="8802" xr:uid="{00000000-0005-0000-0000-0000D7400000}"/>
    <cellStyle name="메모 4 2 5 4 2" xfId="14768" xr:uid="{00000000-0005-0000-0000-0000D8400000}"/>
    <cellStyle name="메모 4 2 5 4 3" xfId="20524" xr:uid="{00000000-0005-0000-0000-0000D9400000}"/>
    <cellStyle name="메모 4 2 5 4 4" xfId="26006" xr:uid="{00000000-0005-0000-0000-0000DA400000}"/>
    <cellStyle name="메모 4 2 5 5" xfId="8803" xr:uid="{00000000-0005-0000-0000-0000DB400000}"/>
    <cellStyle name="메모 4 2 5 5 2" xfId="14769" xr:uid="{00000000-0005-0000-0000-0000DC400000}"/>
    <cellStyle name="메모 4 2 5 5 3" xfId="20525" xr:uid="{00000000-0005-0000-0000-0000DD400000}"/>
    <cellStyle name="메모 4 2 5 5 4" xfId="26007" xr:uid="{00000000-0005-0000-0000-0000DE400000}"/>
    <cellStyle name="메모 4 2 5 6" xfId="8804" xr:uid="{00000000-0005-0000-0000-0000DF400000}"/>
    <cellStyle name="메모 4 2 5 6 2" xfId="14770" xr:uid="{00000000-0005-0000-0000-0000E0400000}"/>
    <cellStyle name="메모 4 2 5 6 3" xfId="20526" xr:uid="{00000000-0005-0000-0000-0000E1400000}"/>
    <cellStyle name="메모 4 2 5 6 4" xfId="26008" xr:uid="{00000000-0005-0000-0000-0000E2400000}"/>
    <cellStyle name="메모 4 2 5 7" xfId="8805" xr:uid="{00000000-0005-0000-0000-0000E3400000}"/>
    <cellStyle name="메모 4 2 5 7 2" xfId="14771" xr:uid="{00000000-0005-0000-0000-0000E4400000}"/>
    <cellStyle name="메모 4 2 5 7 3" xfId="20527" xr:uid="{00000000-0005-0000-0000-0000E5400000}"/>
    <cellStyle name="메모 4 2 5 7 4" xfId="26009" xr:uid="{00000000-0005-0000-0000-0000E6400000}"/>
    <cellStyle name="메모 4 2 5 8" xfId="11475" xr:uid="{00000000-0005-0000-0000-0000E7400000}"/>
    <cellStyle name="메모 4 2 5 9" xfId="17268" xr:uid="{00000000-0005-0000-0000-0000E8400000}"/>
    <cellStyle name="메모 4 2 6" xfId="5469" xr:uid="{00000000-0005-0000-0000-0000E9400000}"/>
    <cellStyle name="메모 4 2 6 10" xfId="17256" xr:uid="{00000000-0005-0000-0000-0000EA400000}"/>
    <cellStyle name="메모 4 2 6 11" xfId="22877" xr:uid="{00000000-0005-0000-0000-0000EB400000}"/>
    <cellStyle name="메모 4 2 6 2" xfId="5757" xr:uid="{00000000-0005-0000-0000-0000EC400000}"/>
    <cellStyle name="메모 4 2 6 2 10" xfId="8806" xr:uid="{00000000-0005-0000-0000-0000ED400000}"/>
    <cellStyle name="메모 4 2 6 2 10 2" xfId="14772" xr:uid="{00000000-0005-0000-0000-0000EE400000}"/>
    <cellStyle name="메모 4 2 6 2 10 3" xfId="20528" xr:uid="{00000000-0005-0000-0000-0000EF400000}"/>
    <cellStyle name="메모 4 2 6 2 10 4" xfId="26010" xr:uid="{00000000-0005-0000-0000-0000F0400000}"/>
    <cellStyle name="메모 4 2 6 2 11" xfId="11730" xr:uid="{00000000-0005-0000-0000-0000F1400000}"/>
    <cellStyle name="메모 4 2 6 2 12" xfId="17497" xr:uid="{00000000-0005-0000-0000-0000F2400000}"/>
    <cellStyle name="메모 4 2 6 2 13" xfId="23013" xr:uid="{00000000-0005-0000-0000-0000F3400000}"/>
    <cellStyle name="메모 4 2 6 2 2" xfId="8807" xr:uid="{00000000-0005-0000-0000-0000F4400000}"/>
    <cellStyle name="메모 4 2 6 2 2 2" xfId="14773" xr:uid="{00000000-0005-0000-0000-0000F5400000}"/>
    <cellStyle name="메모 4 2 6 2 2 3" xfId="20529" xr:uid="{00000000-0005-0000-0000-0000F6400000}"/>
    <cellStyle name="메모 4 2 6 2 2 4" xfId="26011" xr:uid="{00000000-0005-0000-0000-0000F7400000}"/>
    <cellStyle name="메모 4 2 6 2 3" xfId="8808" xr:uid="{00000000-0005-0000-0000-0000F8400000}"/>
    <cellStyle name="메모 4 2 6 2 3 2" xfId="14774" xr:uid="{00000000-0005-0000-0000-0000F9400000}"/>
    <cellStyle name="메모 4 2 6 2 3 3" xfId="20530" xr:uid="{00000000-0005-0000-0000-0000FA400000}"/>
    <cellStyle name="메모 4 2 6 2 3 4" xfId="26012" xr:uid="{00000000-0005-0000-0000-0000FB400000}"/>
    <cellStyle name="메모 4 2 6 2 4" xfId="8809" xr:uid="{00000000-0005-0000-0000-0000FC400000}"/>
    <cellStyle name="메모 4 2 6 2 4 2" xfId="14775" xr:uid="{00000000-0005-0000-0000-0000FD400000}"/>
    <cellStyle name="메모 4 2 6 2 4 3" xfId="20531" xr:uid="{00000000-0005-0000-0000-0000FE400000}"/>
    <cellStyle name="메모 4 2 6 2 4 4" xfId="26013" xr:uid="{00000000-0005-0000-0000-0000FF400000}"/>
    <cellStyle name="메모 4 2 6 2 5" xfId="8810" xr:uid="{00000000-0005-0000-0000-000000410000}"/>
    <cellStyle name="메모 4 2 6 2 5 2" xfId="14776" xr:uid="{00000000-0005-0000-0000-000001410000}"/>
    <cellStyle name="메모 4 2 6 2 5 3" xfId="20532" xr:uid="{00000000-0005-0000-0000-000002410000}"/>
    <cellStyle name="메모 4 2 6 2 5 4" xfId="26014" xr:uid="{00000000-0005-0000-0000-000003410000}"/>
    <cellStyle name="메모 4 2 6 2 6" xfId="8811" xr:uid="{00000000-0005-0000-0000-000004410000}"/>
    <cellStyle name="메모 4 2 6 2 6 2" xfId="14777" xr:uid="{00000000-0005-0000-0000-000005410000}"/>
    <cellStyle name="메모 4 2 6 2 6 3" xfId="20533" xr:uid="{00000000-0005-0000-0000-000006410000}"/>
    <cellStyle name="메모 4 2 6 2 6 4" xfId="26015" xr:uid="{00000000-0005-0000-0000-000007410000}"/>
    <cellStyle name="메모 4 2 6 2 7" xfId="8812" xr:uid="{00000000-0005-0000-0000-000008410000}"/>
    <cellStyle name="메모 4 2 6 2 7 2" xfId="14778" xr:uid="{00000000-0005-0000-0000-000009410000}"/>
    <cellStyle name="메모 4 2 6 2 7 3" xfId="20534" xr:uid="{00000000-0005-0000-0000-00000A410000}"/>
    <cellStyle name="메모 4 2 6 2 7 4" xfId="26016" xr:uid="{00000000-0005-0000-0000-00000B410000}"/>
    <cellStyle name="메모 4 2 6 2 8" xfId="8813" xr:uid="{00000000-0005-0000-0000-00000C410000}"/>
    <cellStyle name="메모 4 2 6 2 8 2" xfId="14779" xr:uid="{00000000-0005-0000-0000-00000D410000}"/>
    <cellStyle name="메모 4 2 6 2 8 3" xfId="20535" xr:uid="{00000000-0005-0000-0000-00000E410000}"/>
    <cellStyle name="메모 4 2 6 2 8 4" xfId="26017" xr:uid="{00000000-0005-0000-0000-00000F410000}"/>
    <cellStyle name="메모 4 2 6 2 9" xfId="8814" xr:uid="{00000000-0005-0000-0000-000010410000}"/>
    <cellStyle name="메모 4 2 6 2 9 2" xfId="14780" xr:uid="{00000000-0005-0000-0000-000011410000}"/>
    <cellStyle name="메모 4 2 6 2 9 3" xfId="20536" xr:uid="{00000000-0005-0000-0000-000012410000}"/>
    <cellStyle name="메모 4 2 6 2 9 4" xfId="26018" xr:uid="{00000000-0005-0000-0000-000013410000}"/>
    <cellStyle name="메모 4 2 6 3" xfId="5984" xr:uid="{00000000-0005-0000-0000-000014410000}"/>
    <cellStyle name="메모 4 2 6 3 10" xfId="8815" xr:uid="{00000000-0005-0000-0000-000015410000}"/>
    <cellStyle name="메모 4 2 6 3 10 2" xfId="14781" xr:uid="{00000000-0005-0000-0000-000016410000}"/>
    <cellStyle name="메모 4 2 6 3 10 3" xfId="20537" xr:uid="{00000000-0005-0000-0000-000017410000}"/>
    <cellStyle name="메모 4 2 6 3 10 4" xfId="26019" xr:uid="{00000000-0005-0000-0000-000018410000}"/>
    <cellStyle name="메모 4 2 6 3 11" xfId="11957" xr:uid="{00000000-0005-0000-0000-000019410000}"/>
    <cellStyle name="메모 4 2 6 3 12" xfId="17714" xr:uid="{00000000-0005-0000-0000-00001A410000}"/>
    <cellStyle name="메모 4 2 6 3 13" xfId="23211" xr:uid="{00000000-0005-0000-0000-00001B410000}"/>
    <cellStyle name="메모 4 2 6 3 2" xfId="8816" xr:uid="{00000000-0005-0000-0000-00001C410000}"/>
    <cellStyle name="메모 4 2 6 3 2 2" xfId="14782" xr:uid="{00000000-0005-0000-0000-00001D410000}"/>
    <cellStyle name="메모 4 2 6 3 2 3" xfId="20538" xr:uid="{00000000-0005-0000-0000-00001E410000}"/>
    <cellStyle name="메모 4 2 6 3 2 4" xfId="26020" xr:uid="{00000000-0005-0000-0000-00001F410000}"/>
    <cellStyle name="메모 4 2 6 3 3" xfId="8817" xr:uid="{00000000-0005-0000-0000-000020410000}"/>
    <cellStyle name="메모 4 2 6 3 3 2" xfId="14783" xr:uid="{00000000-0005-0000-0000-000021410000}"/>
    <cellStyle name="메모 4 2 6 3 3 3" xfId="20539" xr:uid="{00000000-0005-0000-0000-000022410000}"/>
    <cellStyle name="메모 4 2 6 3 3 4" xfId="26021" xr:uid="{00000000-0005-0000-0000-000023410000}"/>
    <cellStyle name="메모 4 2 6 3 4" xfId="8818" xr:uid="{00000000-0005-0000-0000-000024410000}"/>
    <cellStyle name="메모 4 2 6 3 4 2" xfId="14784" xr:uid="{00000000-0005-0000-0000-000025410000}"/>
    <cellStyle name="메모 4 2 6 3 4 3" xfId="20540" xr:uid="{00000000-0005-0000-0000-000026410000}"/>
    <cellStyle name="메모 4 2 6 3 4 4" xfId="26022" xr:uid="{00000000-0005-0000-0000-000027410000}"/>
    <cellStyle name="메모 4 2 6 3 5" xfId="8819" xr:uid="{00000000-0005-0000-0000-000028410000}"/>
    <cellStyle name="메모 4 2 6 3 5 2" xfId="14785" xr:uid="{00000000-0005-0000-0000-000029410000}"/>
    <cellStyle name="메모 4 2 6 3 5 3" xfId="20541" xr:uid="{00000000-0005-0000-0000-00002A410000}"/>
    <cellStyle name="메모 4 2 6 3 5 4" xfId="26023" xr:uid="{00000000-0005-0000-0000-00002B410000}"/>
    <cellStyle name="메모 4 2 6 3 6" xfId="8820" xr:uid="{00000000-0005-0000-0000-00002C410000}"/>
    <cellStyle name="메모 4 2 6 3 6 2" xfId="14786" xr:uid="{00000000-0005-0000-0000-00002D410000}"/>
    <cellStyle name="메모 4 2 6 3 6 3" xfId="20542" xr:uid="{00000000-0005-0000-0000-00002E410000}"/>
    <cellStyle name="메모 4 2 6 3 6 4" xfId="26024" xr:uid="{00000000-0005-0000-0000-00002F410000}"/>
    <cellStyle name="메모 4 2 6 3 7" xfId="8821" xr:uid="{00000000-0005-0000-0000-000030410000}"/>
    <cellStyle name="메모 4 2 6 3 7 2" xfId="14787" xr:uid="{00000000-0005-0000-0000-000031410000}"/>
    <cellStyle name="메모 4 2 6 3 7 3" xfId="20543" xr:uid="{00000000-0005-0000-0000-000032410000}"/>
    <cellStyle name="메모 4 2 6 3 7 4" xfId="26025" xr:uid="{00000000-0005-0000-0000-000033410000}"/>
    <cellStyle name="메모 4 2 6 3 8" xfId="8822" xr:uid="{00000000-0005-0000-0000-000034410000}"/>
    <cellStyle name="메모 4 2 6 3 8 2" xfId="14788" xr:uid="{00000000-0005-0000-0000-000035410000}"/>
    <cellStyle name="메모 4 2 6 3 8 3" xfId="20544" xr:uid="{00000000-0005-0000-0000-000036410000}"/>
    <cellStyle name="메모 4 2 6 3 8 4" xfId="26026" xr:uid="{00000000-0005-0000-0000-000037410000}"/>
    <cellStyle name="메모 4 2 6 3 9" xfId="8823" xr:uid="{00000000-0005-0000-0000-000038410000}"/>
    <cellStyle name="메모 4 2 6 3 9 2" xfId="14789" xr:uid="{00000000-0005-0000-0000-000039410000}"/>
    <cellStyle name="메모 4 2 6 3 9 3" xfId="20545" xr:uid="{00000000-0005-0000-0000-00003A410000}"/>
    <cellStyle name="메모 4 2 6 3 9 4" xfId="26027" xr:uid="{00000000-0005-0000-0000-00003B410000}"/>
    <cellStyle name="메모 4 2 6 4" xfId="8824" xr:uid="{00000000-0005-0000-0000-00003C410000}"/>
    <cellStyle name="메모 4 2 6 4 2" xfId="14790" xr:uid="{00000000-0005-0000-0000-00003D410000}"/>
    <cellStyle name="메모 4 2 6 4 3" xfId="20546" xr:uid="{00000000-0005-0000-0000-00003E410000}"/>
    <cellStyle name="메모 4 2 6 4 4" xfId="26028" xr:uid="{00000000-0005-0000-0000-00003F410000}"/>
    <cellStyle name="메모 4 2 6 5" xfId="8825" xr:uid="{00000000-0005-0000-0000-000040410000}"/>
    <cellStyle name="메모 4 2 6 5 2" xfId="14791" xr:uid="{00000000-0005-0000-0000-000041410000}"/>
    <cellStyle name="메모 4 2 6 5 3" xfId="20547" xr:uid="{00000000-0005-0000-0000-000042410000}"/>
    <cellStyle name="메모 4 2 6 5 4" xfId="26029" xr:uid="{00000000-0005-0000-0000-000043410000}"/>
    <cellStyle name="메모 4 2 6 6" xfId="8826" xr:uid="{00000000-0005-0000-0000-000044410000}"/>
    <cellStyle name="메모 4 2 6 6 2" xfId="14792" xr:uid="{00000000-0005-0000-0000-000045410000}"/>
    <cellStyle name="메모 4 2 6 6 3" xfId="20548" xr:uid="{00000000-0005-0000-0000-000046410000}"/>
    <cellStyle name="메모 4 2 6 6 4" xfId="26030" xr:uid="{00000000-0005-0000-0000-000047410000}"/>
    <cellStyle name="메모 4 2 6 7" xfId="8827" xr:uid="{00000000-0005-0000-0000-000048410000}"/>
    <cellStyle name="메모 4 2 6 7 2" xfId="14793" xr:uid="{00000000-0005-0000-0000-000049410000}"/>
    <cellStyle name="메모 4 2 6 7 3" xfId="20549" xr:uid="{00000000-0005-0000-0000-00004A410000}"/>
    <cellStyle name="메모 4 2 6 7 4" xfId="26031" xr:uid="{00000000-0005-0000-0000-00004B410000}"/>
    <cellStyle name="메모 4 2 6 8" xfId="8828" xr:uid="{00000000-0005-0000-0000-00004C410000}"/>
    <cellStyle name="메모 4 2 6 8 2" xfId="14794" xr:uid="{00000000-0005-0000-0000-00004D410000}"/>
    <cellStyle name="메모 4 2 6 8 3" xfId="20550" xr:uid="{00000000-0005-0000-0000-00004E410000}"/>
    <cellStyle name="메모 4 2 6 8 4" xfId="26032" xr:uid="{00000000-0005-0000-0000-00004F410000}"/>
    <cellStyle name="메모 4 2 6 9" xfId="11463" xr:uid="{00000000-0005-0000-0000-000050410000}"/>
    <cellStyle name="메모 4 2 7" xfId="8829" xr:uid="{00000000-0005-0000-0000-000051410000}"/>
    <cellStyle name="메모 4 2 7 2" xfId="14795" xr:uid="{00000000-0005-0000-0000-000052410000}"/>
    <cellStyle name="메모 4 2 7 3" xfId="20551" xr:uid="{00000000-0005-0000-0000-000053410000}"/>
    <cellStyle name="메모 4 2 7 4" xfId="26033" xr:uid="{00000000-0005-0000-0000-000054410000}"/>
    <cellStyle name="메모 4 2 8" xfId="11236" xr:uid="{00000000-0005-0000-0000-000055410000}"/>
    <cellStyle name="메모 4 3" xfId="5164" xr:uid="{00000000-0005-0000-0000-000056410000}"/>
    <cellStyle name="메모 4 3 2" xfId="5375" xr:uid="{00000000-0005-0000-0000-000057410000}"/>
    <cellStyle name="메모 4 3 2 2" xfId="5663" xr:uid="{00000000-0005-0000-0000-000058410000}"/>
    <cellStyle name="메모 4 3 2 2 10" xfId="11636" xr:uid="{00000000-0005-0000-0000-000059410000}"/>
    <cellStyle name="메모 4 3 2 2 11" xfId="17406" xr:uid="{00000000-0005-0000-0000-00005A410000}"/>
    <cellStyle name="메모 4 3 2 2 12" xfId="22938" xr:uid="{00000000-0005-0000-0000-00005B410000}"/>
    <cellStyle name="메모 4 3 2 2 2" xfId="8830" xr:uid="{00000000-0005-0000-0000-00005C410000}"/>
    <cellStyle name="메모 4 3 2 2 2 2" xfId="14796" xr:uid="{00000000-0005-0000-0000-00005D410000}"/>
    <cellStyle name="메모 4 3 2 2 2 3" xfId="20552" xr:uid="{00000000-0005-0000-0000-00005E410000}"/>
    <cellStyle name="메모 4 3 2 2 2 4" xfId="26034" xr:uid="{00000000-0005-0000-0000-00005F410000}"/>
    <cellStyle name="메모 4 3 2 2 3" xfId="8831" xr:uid="{00000000-0005-0000-0000-000060410000}"/>
    <cellStyle name="메모 4 3 2 2 3 2" xfId="14797" xr:uid="{00000000-0005-0000-0000-000061410000}"/>
    <cellStyle name="메모 4 3 2 2 3 3" xfId="20553" xr:uid="{00000000-0005-0000-0000-000062410000}"/>
    <cellStyle name="메모 4 3 2 2 3 4" xfId="26035" xr:uid="{00000000-0005-0000-0000-000063410000}"/>
    <cellStyle name="메모 4 3 2 2 4" xfId="8832" xr:uid="{00000000-0005-0000-0000-000064410000}"/>
    <cellStyle name="메모 4 3 2 2 4 2" xfId="14798" xr:uid="{00000000-0005-0000-0000-000065410000}"/>
    <cellStyle name="메모 4 3 2 2 4 3" xfId="20554" xr:uid="{00000000-0005-0000-0000-000066410000}"/>
    <cellStyle name="메모 4 3 2 2 4 4" xfId="26036" xr:uid="{00000000-0005-0000-0000-000067410000}"/>
    <cellStyle name="메모 4 3 2 2 5" xfId="8833" xr:uid="{00000000-0005-0000-0000-000068410000}"/>
    <cellStyle name="메모 4 3 2 2 5 2" xfId="14799" xr:uid="{00000000-0005-0000-0000-000069410000}"/>
    <cellStyle name="메모 4 3 2 2 5 3" xfId="20555" xr:uid="{00000000-0005-0000-0000-00006A410000}"/>
    <cellStyle name="메모 4 3 2 2 5 4" xfId="26037" xr:uid="{00000000-0005-0000-0000-00006B410000}"/>
    <cellStyle name="메모 4 3 2 2 6" xfId="8834" xr:uid="{00000000-0005-0000-0000-00006C410000}"/>
    <cellStyle name="메모 4 3 2 2 6 2" xfId="14800" xr:uid="{00000000-0005-0000-0000-00006D410000}"/>
    <cellStyle name="메모 4 3 2 2 6 3" xfId="20556" xr:uid="{00000000-0005-0000-0000-00006E410000}"/>
    <cellStyle name="메모 4 3 2 2 6 4" xfId="26038" xr:uid="{00000000-0005-0000-0000-00006F410000}"/>
    <cellStyle name="메모 4 3 2 2 7" xfId="8835" xr:uid="{00000000-0005-0000-0000-000070410000}"/>
    <cellStyle name="메모 4 3 2 2 7 2" xfId="14801" xr:uid="{00000000-0005-0000-0000-000071410000}"/>
    <cellStyle name="메모 4 3 2 2 7 3" xfId="20557" xr:uid="{00000000-0005-0000-0000-000072410000}"/>
    <cellStyle name="메모 4 3 2 2 7 4" xfId="26039" xr:uid="{00000000-0005-0000-0000-000073410000}"/>
    <cellStyle name="메모 4 3 2 2 8" xfId="8836" xr:uid="{00000000-0005-0000-0000-000074410000}"/>
    <cellStyle name="메모 4 3 2 2 8 2" xfId="14802" xr:uid="{00000000-0005-0000-0000-000075410000}"/>
    <cellStyle name="메모 4 3 2 2 8 3" xfId="20558" xr:uid="{00000000-0005-0000-0000-000076410000}"/>
    <cellStyle name="메모 4 3 2 2 8 4" xfId="26040" xr:uid="{00000000-0005-0000-0000-000077410000}"/>
    <cellStyle name="메모 4 3 2 2 9" xfId="8837" xr:uid="{00000000-0005-0000-0000-000078410000}"/>
    <cellStyle name="메모 4 3 2 2 9 2" xfId="14803" xr:uid="{00000000-0005-0000-0000-000079410000}"/>
    <cellStyle name="메모 4 3 2 2 9 3" xfId="20559" xr:uid="{00000000-0005-0000-0000-00007A410000}"/>
    <cellStyle name="메모 4 3 2 2 9 4" xfId="26041" xr:uid="{00000000-0005-0000-0000-00007B410000}"/>
    <cellStyle name="메모 4 3 2 3" xfId="5905" xr:uid="{00000000-0005-0000-0000-00007C410000}"/>
    <cellStyle name="메모 4 3 2 3 10" xfId="8838" xr:uid="{00000000-0005-0000-0000-00007D410000}"/>
    <cellStyle name="메모 4 3 2 3 10 2" xfId="14804" xr:uid="{00000000-0005-0000-0000-00007E410000}"/>
    <cellStyle name="메모 4 3 2 3 10 3" xfId="20560" xr:uid="{00000000-0005-0000-0000-00007F410000}"/>
    <cellStyle name="메모 4 3 2 3 10 4" xfId="26042" xr:uid="{00000000-0005-0000-0000-000080410000}"/>
    <cellStyle name="메모 4 3 2 3 11" xfId="11878" xr:uid="{00000000-0005-0000-0000-000081410000}"/>
    <cellStyle name="메모 4 3 2 3 12" xfId="17635" xr:uid="{00000000-0005-0000-0000-000082410000}"/>
    <cellStyle name="메모 4 3 2 3 13" xfId="23132" xr:uid="{00000000-0005-0000-0000-000083410000}"/>
    <cellStyle name="메모 4 3 2 3 2" xfId="8839" xr:uid="{00000000-0005-0000-0000-000084410000}"/>
    <cellStyle name="메모 4 3 2 3 2 2" xfId="14805" xr:uid="{00000000-0005-0000-0000-000085410000}"/>
    <cellStyle name="메모 4 3 2 3 2 3" xfId="20561" xr:uid="{00000000-0005-0000-0000-000086410000}"/>
    <cellStyle name="메모 4 3 2 3 2 4" xfId="26043" xr:uid="{00000000-0005-0000-0000-000087410000}"/>
    <cellStyle name="메모 4 3 2 3 3" xfId="8840" xr:uid="{00000000-0005-0000-0000-000088410000}"/>
    <cellStyle name="메모 4 3 2 3 3 2" xfId="14806" xr:uid="{00000000-0005-0000-0000-000089410000}"/>
    <cellStyle name="메모 4 3 2 3 3 3" xfId="20562" xr:uid="{00000000-0005-0000-0000-00008A410000}"/>
    <cellStyle name="메모 4 3 2 3 3 4" xfId="26044" xr:uid="{00000000-0005-0000-0000-00008B410000}"/>
    <cellStyle name="메모 4 3 2 3 4" xfId="8841" xr:uid="{00000000-0005-0000-0000-00008C410000}"/>
    <cellStyle name="메모 4 3 2 3 4 2" xfId="14807" xr:uid="{00000000-0005-0000-0000-00008D410000}"/>
    <cellStyle name="메모 4 3 2 3 4 3" xfId="20563" xr:uid="{00000000-0005-0000-0000-00008E410000}"/>
    <cellStyle name="메모 4 3 2 3 4 4" xfId="26045" xr:uid="{00000000-0005-0000-0000-00008F410000}"/>
    <cellStyle name="메모 4 3 2 3 5" xfId="8842" xr:uid="{00000000-0005-0000-0000-000090410000}"/>
    <cellStyle name="메모 4 3 2 3 5 2" xfId="14808" xr:uid="{00000000-0005-0000-0000-000091410000}"/>
    <cellStyle name="메모 4 3 2 3 5 3" xfId="20564" xr:uid="{00000000-0005-0000-0000-000092410000}"/>
    <cellStyle name="메모 4 3 2 3 5 4" xfId="26046" xr:uid="{00000000-0005-0000-0000-000093410000}"/>
    <cellStyle name="메모 4 3 2 3 6" xfId="8843" xr:uid="{00000000-0005-0000-0000-000094410000}"/>
    <cellStyle name="메모 4 3 2 3 6 2" xfId="14809" xr:uid="{00000000-0005-0000-0000-000095410000}"/>
    <cellStyle name="메모 4 3 2 3 6 3" xfId="20565" xr:uid="{00000000-0005-0000-0000-000096410000}"/>
    <cellStyle name="메모 4 3 2 3 6 4" xfId="26047" xr:uid="{00000000-0005-0000-0000-000097410000}"/>
    <cellStyle name="메모 4 3 2 3 7" xfId="8844" xr:uid="{00000000-0005-0000-0000-000098410000}"/>
    <cellStyle name="메모 4 3 2 3 7 2" xfId="14810" xr:uid="{00000000-0005-0000-0000-000099410000}"/>
    <cellStyle name="메모 4 3 2 3 7 3" xfId="20566" xr:uid="{00000000-0005-0000-0000-00009A410000}"/>
    <cellStyle name="메모 4 3 2 3 7 4" xfId="26048" xr:uid="{00000000-0005-0000-0000-00009B410000}"/>
    <cellStyle name="메모 4 3 2 3 8" xfId="8845" xr:uid="{00000000-0005-0000-0000-00009C410000}"/>
    <cellStyle name="메모 4 3 2 3 8 2" xfId="14811" xr:uid="{00000000-0005-0000-0000-00009D410000}"/>
    <cellStyle name="메모 4 3 2 3 8 3" xfId="20567" xr:uid="{00000000-0005-0000-0000-00009E410000}"/>
    <cellStyle name="메모 4 3 2 3 8 4" xfId="26049" xr:uid="{00000000-0005-0000-0000-00009F410000}"/>
    <cellStyle name="메모 4 3 2 3 9" xfId="8846" xr:uid="{00000000-0005-0000-0000-0000A0410000}"/>
    <cellStyle name="메모 4 3 2 3 9 2" xfId="14812" xr:uid="{00000000-0005-0000-0000-0000A1410000}"/>
    <cellStyle name="메모 4 3 2 3 9 3" xfId="20568" xr:uid="{00000000-0005-0000-0000-0000A2410000}"/>
    <cellStyle name="메모 4 3 2 3 9 4" xfId="26050" xr:uid="{00000000-0005-0000-0000-0000A3410000}"/>
    <cellStyle name="메모 4 3 2 4" xfId="8847" xr:uid="{00000000-0005-0000-0000-0000A4410000}"/>
    <cellStyle name="메모 4 3 2 4 2" xfId="14813" xr:uid="{00000000-0005-0000-0000-0000A5410000}"/>
    <cellStyle name="메모 4 3 2 4 3" xfId="20569" xr:uid="{00000000-0005-0000-0000-0000A6410000}"/>
    <cellStyle name="메모 4 3 2 4 4" xfId="26051" xr:uid="{00000000-0005-0000-0000-0000A7410000}"/>
    <cellStyle name="메모 4 3 2 5" xfId="8848" xr:uid="{00000000-0005-0000-0000-0000A8410000}"/>
    <cellStyle name="메모 4 3 2 5 2" xfId="14814" xr:uid="{00000000-0005-0000-0000-0000A9410000}"/>
    <cellStyle name="메모 4 3 2 5 3" xfId="20570" xr:uid="{00000000-0005-0000-0000-0000AA410000}"/>
    <cellStyle name="메모 4 3 2 5 4" xfId="26052" xr:uid="{00000000-0005-0000-0000-0000AB410000}"/>
    <cellStyle name="메모 4 3 2 6" xfId="8849" xr:uid="{00000000-0005-0000-0000-0000AC410000}"/>
    <cellStyle name="메모 4 3 2 6 2" xfId="14815" xr:uid="{00000000-0005-0000-0000-0000AD410000}"/>
    <cellStyle name="메모 4 3 2 6 3" xfId="20571" xr:uid="{00000000-0005-0000-0000-0000AE410000}"/>
    <cellStyle name="메모 4 3 2 6 4" xfId="26053" xr:uid="{00000000-0005-0000-0000-0000AF410000}"/>
    <cellStyle name="메모 4 3 2 7" xfId="11369" xr:uid="{00000000-0005-0000-0000-0000B0410000}"/>
    <cellStyle name="메모 4 3 2 8" xfId="17172" xr:uid="{00000000-0005-0000-0000-0000B1410000}"/>
    <cellStyle name="메모 4 3 3" xfId="5441" xr:uid="{00000000-0005-0000-0000-0000B2410000}"/>
    <cellStyle name="메모 4 3 3 2" xfId="5729" xr:uid="{00000000-0005-0000-0000-0000B3410000}"/>
    <cellStyle name="메모 4 3 3 2 10" xfId="11702" xr:uid="{00000000-0005-0000-0000-0000B4410000}"/>
    <cellStyle name="메모 4 3 3 2 11" xfId="17469" xr:uid="{00000000-0005-0000-0000-0000B5410000}"/>
    <cellStyle name="메모 4 3 3 2 12" xfId="22990" xr:uid="{00000000-0005-0000-0000-0000B6410000}"/>
    <cellStyle name="메모 4 3 3 2 2" xfId="8850" xr:uid="{00000000-0005-0000-0000-0000B7410000}"/>
    <cellStyle name="메모 4 3 3 2 2 2" xfId="14816" xr:uid="{00000000-0005-0000-0000-0000B8410000}"/>
    <cellStyle name="메모 4 3 3 2 2 3" xfId="20572" xr:uid="{00000000-0005-0000-0000-0000B9410000}"/>
    <cellStyle name="메모 4 3 3 2 2 4" xfId="26054" xr:uid="{00000000-0005-0000-0000-0000BA410000}"/>
    <cellStyle name="메모 4 3 3 2 3" xfId="8851" xr:uid="{00000000-0005-0000-0000-0000BB410000}"/>
    <cellStyle name="메모 4 3 3 2 3 2" xfId="14817" xr:uid="{00000000-0005-0000-0000-0000BC410000}"/>
    <cellStyle name="메모 4 3 3 2 3 3" xfId="20573" xr:uid="{00000000-0005-0000-0000-0000BD410000}"/>
    <cellStyle name="메모 4 3 3 2 3 4" xfId="26055" xr:uid="{00000000-0005-0000-0000-0000BE410000}"/>
    <cellStyle name="메모 4 3 3 2 4" xfId="8852" xr:uid="{00000000-0005-0000-0000-0000BF410000}"/>
    <cellStyle name="메모 4 3 3 2 4 2" xfId="14818" xr:uid="{00000000-0005-0000-0000-0000C0410000}"/>
    <cellStyle name="메모 4 3 3 2 4 3" xfId="20574" xr:uid="{00000000-0005-0000-0000-0000C1410000}"/>
    <cellStyle name="메모 4 3 3 2 4 4" xfId="26056" xr:uid="{00000000-0005-0000-0000-0000C2410000}"/>
    <cellStyle name="메모 4 3 3 2 5" xfId="8853" xr:uid="{00000000-0005-0000-0000-0000C3410000}"/>
    <cellStyle name="메모 4 3 3 2 5 2" xfId="14819" xr:uid="{00000000-0005-0000-0000-0000C4410000}"/>
    <cellStyle name="메모 4 3 3 2 5 3" xfId="20575" xr:uid="{00000000-0005-0000-0000-0000C5410000}"/>
    <cellStyle name="메모 4 3 3 2 5 4" xfId="26057" xr:uid="{00000000-0005-0000-0000-0000C6410000}"/>
    <cellStyle name="메모 4 3 3 2 6" xfId="8854" xr:uid="{00000000-0005-0000-0000-0000C7410000}"/>
    <cellStyle name="메모 4 3 3 2 6 2" xfId="14820" xr:uid="{00000000-0005-0000-0000-0000C8410000}"/>
    <cellStyle name="메모 4 3 3 2 6 3" xfId="20576" xr:uid="{00000000-0005-0000-0000-0000C9410000}"/>
    <cellStyle name="메모 4 3 3 2 6 4" xfId="26058" xr:uid="{00000000-0005-0000-0000-0000CA410000}"/>
    <cellStyle name="메모 4 3 3 2 7" xfId="8855" xr:uid="{00000000-0005-0000-0000-0000CB410000}"/>
    <cellStyle name="메모 4 3 3 2 7 2" xfId="14821" xr:uid="{00000000-0005-0000-0000-0000CC410000}"/>
    <cellStyle name="메모 4 3 3 2 7 3" xfId="20577" xr:uid="{00000000-0005-0000-0000-0000CD410000}"/>
    <cellStyle name="메모 4 3 3 2 7 4" xfId="26059" xr:uid="{00000000-0005-0000-0000-0000CE410000}"/>
    <cellStyle name="메모 4 3 3 2 8" xfId="8856" xr:uid="{00000000-0005-0000-0000-0000CF410000}"/>
    <cellStyle name="메모 4 3 3 2 8 2" xfId="14822" xr:uid="{00000000-0005-0000-0000-0000D0410000}"/>
    <cellStyle name="메모 4 3 3 2 8 3" xfId="20578" xr:uid="{00000000-0005-0000-0000-0000D1410000}"/>
    <cellStyle name="메모 4 3 3 2 8 4" xfId="26060" xr:uid="{00000000-0005-0000-0000-0000D2410000}"/>
    <cellStyle name="메모 4 3 3 2 9" xfId="8857" xr:uid="{00000000-0005-0000-0000-0000D3410000}"/>
    <cellStyle name="메모 4 3 3 2 9 2" xfId="14823" xr:uid="{00000000-0005-0000-0000-0000D4410000}"/>
    <cellStyle name="메모 4 3 3 2 9 3" xfId="20579" xr:uid="{00000000-0005-0000-0000-0000D5410000}"/>
    <cellStyle name="메모 4 3 3 2 9 4" xfId="26061" xr:uid="{00000000-0005-0000-0000-0000D6410000}"/>
    <cellStyle name="메모 4 3 3 3" xfId="5960" xr:uid="{00000000-0005-0000-0000-0000D7410000}"/>
    <cellStyle name="메모 4 3 3 3 10" xfId="8858" xr:uid="{00000000-0005-0000-0000-0000D8410000}"/>
    <cellStyle name="메모 4 3 3 3 10 2" xfId="14824" xr:uid="{00000000-0005-0000-0000-0000D9410000}"/>
    <cellStyle name="메모 4 3 3 3 10 3" xfId="20580" xr:uid="{00000000-0005-0000-0000-0000DA410000}"/>
    <cellStyle name="메모 4 3 3 3 10 4" xfId="26062" xr:uid="{00000000-0005-0000-0000-0000DB410000}"/>
    <cellStyle name="메모 4 3 3 3 11" xfId="11933" xr:uid="{00000000-0005-0000-0000-0000DC410000}"/>
    <cellStyle name="메모 4 3 3 3 12" xfId="17690" xr:uid="{00000000-0005-0000-0000-0000DD410000}"/>
    <cellStyle name="메모 4 3 3 3 13" xfId="23187" xr:uid="{00000000-0005-0000-0000-0000DE410000}"/>
    <cellStyle name="메모 4 3 3 3 2" xfId="8859" xr:uid="{00000000-0005-0000-0000-0000DF410000}"/>
    <cellStyle name="메모 4 3 3 3 2 2" xfId="14825" xr:uid="{00000000-0005-0000-0000-0000E0410000}"/>
    <cellStyle name="메모 4 3 3 3 2 3" xfId="20581" xr:uid="{00000000-0005-0000-0000-0000E1410000}"/>
    <cellStyle name="메모 4 3 3 3 2 4" xfId="26063" xr:uid="{00000000-0005-0000-0000-0000E2410000}"/>
    <cellStyle name="메모 4 3 3 3 3" xfId="8860" xr:uid="{00000000-0005-0000-0000-0000E3410000}"/>
    <cellStyle name="메모 4 3 3 3 3 2" xfId="14826" xr:uid="{00000000-0005-0000-0000-0000E4410000}"/>
    <cellStyle name="메모 4 3 3 3 3 3" xfId="20582" xr:uid="{00000000-0005-0000-0000-0000E5410000}"/>
    <cellStyle name="메모 4 3 3 3 3 4" xfId="26064" xr:uid="{00000000-0005-0000-0000-0000E6410000}"/>
    <cellStyle name="메모 4 3 3 3 4" xfId="8861" xr:uid="{00000000-0005-0000-0000-0000E7410000}"/>
    <cellStyle name="메모 4 3 3 3 4 2" xfId="14827" xr:uid="{00000000-0005-0000-0000-0000E8410000}"/>
    <cellStyle name="메모 4 3 3 3 4 3" xfId="20583" xr:uid="{00000000-0005-0000-0000-0000E9410000}"/>
    <cellStyle name="메모 4 3 3 3 4 4" xfId="26065" xr:uid="{00000000-0005-0000-0000-0000EA410000}"/>
    <cellStyle name="메모 4 3 3 3 5" xfId="8862" xr:uid="{00000000-0005-0000-0000-0000EB410000}"/>
    <cellStyle name="메모 4 3 3 3 5 2" xfId="14828" xr:uid="{00000000-0005-0000-0000-0000EC410000}"/>
    <cellStyle name="메모 4 3 3 3 5 3" xfId="20584" xr:uid="{00000000-0005-0000-0000-0000ED410000}"/>
    <cellStyle name="메모 4 3 3 3 5 4" xfId="26066" xr:uid="{00000000-0005-0000-0000-0000EE410000}"/>
    <cellStyle name="메모 4 3 3 3 6" xfId="8863" xr:uid="{00000000-0005-0000-0000-0000EF410000}"/>
    <cellStyle name="메모 4 3 3 3 6 2" xfId="14829" xr:uid="{00000000-0005-0000-0000-0000F0410000}"/>
    <cellStyle name="메모 4 3 3 3 6 3" xfId="20585" xr:uid="{00000000-0005-0000-0000-0000F1410000}"/>
    <cellStyle name="메모 4 3 3 3 6 4" xfId="26067" xr:uid="{00000000-0005-0000-0000-0000F2410000}"/>
    <cellStyle name="메모 4 3 3 3 7" xfId="8864" xr:uid="{00000000-0005-0000-0000-0000F3410000}"/>
    <cellStyle name="메모 4 3 3 3 7 2" xfId="14830" xr:uid="{00000000-0005-0000-0000-0000F4410000}"/>
    <cellStyle name="메모 4 3 3 3 7 3" xfId="20586" xr:uid="{00000000-0005-0000-0000-0000F5410000}"/>
    <cellStyle name="메모 4 3 3 3 7 4" xfId="26068" xr:uid="{00000000-0005-0000-0000-0000F6410000}"/>
    <cellStyle name="메모 4 3 3 3 8" xfId="8865" xr:uid="{00000000-0005-0000-0000-0000F7410000}"/>
    <cellStyle name="메모 4 3 3 3 8 2" xfId="14831" xr:uid="{00000000-0005-0000-0000-0000F8410000}"/>
    <cellStyle name="메모 4 3 3 3 8 3" xfId="20587" xr:uid="{00000000-0005-0000-0000-0000F9410000}"/>
    <cellStyle name="메모 4 3 3 3 8 4" xfId="26069" xr:uid="{00000000-0005-0000-0000-0000FA410000}"/>
    <cellStyle name="메모 4 3 3 3 9" xfId="8866" xr:uid="{00000000-0005-0000-0000-0000FB410000}"/>
    <cellStyle name="메모 4 3 3 3 9 2" xfId="14832" xr:uid="{00000000-0005-0000-0000-0000FC410000}"/>
    <cellStyle name="메모 4 3 3 3 9 3" xfId="20588" xr:uid="{00000000-0005-0000-0000-0000FD410000}"/>
    <cellStyle name="메모 4 3 3 3 9 4" xfId="26070" xr:uid="{00000000-0005-0000-0000-0000FE410000}"/>
    <cellStyle name="메모 4 3 3 4" xfId="8867" xr:uid="{00000000-0005-0000-0000-0000FF410000}"/>
    <cellStyle name="메모 4 3 3 4 2" xfId="14833" xr:uid="{00000000-0005-0000-0000-000000420000}"/>
    <cellStyle name="메모 4 3 3 4 3" xfId="20589" xr:uid="{00000000-0005-0000-0000-000001420000}"/>
    <cellStyle name="메모 4 3 3 4 4" xfId="26071" xr:uid="{00000000-0005-0000-0000-000002420000}"/>
    <cellStyle name="메모 4 3 3 5" xfId="8868" xr:uid="{00000000-0005-0000-0000-000003420000}"/>
    <cellStyle name="메모 4 3 3 5 2" xfId="14834" xr:uid="{00000000-0005-0000-0000-000004420000}"/>
    <cellStyle name="메모 4 3 3 5 3" xfId="20590" xr:uid="{00000000-0005-0000-0000-000005420000}"/>
    <cellStyle name="메모 4 3 3 5 4" xfId="26072" xr:uid="{00000000-0005-0000-0000-000006420000}"/>
    <cellStyle name="메모 4 3 3 6" xfId="8869" xr:uid="{00000000-0005-0000-0000-000007420000}"/>
    <cellStyle name="메모 4 3 3 6 2" xfId="14835" xr:uid="{00000000-0005-0000-0000-000008420000}"/>
    <cellStyle name="메모 4 3 3 6 3" xfId="20591" xr:uid="{00000000-0005-0000-0000-000009420000}"/>
    <cellStyle name="메모 4 3 3 6 4" xfId="26073" xr:uid="{00000000-0005-0000-0000-00000A420000}"/>
    <cellStyle name="메모 4 3 3 7" xfId="11435" xr:uid="{00000000-0005-0000-0000-00000B420000}"/>
    <cellStyle name="메모 4 3 3 8" xfId="17230" xr:uid="{00000000-0005-0000-0000-00000C420000}"/>
    <cellStyle name="메모 4 3 4" xfId="5532" xr:uid="{00000000-0005-0000-0000-00000D420000}"/>
    <cellStyle name="메모 4 3 4 2" xfId="5820" xr:uid="{00000000-0005-0000-0000-00000E420000}"/>
    <cellStyle name="메모 4 3 4 2 10" xfId="11793" xr:uid="{00000000-0005-0000-0000-00000F420000}"/>
    <cellStyle name="메모 4 3 4 2 11" xfId="17556" xr:uid="{00000000-0005-0000-0000-000010420000}"/>
    <cellStyle name="메모 4 3 4 2 12" xfId="23072" xr:uid="{00000000-0005-0000-0000-000011420000}"/>
    <cellStyle name="메모 4 3 4 2 2" xfId="8870" xr:uid="{00000000-0005-0000-0000-000012420000}"/>
    <cellStyle name="메모 4 3 4 2 2 2" xfId="14836" xr:uid="{00000000-0005-0000-0000-000013420000}"/>
    <cellStyle name="메모 4 3 4 2 2 3" xfId="20592" xr:uid="{00000000-0005-0000-0000-000014420000}"/>
    <cellStyle name="메모 4 3 4 2 2 4" xfId="26074" xr:uid="{00000000-0005-0000-0000-000015420000}"/>
    <cellStyle name="메모 4 3 4 2 3" xfId="8871" xr:uid="{00000000-0005-0000-0000-000016420000}"/>
    <cellStyle name="메모 4 3 4 2 3 2" xfId="14837" xr:uid="{00000000-0005-0000-0000-000017420000}"/>
    <cellStyle name="메모 4 3 4 2 3 3" xfId="20593" xr:uid="{00000000-0005-0000-0000-000018420000}"/>
    <cellStyle name="메모 4 3 4 2 3 4" xfId="26075" xr:uid="{00000000-0005-0000-0000-000019420000}"/>
    <cellStyle name="메모 4 3 4 2 4" xfId="8872" xr:uid="{00000000-0005-0000-0000-00001A420000}"/>
    <cellStyle name="메모 4 3 4 2 4 2" xfId="14838" xr:uid="{00000000-0005-0000-0000-00001B420000}"/>
    <cellStyle name="메모 4 3 4 2 4 3" xfId="20594" xr:uid="{00000000-0005-0000-0000-00001C420000}"/>
    <cellStyle name="메모 4 3 4 2 4 4" xfId="26076" xr:uid="{00000000-0005-0000-0000-00001D420000}"/>
    <cellStyle name="메모 4 3 4 2 5" xfId="8873" xr:uid="{00000000-0005-0000-0000-00001E420000}"/>
    <cellStyle name="메모 4 3 4 2 5 2" xfId="14839" xr:uid="{00000000-0005-0000-0000-00001F420000}"/>
    <cellStyle name="메모 4 3 4 2 5 3" xfId="20595" xr:uid="{00000000-0005-0000-0000-000020420000}"/>
    <cellStyle name="메모 4 3 4 2 5 4" xfId="26077" xr:uid="{00000000-0005-0000-0000-000021420000}"/>
    <cellStyle name="메모 4 3 4 2 6" xfId="8874" xr:uid="{00000000-0005-0000-0000-000022420000}"/>
    <cellStyle name="메모 4 3 4 2 6 2" xfId="14840" xr:uid="{00000000-0005-0000-0000-000023420000}"/>
    <cellStyle name="메모 4 3 4 2 6 3" xfId="20596" xr:uid="{00000000-0005-0000-0000-000024420000}"/>
    <cellStyle name="메모 4 3 4 2 6 4" xfId="26078" xr:uid="{00000000-0005-0000-0000-000025420000}"/>
    <cellStyle name="메모 4 3 4 2 7" xfId="8875" xr:uid="{00000000-0005-0000-0000-000026420000}"/>
    <cellStyle name="메모 4 3 4 2 7 2" xfId="14841" xr:uid="{00000000-0005-0000-0000-000027420000}"/>
    <cellStyle name="메모 4 3 4 2 7 3" xfId="20597" xr:uid="{00000000-0005-0000-0000-000028420000}"/>
    <cellStyle name="메모 4 3 4 2 7 4" xfId="26079" xr:uid="{00000000-0005-0000-0000-000029420000}"/>
    <cellStyle name="메모 4 3 4 2 8" xfId="8876" xr:uid="{00000000-0005-0000-0000-00002A420000}"/>
    <cellStyle name="메모 4 3 4 2 8 2" xfId="14842" xr:uid="{00000000-0005-0000-0000-00002B420000}"/>
    <cellStyle name="메모 4 3 4 2 8 3" xfId="20598" xr:uid="{00000000-0005-0000-0000-00002C420000}"/>
    <cellStyle name="메모 4 3 4 2 8 4" xfId="26080" xr:uid="{00000000-0005-0000-0000-00002D420000}"/>
    <cellStyle name="메모 4 3 4 2 9" xfId="8877" xr:uid="{00000000-0005-0000-0000-00002E420000}"/>
    <cellStyle name="메모 4 3 4 2 9 2" xfId="14843" xr:uid="{00000000-0005-0000-0000-00002F420000}"/>
    <cellStyle name="메모 4 3 4 2 9 3" xfId="20599" xr:uid="{00000000-0005-0000-0000-000030420000}"/>
    <cellStyle name="메모 4 3 4 2 9 4" xfId="26081" xr:uid="{00000000-0005-0000-0000-000031420000}"/>
    <cellStyle name="메모 4 3 4 3" xfId="6043" xr:uid="{00000000-0005-0000-0000-000032420000}"/>
    <cellStyle name="메모 4 3 4 3 10" xfId="8878" xr:uid="{00000000-0005-0000-0000-000033420000}"/>
    <cellStyle name="메모 4 3 4 3 10 2" xfId="14844" xr:uid="{00000000-0005-0000-0000-000034420000}"/>
    <cellStyle name="메모 4 3 4 3 10 3" xfId="20600" xr:uid="{00000000-0005-0000-0000-000035420000}"/>
    <cellStyle name="메모 4 3 4 3 10 4" xfId="26082" xr:uid="{00000000-0005-0000-0000-000036420000}"/>
    <cellStyle name="메모 4 3 4 3 11" xfId="12015" xr:uid="{00000000-0005-0000-0000-000037420000}"/>
    <cellStyle name="메모 4 3 4 3 12" xfId="17772" xr:uid="{00000000-0005-0000-0000-000038420000}"/>
    <cellStyle name="메모 4 3 4 3 13" xfId="23269" xr:uid="{00000000-0005-0000-0000-000039420000}"/>
    <cellStyle name="메모 4 3 4 3 2" xfId="8879" xr:uid="{00000000-0005-0000-0000-00003A420000}"/>
    <cellStyle name="메모 4 3 4 3 2 2" xfId="14845" xr:uid="{00000000-0005-0000-0000-00003B420000}"/>
    <cellStyle name="메모 4 3 4 3 2 3" xfId="20601" xr:uid="{00000000-0005-0000-0000-00003C420000}"/>
    <cellStyle name="메모 4 3 4 3 2 4" xfId="26083" xr:uid="{00000000-0005-0000-0000-00003D420000}"/>
    <cellStyle name="메모 4 3 4 3 3" xfId="8880" xr:uid="{00000000-0005-0000-0000-00003E420000}"/>
    <cellStyle name="메모 4 3 4 3 3 2" xfId="14846" xr:uid="{00000000-0005-0000-0000-00003F420000}"/>
    <cellStyle name="메모 4 3 4 3 3 3" xfId="20602" xr:uid="{00000000-0005-0000-0000-000040420000}"/>
    <cellStyle name="메모 4 3 4 3 3 4" xfId="26084" xr:uid="{00000000-0005-0000-0000-000041420000}"/>
    <cellStyle name="메모 4 3 4 3 4" xfId="8881" xr:uid="{00000000-0005-0000-0000-000042420000}"/>
    <cellStyle name="메모 4 3 4 3 4 2" xfId="14847" xr:uid="{00000000-0005-0000-0000-000043420000}"/>
    <cellStyle name="메모 4 3 4 3 4 3" xfId="20603" xr:uid="{00000000-0005-0000-0000-000044420000}"/>
    <cellStyle name="메모 4 3 4 3 4 4" xfId="26085" xr:uid="{00000000-0005-0000-0000-000045420000}"/>
    <cellStyle name="메모 4 3 4 3 5" xfId="8882" xr:uid="{00000000-0005-0000-0000-000046420000}"/>
    <cellStyle name="메모 4 3 4 3 5 2" xfId="14848" xr:uid="{00000000-0005-0000-0000-000047420000}"/>
    <cellStyle name="메모 4 3 4 3 5 3" xfId="20604" xr:uid="{00000000-0005-0000-0000-000048420000}"/>
    <cellStyle name="메모 4 3 4 3 5 4" xfId="26086" xr:uid="{00000000-0005-0000-0000-000049420000}"/>
    <cellStyle name="메모 4 3 4 3 6" xfId="8883" xr:uid="{00000000-0005-0000-0000-00004A420000}"/>
    <cellStyle name="메모 4 3 4 3 6 2" xfId="14849" xr:uid="{00000000-0005-0000-0000-00004B420000}"/>
    <cellStyle name="메모 4 3 4 3 6 3" xfId="20605" xr:uid="{00000000-0005-0000-0000-00004C420000}"/>
    <cellStyle name="메모 4 3 4 3 6 4" xfId="26087" xr:uid="{00000000-0005-0000-0000-00004D420000}"/>
    <cellStyle name="메모 4 3 4 3 7" xfId="8884" xr:uid="{00000000-0005-0000-0000-00004E420000}"/>
    <cellStyle name="메모 4 3 4 3 7 2" xfId="14850" xr:uid="{00000000-0005-0000-0000-00004F420000}"/>
    <cellStyle name="메모 4 3 4 3 7 3" xfId="20606" xr:uid="{00000000-0005-0000-0000-000050420000}"/>
    <cellStyle name="메모 4 3 4 3 7 4" xfId="26088" xr:uid="{00000000-0005-0000-0000-000051420000}"/>
    <cellStyle name="메모 4 3 4 3 8" xfId="8885" xr:uid="{00000000-0005-0000-0000-000052420000}"/>
    <cellStyle name="메모 4 3 4 3 8 2" xfId="14851" xr:uid="{00000000-0005-0000-0000-000053420000}"/>
    <cellStyle name="메모 4 3 4 3 8 3" xfId="20607" xr:uid="{00000000-0005-0000-0000-000054420000}"/>
    <cellStyle name="메모 4 3 4 3 8 4" xfId="26089" xr:uid="{00000000-0005-0000-0000-000055420000}"/>
    <cellStyle name="메모 4 3 4 3 9" xfId="8886" xr:uid="{00000000-0005-0000-0000-000056420000}"/>
    <cellStyle name="메모 4 3 4 3 9 2" xfId="14852" xr:uid="{00000000-0005-0000-0000-000057420000}"/>
    <cellStyle name="메모 4 3 4 3 9 3" xfId="20608" xr:uid="{00000000-0005-0000-0000-000058420000}"/>
    <cellStyle name="메모 4 3 4 3 9 4" xfId="26090" xr:uid="{00000000-0005-0000-0000-000059420000}"/>
    <cellStyle name="메모 4 3 4 4" xfId="8887" xr:uid="{00000000-0005-0000-0000-00005A420000}"/>
    <cellStyle name="메모 4 3 4 4 2" xfId="14853" xr:uid="{00000000-0005-0000-0000-00005B420000}"/>
    <cellStyle name="메모 4 3 4 4 3" xfId="20609" xr:uid="{00000000-0005-0000-0000-00005C420000}"/>
    <cellStyle name="메모 4 3 4 4 4" xfId="26091" xr:uid="{00000000-0005-0000-0000-00005D420000}"/>
    <cellStyle name="메모 4 3 4 5" xfId="8888" xr:uid="{00000000-0005-0000-0000-00005E420000}"/>
    <cellStyle name="메모 4 3 4 5 2" xfId="14854" xr:uid="{00000000-0005-0000-0000-00005F420000}"/>
    <cellStyle name="메모 4 3 4 5 3" xfId="20610" xr:uid="{00000000-0005-0000-0000-000060420000}"/>
    <cellStyle name="메모 4 3 4 5 4" xfId="26092" xr:uid="{00000000-0005-0000-0000-000061420000}"/>
    <cellStyle name="메모 4 3 4 6" xfId="8889" xr:uid="{00000000-0005-0000-0000-000062420000}"/>
    <cellStyle name="메모 4 3 4 6 2" xfId="14855" xr:uid="{00000000-0005-0000-0000-000063420000}"/>
    <cellStyle name="메모 4 3 4 6 3" xfId="20611" xr:uid="{00000000-0005-0000-0000-000064420000}"/>
    <cellStyle name="메모 4 3 4 6 4" xfId="26093" xr:uid="{00000000-0005-0000-0000-000065420000}"/>
    <cellStyle name="메모 4 3 4 7" xfId="8890" xr:uid="{00000000-0005-0000-0000-000066420000}"/>
    <cellStyle name="메모 4 3 4 7 2" xfId="14856" xr:uid="{00000000-0005-0000-0000-000067420000}"/>
    <cellStyle name="메모 4 3 4 7 3" xfId="20612" xr:uid="{00000000-0005-0000-0000-000068420000}"/>
    <cellStyle name="메모 4 3 4 7 4" xfId="26094" xr:uid="{00000000-0005-0000-0000-000069420000}"/>
    <cellStyle name="메모 4 3 4 8" xfId="11525" xr:uid="{00000000-0005-0000-0000-00006A420000}"/>
    <cellStyle name="메모 4 3 4 9" xfId="17313" xr:uid="{00000000-0005-0000-0000-00006B420000}"/>
    <cellStyle name="메모 4 3 5" xfId="5383" xr:uid="{00000000-0005-0000-0000-00006C420000}"/>
    <cellStyle name="메모 4 3 5 10" xfId="17180" xr:uid="{00000000-0005-0000-0000-00006D420000}"/>
    <cellStyle name="메모 4 3 5 11" xfId="11304" xr:uid="{00000000-0005-0000-0000-00006E420000}"/>
    <cellStyle name="메모 4 3 5 2" xfId="5671" xr:uid="{00000000-0005-0000-0000-00006F420000}"/>
    <cellStyle name="메모 4 3 5 2 10" xfId="8891" xr:uid="{00000000-0005-0000-0000-000070420000}"/>
    <cellStyle name="메모 4 3 5 2 10 2" xfId="14857" xr:uid="{00000000-0005-0000-0000-000071420000}"/>
    <cellStyle name="메모 4 3 5 2 10 3" xfId="20613" xr:uid="{00000000-0005-0000-0000-000072420000}"/>
    <cellStyle name="메모 4 3 5 2 10 4" xfId="26095" xr:uid="{00000000-0005-0000-0000-000073420000}"/>
    <cellStyle name="메모 4 3 5 2 11" xfId="11644" xr:uid="{00000000-0005-0000-0000-000074420000}"/>
    <cellStyle name="메모 4 3 5 2 12" xfId="17414" xr:uid="{00000000-0005-0000-0000-000075420000}"/>
    <cellStyle name="메모 4 3 5 2 13" xfId="22946" xr:uid="{00000000-0005-0000-0000-000076420000}"/>
    <cellStyle name="메모 4 3 5 2 2" xfId="8892" xr:uid="{00000000-0005-0000-0000-000077420000}"/>
    <cellStyle name="메모 4 3 5 2 2 2" xfId="14858" xr:uid="{00000000-0005-0000-0000-000078420000}"/>
    <cellStyle name="메모 4 3 5 2 2 3" xfId="20614" xr:uid="{00000000-0005-0000-0000-000079420000}"/>
    <cellStyle name="메모 4 3 5 2 2 4" xfId="26096" xr:uid="{00000000-0005-0000-0000-00007A420000}"/>
    <cellStyle name="메모 4 3 5 2 3" xfId="8893" xr:uid="{00000000-0005-0000-0000-00007B420000}"/>
    <cellStyle name="메모 4 3 5 2 3 2" xfId="14859" xr:uid="{00000000-0005-0000-0000-00007C420000}"/>
    <cellStyle name="메모 4 3 5 2 3 3" xfId="20615" xr:uid="{00000000-0005-0000-0000-00007D420000}"/>
    <cellStyle name="메모 4 3 5 2 3 4" xfId="26097" xr:uid="{00000000-0005-0000-0000-00007E420000}"/>
    <cellStyle name="메모 4 3 5 2 4" xfId="8894" xr:uid="{00000000-0005-0000-0000-00007F420000}"/>
    <cellStyle name="메모 4 3 5 2 4 2" xfId="14860" xr:uid="{00000000-0005-0000-0000-000080420000}"/>
    <cellStyle name="메모 4 3 5 2 4 3" xfId="20616" xr:uid="{00000000-0005-0000-0000-000081420000}"/>
    <cellStyle name="메모 4 3 5 2 4 4" xfId="26098" xr:uid="{00000000-0005-0000-0000-000082420000}"/>
    <cellStyle name="메모 4 3 5 2 5" xfId="8895" xr:uid="{00000000-0005-0000-0000-000083420000}"/>
    <cellStyle name="메모 4 3 5 2 5 2" xfId="14861" xr:uid="{00000000-0005-0000-0000-000084420000}"/>
    <cellStyle name="메모 4 3 5 2 5 3" xfId="20617" xr:uid="{00000000-0005-0000-0000-000085420000}"/>
    <cellStyle name="메모 4 3 5 2 5 4" xfId="26099" xr:uid="{00000000-0005-0000-0000-000086420000}"/>
    <cellStyle name="메모 4 3 5 2 6" xfId="8896" xr:uid="{00000000-0005-0000-0000-000087420000}"/>
    <cellStyle name="메모 4 3 5 2 6 2" xfId="14862" xr:uid="{00000000-0005-0000-0000-000088420000}"/>
    <cellStyle name="메모 4 3 5 2 6 3" xfId="20618" xr:uid="{00000000-0005-0000-0000-000089420000}"/>
    <cellStyle name="메모 4 3 5 2 6 4" xfId="26100" xr:uid="{00000000-0005-0000-0000-00008A420000}"/>
    <cellStyle name="메모 4 3 5 2 7" xfId="8897" xr:uid="{00000000-0005-0000-0000-00008B420000}"/>
    <cellStyle name="메모 4 3 5 2 7 2" xfId="14863" xr:uid="{00000000-0005-0000-0000-00008C420000}"/>
    <cellStyle name="메모 4 3 5 2 7 3" xfId="20619" xr:uid="{00000000-0005-0000-0000-00008D420000}"/>
    <cellStyle name="메모 4 3 5 2 7 4" xfId="26101" xr:uid="{00000000-0005-0000-0000-00008E420000}"/>
    <cellStyle name="메모 4 3 5 2 8" xfId="8898" xr:uid="{00000000-0005-0000-0000-00008F420000}"/>
    <cellStyle name="메모 4 3 5 2 8 2" xfId="14864" xr:uid="{00000000-0005-0000-0000-000090420000}"/>
    <cellStyle name="메모 4 3 5 2 8 3" xfId="20620" xr:uid="{00000000-0005-0000-0000-000091420000}"/>
    <cellStyle name="메모 4 3 5 2 8 4" xfId="26102" xr:uid="{00000000-0005-0000-0000-000092420000}"/>
    <cellStyle name="메모 4 3 5 2 9" xfId="8899" xr:uid="{00000000-0005-0000-0000-000093420000}"/>
    <cellStyle name="메모 4 3 5 2 9 2" xfId="14865" xr:uid="{00000000-0005-0000-0000-000094420000}"/>
    <cellStyle name="메모 4 3 5 2 9 3" xfId="20621" xr:uid="{00000000-0005-0000-0000-000095420000}"/>
    <cellStyle name="메모 4 3 5 2 9 4" xfId="26103" xr:uid="{00000000-0005-0000-0000-000096420000}"/>
    <cellStyle name="메모 4 3 5 3" xfId="5912" xr:uid="{00000000-0005-0000-0000-000097420000}"/>
    <cellStyle name="메모 4 3 5 3 10" xfId="8900" xr:uid="{00000000-0005-0000-0000-000098420000}"/>
    <cellStyle name="메모 4 3 5 3 10 2" xfId="14866" xr:uid="{00000000-0005-0000-0000-000099420000}"/>
    <cellStyle name="메모 4 3 5 3 10 3" xfId="20622" xr:uid="{00000000-0005-0000-0000-00009A420000}"/>
    <cellStyle name="메모 4 3 5 3 10 4" xfId="26104" xr:uid="{00000000-0005-0000-0000-00009B420000}"/>
    <cellStyle name="메모 4 3 5 3 11" xfId="11885" xr:uid="{00000000-0005-0000-0000-00009C420000}"/>
    <cellStyle name="메모 4 3 5 3 12" xfId="17642" xr:uid="{00000000-0005-0000-0000-00009D420000}"/>
    <cellStyle name="메모 4 3 5 3 13" xfId="23139" xr:uid="{00000000-0005-0000-0000-00009E420000}"/>
    <cellStyle name="메모 4 3 5 3 2" xfId="8901" xr:uid="{00000000-0005-0000-0000-00009F420000}"/>
    <cellStyle name="메모 4 3 5 3 2 2" xfId="14867" xr:uid="{00000000-0005-0000-0000-0000A0420000}"/>
    <cellStyle name="메모 4 3 5 3 2 3" xfId="20623" xr:uid="{00000000-0005-0000-0000-0000A1420000}"/>
    <cellStyle name="메모 4 3 5 3 2 4" xfId="26105" xr:uid="{00000000-0005-0000-0000-0000A2420000}"/>
    <cellStyle name="메모 4 3 5 3 3" xfId="8902" xr:uid="{00000000-0005-0000-0000-0000A3420000}"/>
    <cellStyle name="메모 4 3 5 3 3 2" xfId="14868" xr:uid="{00000000-0005-0000-0000-0000A4420000}"/>
    <cellStyle name="메모 4 3 5 3 3 3" xfId="20624" xr:uid="{00000000-0005-0000-0000-0000A5420000}"/>
    <cellStyle name="메모 4 3 5 3 3 4" xfId="26106" xr:uid="{00000000-0005-0000-0000-0000A6420000}"/>
    <cellStyle name="메모 4 3 5 3 4" xfId="8903" xr:uid="{00000000-0005-0000-0000-0000A7420000}"/>
    <cellStyle name="메모 4 3 5 3 4 2" xfId="14869" xr:uid="{00000000-0005-0000-0000-0000A8420000}"/>
    <cellStyle name="메모 4 3 5 3 4 3" xfId="20625" xr:uid="{00000000-0005-0000-0000-0000A9420000}"/>
    <cellStyle name="메모 4 3 5 3 4 4" xfId="26107" xr:uid="{00000000-0005-0000-0000-0000AA420000}"/>
    <cellStyle name="메모 4 3 5 3 5" xfId="8904" xr:uid="{00000000-0005-0000-0000-0000AB420000}"/>
    <cellStyle name="메모 4 3 5 3 5 2" xfId="14870" xr:uid="{00000000-0005-0000-0000-0000AC420000}"/>
    <cellStyle name="메모 4 3 5 3 5 3" xfId="20626" xr:uid="{00000000-0005-0000-0000-0000AD420000}"/>
    <cellStyle name="메모 4 3 5 3 5 4" xfId="26108" xr:uid="{00000000-0005-0000-0000-0000AE420000}"/>
    <cellStyle name="메모 4 3 5 3 6" xfId="8905" xr:uid="{00000000-0005-0000-0000-0000AF420000}"/>
    <cellStyle name="메모 4 3 5 3 6 2" xfId="14871" xr:uid="{00000000-0005-0000-0000-0000B0420000}"/>
    <cellStyle name="메모 4 3 5 3 6 3" xfId="20627" xr:uid="{00000000-0005-0000-0000-0000B1420000}"/>
    <cellStyle name="메모 4 3 5 3 6 4" xfId="26109" xr:uid="{00000000-0005-0000-0000-0000B2420000}"/>
    <cellStyle name="메모 4 3 5 3 7" xfId="8906" xr:uid="{00000000-0005-0000-0000-0000B3420000}"/>
    <cellStyle name="메모 4 3 5 3 7 2" xfId="14872" xr:uid="{00000000-0005-0000-0000-0000B4420000}"/>
    <cellStyle name="메모 4 3 5 3 7 3" xfId="20628" xr:uid="{00000000-0005-0000-0000-0000B5420000}"/>
    <cellStyle name="메모 4 3 5 3 7 4" xfId="26110" xr:uid="{00000000-0005-0000-0000-0000B6420000}"/>
    <cellStyle name="메모 4 3 5 3 8" xfId="8907" xr:uid="{00000000-0005-0000-0000-0000B7420000}"/>
    <cellStyle name="메모 4 3 5 3 8 2" xfId="14873" xr:uid="{00000000-0005-0000-0000-0000B8420000}"/>
    <cellStyle name="메모 4 3 5 3 8 3" xfId="20629" xr:uid="{00000000-0005-0000-0000-0000B9420000}"/>
    <cellStyle name="메모 4 3 5 3 8 4" xfId="26111" xr:uid="{00000000-0005-0000-0000-0000BA420000}"/>
    <cellStyle name="메모 4 3 5 3 9" xfId="8908" xr:uid="{00000000-0005-0000-0000-0000BB420000}"/>
    <cellStyle name="메모 4 3 5 3 9 2" xfId="14874" xr:uid="{00000000-0005-0000-0000-0000BC420000}"/>
    <cellStyle name="메모 4 3 5 3 9 3" xfId="20630" xr:uid="{00000000-0005-0000-0000-0000BD420000}"/>
    <cellStyle name="메모 4 3 5 3 9 4" xfId="26112" xr:uid="{00000000-0005-0000-0000-0000BE420000}"/>
    <cellStyle name="메모 4 3 5 4" xfId="8909" xr:uid="{00000000-0005-0000-0000-0000BF420000}"/>
    <cellStyle name="메모 4 3 5 4 2" xfId="14875" xr:uid="{00000000-0005-0000-0000-0000C0420000}"/>
    <cellStyle name="메모 4 3 5 4 3" xfId="20631" xr:uid="{00000000-0005-0000-0000-0000C1420000}"/>
    <cellStyle name="메모 4 3 5 4 4" xfId="26113" xr:uid="{00000000-0005-0000-0000-0000C2420000}"/>
    <cellStyle name="메모 4 3 5 5" xfId="8910" xr:uid="{00000000-0005-0000-0000-0000C3420000}"/>
    <cellStyle name="메모 4 3 5 5 2" xfId="14876" xr:uid="{00000000-0005-0000-0000-0000C4420000}"/>
    <cellStyle name="메모 4 3 5 5 3" xfId="20632" xr:uid="{00000000-0005-0000-0000-0000C5420000}"/>
    <cellStyle name="메모 4 3 5 5 4" xfId="26114" xr:uid="{00000000-0005-0000-0000-0000C6420000}"/>
    <cellStyle name="메모 4 3 5 6" xfId="8911" xr:uid="{00000000-0005-0000-0000-0000C7420000}"/>
    <cellStyle name="메모 4 3 5 6 2" xfId="14877" xr:uid="{00000000-0005-0000-0000-0000C8420000}"/>
    <cellStyle name="메모 4 3 5 6 3" xfId="20633" xr:uid="{00000000-0005-0000-0000-0000C9420000}"/>
    <cellStyle name="메모 4 3 5 6 4" xfId="26115" xr:uid="{00000000-0005-0000-0000-0000CA420000}"/>
    <cellStyle name="메모 4 3 5 7" xfId="8912" xr:uid="{00000000-0005-0000-0000-0000CB420000}"/>
    <cellStyle name="메모 4 3 5 7 2" xfId="14878" xr:uid="{00000000-0005-0000-0000-0000CC420000}"/>
    <cellStyle name="메모 4 3 5 7 3" xfId="20634" xr:uid="{00000000-0005-0000-0000-0000CD420000}"/>
    <cellStyle name="메모 4 3 5 7 4" xfId="26116" xr:uid="{00000000-0005-0000-0000-0000CE420000}"/>
    <cellStyle name="메모 4 3 5 8" xfId="8913" xr:uid="{00000000-0005-0000-0000-0000CF420000}"/>
    <cellStyle name="메모 4 3 5 8 2" xfId="14879" xr:uid="{00000000-0005-0000-0000-0000D0420000}"/>
    <cellStyle name="메모 4 3 5 8 3" xfId="20635" xr:uid="{00000000-0005-0000-0000-0000D1420000}"/>
    <cellStyle name="메모 4 3 5 8 4" xfId="26117" xr:uid="{00000000-0005-0000-0000-0000D2420000}"/>
    <cellStyle name="메모 4 3 5 9" xfId="11377" xr:uid="{00000000-0005-0000-0000-0000D3420000}"/>
    <cellStyle name="메모 4 3 6" xfId="8914" xr:uid="{00000000-0005-0000-0000-0000D4420000}"/>
    <cellStyle name="메모 4 3 6 2" xfId="14880" xr:uid="{00000000-0005-0000-0000-0000D5420000}"/>
    <cellStyle name="메모 4 3 6 3" xfId="20636" xr:uid="{00000000-0005-0000-0000-0000D6420000}"/>
    <cellStyle name="메모 4 3 6 4" xfId="26118" xr:uid="{00000000-0005-0000-0000-0000D7420000}"/>
    <cellStyle name="메모 4 3 7" xfId="8915" xr:uid="{00000000-0005-0000-0000-0000D8420000}"/>
    <cellStyle name="메모 4 3 7 2" xfId="14881" xr:uid="{00000000-0005-0000-0000-0000D9420000}"/>
    <cellStyle name="메모 4 3 7 3" xfId="20637" xr:uid="{00000000-0005-0000-0000-0000DA420000}"/>
    <cellStyle name="메모 4 3 7 4" xfId="26119" xr:uid="{00000000-0005-0000-0000-0000DB420000}"/>
    <cellStyle name="메모 4 3 8" xfId="11333" xr:uid="{00000000-0005-0000-0000-0000DC420000}"/>
    <cellStyle name="메모 4 3 9" xfId="11276" xr:uid="{00000000-0005-0000-0000-0000DD420000}"/>
    <cellStyle name="메모 4 4" xfId="5382" xr:uid="{00000000-0005-0000-0000-0000DE420000}"/>
    <cellStyle name="메모 4 4 10" xfId="8916" xr:uid="{00000000-0005-0000-0000-0000DF420000}"/>
    <cellStyle name="메모 4 4 10 2" xfId="14882" xr:uid="{00000000-0005-0000-0000-0000E0420000}"/>
    <cellStyle name="메모 4 4 10 3" xfId="20638" xr:uid="{00000000-0005-0000-0000-0000E1420000}"/>
    <cellStyle name="메모 4 4 10 4" xfId="26120" xr:uid="{00000000-0005-0000-0000-0000E2420000}"/>
    <cellStyle name="메모 4 4 11" xfId="11376" xr:uid="{00000000-0005-0000-0000-0000E3420000}"/>
    <cellStyle name="메모 4 4 12" xfId="17179" xr:uid="{00000000-0005-0000-0000-0000E4420000}"/>
    <cellStyle name="메모 4 4 13" xfId="11303" xr:uid="{00000000-0005-0000-0000-0000E5420000}"/>
    <cellStyle name="메모 4 4 2" xfId="5670" xr:uid="{00000000-0005-0000-0000-0000E6420000}"/>
    <cellStyle name="메모 4 4 2 10" xfId="11643" xr:uid="{00000000-0005-0000-0000-0000E7420000}"/>
    <cellStyle name="메모 4 4 2 11" xfId="17413" xr:uid="{00000000-0005-0000-0000-0000E8420000}"/>
    <cellStyle name="메모 4 4 2 12" xfId="22945" xr:uid="{00000000-0005-0000-0000-0000E9420000}"/>
    <cellStyle name="메모 4 4 2 2" xfId="8917" xr:uid="{00000000-0005-0000-0000-0000EA420000}"/>
    <cellStyle name="메모 4 4 2 2 2" xfId="14883" xr:uid="{00000000-0005-0000-0000-0000EB420000}"/>
    <cellStyle name="메모 4 4 2 2 3" xfId="20639" xr:uid="{00000000-0005-0000-0000-0000EC420000}"/>
    <cellStyle name="메모 4 4 2 2 4" xfId="26121" xr:uid="{00000000-0005-0000-0000-0000ED420000}"/>
    <cellStyle name="메모 4 4 2 3" xfId="8918" xr:uid="{00000000-0005-0000-0000-0000EE420000}"/>
    <cellStyle name="메모 4 4 2 3 2" xfId="14884" xr:uid="{00000000-0005-0000-0000-0000EF420000}"/>
    <cellStyle name="메모 4 4 2 3 3" xfId="20640" xr:uid="{00000000-0005-0000-0000-0000F0420000}"/>
    <cellStyle name="메모 4 4 2 3 4" xfId="26122" xr:uid="{00000000-0005-0000-0000-0000F1420000}"/>
    <cellStyle name="메모 4 4 2 4" xfId="8919" xr:uid="{00000000-0005-0000-0000-0000F2420000}"/>
    <cellStyle name="메모 4 4 2 4 2" xfId="14885" xr:uid="{00000000-0005-0000-0000-0000F3420000}"/>
    <cellStyle name="메모 4 4 2 4 3" xfId="20641" xr:uid="{00000000-0005-0000-0000-0000F4420000}"/>
    <cellStyle name="메모 4 4 2 4 4" xfId="26123" xr:uid="{00000000-0005-0000-0000-0000F5420000}"/>
    <cellStyle name="메모 4 4 2 5" xfId="8920" xr:uid="{00000000-0005-0000-0000-0000F6420000}"/>
    <cellStyle name="메모 4 4 2 5 2" xfId="14886" xr:uid="{00000000-0005-0000-0000-0000F7420000}"/>
    <cellStyle name="메모 4 4 2 5 3" xfId="20642" xr:uid="{00000000-0005-0000-0000-0000F8420000}"/>
    <cellStyle name="메모 4 4 2 5 4" xfId="26124" xr:uid="{00000000-0005-0000-0000-0000F9420000}"/>
    <cellStyle name="메모 4 4 2 6" xfId="8921" xr:uid="{00000000-0005-0000-0000-0000FA420000}"/>
    <cellStyle name="메모 4 4 2 6 2" xfId="14887" xr:uid="{00000000-0005-0000-0000-0000FB420000}"/>
    <cellStyle name="메모 4 4 2 6 3" xfId="20643" xr:uid="{00000000-0005-0000-0000-0000FC420000}"/>
    <cellStyle name="메모 4 4 2 6 4" xfId="26125" xr:uid="{00000000-0005-0000-0000-0000FD420000}"/>
    <cellStyle name="메모 4 4 2 7" xfId="8922" xr:uid="{00000000-0005-0000-0000-0000FE420000}"/>
    <cellStyle name="메모 4 4 2 7 2" xfId="14888" xr:uid="{00000000-0005-0000-0000-0000FF420000}"/>
    <cellStyle name="메모 4 4 2 7 3" xfId="20644" xr:uid="{00000000-0005-0000-0000-000000430000}"/>
    <cellStyle name="메모 4 4 2 7 4" xfId="26126" xr:uid="{00000000-0005-0000-0000-000001430000}"/>
    <cellStyle name="메모 4 4 2 8" xfId="8923" xr:uid="{00000000-0005-0000-0000-000002430000}"/>
    <cellStyle name="메모 4 4 2 8 2" xfId="14889" xr:uid="{00000000-0005-0000-0000-000003430000}"/>
    <cellStyle name="메모 4 4 2 8 3" xfId="20645" xr:uid="{00000000-0005-0000-0000-000004430000}"/>
    <cellStyle name="메모 4 4 2 8 4" xfId="26127" xr:uid="{00000000-0005-0000-0000-000005430000}"/>
    <cellStyle name="메모 4 4 2 9" xfId="8924" xr:uid="{00000000-0005-0000-0000-000006430000}"/>
    <cellStyle name="메모 4 4 2 9 2" xfId="14890" xr:uid="{00000000-0005-0000-0000-000007430000}"/>
    <cellStyle name="메모 4 4 2 9 3" xfId="20646" xr:uid="{00000000-0005-0000-0000-000008430000}"/>
    <cellStyle name="메모 4 4 2 9 4" xfId="26128" xr:uid="{00000000-0005-0000-0000-000009430000}"/>
    <cellStyle name="메모 4 4 3" xfId="5911" xr:uid="{00000000-0005-0000-0000-00000A430000}"/>
    <cellStyle name="메모 4 4 3 10" xfId="8925" xr:uid="{00000000-0005-0000-0000-00000B430000}"/>
    <cellStyle name="메모 4 4 3 10 2" xfId="14891" xr:uid="{00000000-0005-0000-0000-00000C430000}"/>
    <cellStyle name="메모 4 4 3 10 3" xfId="20647" xr:uid="{00000000-0005-0000-0000-00000D430000}"/>
    <cellStyle name="메모 4 4 3 10 4" xfId="26129" xr:uid="{00000000-0005-0000-0000-00000E430000}"/>
    <cellStyle name="메모 4 4 3 11" xfId="11884" xr:uid="{00000000-0005-0000-0000-00000F430000}"/>
    <cellStyle name="메모 4 4 3 12" xfId="17641" xr:uid="{00000000-0005-0000-0000-000010430000}"/>
    <cellStyle name="메모 4 4 3 13" xfId="23138" xr:uid="{00000000-0005-0000-0000-000011430000}"/>
    <cellStyle name="메모 4 4 3 2" xfId="8926" xr:uid="{00000000-0005-0000-0000-000012430000}"/>
    <cellStyle name="메모 4 4 3 2 2" xfId="14892" xr:uid="{00000000-0005-0000-0000-000013430000}"/>
    <cellStyle name="메모 4 4 3 2 3" xfId="20648" xr:uid="{00000000-0005-0000-0000-000014430000}"/>
    <cellStyle name="메모 4 4 3 2 4" xfId="26130" xr:uid="{00000000-0005-0000-0000-000015430000}"/>
    <cellStyle name="메모 4 4 3 3" xfId="8927" xr:uid="{00000000-0005-0000-0000-000016430000}"/>
    <cellStyle name="메모 4 4 3 3 2" xfId="14893" xr:uid="{00000000-0005-0000-0000-000017430000}"/>
    <cellStyle name="메모 4 4 3 3 3" xfId="20649" xr:uid="{00000000-0005-0000-0000-000018430000}"/>
    <cellStyle name="메모 4 4 3 3 4" xfId="26131" xr:uid="{00000000-0005-0000-0000-000019430000}"/>
    <cellStyle name="메모 4 4 3 4" xfId="8928" xr:uid="{00000000-0005-0000-0000-00001A430000}"/>
    <cellStyle name="메모 4 4 3 4 2" xfId="14894" xr:uid="{00000000-0005-0000-0000-00001B430000}"/>
    <cellStyle name="메모 4 4 3 4 3" xfId="20650" xr:uid="{00000000-0005-0000-0000-00001C430000}"/>
    <cellStyle name="메모 4 4 3 4 4" xfId="26132" xr:uid="{00000000-0005-0000-0000-00001D430000}"/>
    <cellStyle name="메모 4 4 3 5" xfId="8929" xr:uid="{00000000-0005-0000-0000-00001E430000}"/>
    <cellStyle name="메모 4 4 3 5 2" xfId="14895" xr:uid="{00000000-0005-0000-0000-00001F430000}"/>
    <cellStyle name="메모 4 4 3 5 3" xfId="20651" xr:uid="{00000000-0005-0000-0000-000020430000}"/>
    <cellStyle name="메모 4 4 3 5 4" xfId="26133" xr:uid="{00000000-0005-0000-0000-000021430000}"/>
    <cellStyle name="메모 4 4 3 6" xfId="8930" xr:uid="{00000000-0005-0000-0000-000022430000}"/>
    <cellStyle name="메모 4 4 3 6 2" xfId="14896" xr:uid="{00000000-0005-0000-0000-000023430000}"/>
    <cellStyle name="메모 4 4 3 6 3" xfId="20652" xr:uid="{00000000-0005-0000-0000-000024430000}"/>
    <cellStyle name="메모 4 4 3 6 4" xfId="26134" xr:uid="{00000000-0005-0000-0000-000025430000}"/>
    <cellStyle name="메모 4 4 3 7" xfId="8931" xr:uid="{00000000-0005-0000-0000-000026430000}"/>
    <cellStyle name="메모 4 4 3 7 2" xfId="14897" xr:uid="{00000000-0005-0000-0000-000027430000}"/>
    <cellStyle name="메모 4 4 3 7 3" xfId="20653" xr:uid="{00000000-0005-0000-0000-000028430000}"/>
    <cellStyle name="메모 4 4 3 7 4" xfId="26135" xr:uid="{00000000-0005-0000-0000-000029430000}"/>
    <cellStyle name="메모 4 4 3 8" xfId="8932" xr:uid="{00000000-0005-0000-0000-00002A430000}"/>
    <cellStyle name="메모 4 4 3 8 2" xfId="14898" xr:uid="{00000000-0005-0000-0000-00002B430000}"/>
    <cellStyle name="메모 4 4 3 8 3" xfId="20654" xr:uid="{00000000-0005-0000-0000-00002C430000}"/>
    <cellStyle name="메모 4 4 3 8 4" xfId="26136" xr:uid="{00000000-0005-0000-0000-00002D430000}"/>
    <cellStyle name="메모 4 4 3 9" xfId="8933" xr:uid="{00000000-0005-0000-0000-00002E430000}"/>
    <cellStyle name="메모 4 4 3 9 2" xfId="14899" xr:uid="{00000000-0005-0000-0000-00002F430000}"/>
    <cellStyle name="메모 4 4 3 9 3" xfId="20655" xr:uid="{00000000-0005-0000-0000-000030430000}"/>
    <cellStyle name="메모 4 4 3 9 4" xfId="26137" xr:uid="{00000000-0005-0000-0000-000031430000}"/>
    <cellStyle name="메모 4 4 4" xfId="8934" xr:uid="{00000000-0005-0000-0000-000032430000}"/>
    <cellStyle name="메모 4 4 4 2" xfId="14900" xr:uid="{00000000-0005-0000-0000-000033430000}"/>
    <cellStyle name="메모 4 4 4 3" xfId="20656" xr:uid="{00000000-0005-0000-0000-000034430000}"/>
    <cellStyle name="메모 4 4 4 4" xfId="26138" xr:uid="{00000000-0005-0000-0000-000035430000}"/>
    <cellStyle name="메모 4 4 5" xfId="8935" xr:uid="{00000000-0005-0000-0000-000036430000}"/>
    <cellStyle name="메모 4 4 5 2" xfId="14901" xr:uid="{00000000-0005-0000-0000-000037430000}"/>
    <cellStyle name="메모 4 4 5 3" xfId="20657" xr:uid="{00000000-0005-0000-0000-000038430000}"/>
    <cellStyle name="메모 4 4 5 4" xfId="26139" xr:uid="{00000000-0005-0000-0000-000039430000}"/>
    <cellStyle name="메모 4 4 6" xfId="8936" xr:uid="{00000000-0005-0000-0000-00003A430000}"/>
    <cellStyle name="메모 4 4 6 2" xfId="14902" xr:uid="{00000000-0005-0000-0000-00003B430000}"/>
    <cellStyle name="메모 4 4 6 3" xfId="20658" xr:uid="{00000000-0005-0000-0000-00003C430000}"/>
    <cellStyle name="메모 4 4 6 4" xfId="26140" xr:uid="{00000000-0005-0000-0000-00003D430000}"/>
    <cellStyle name="메모 4 4 7" xfId="8937" xr:uid="{00000000-0005-0000-0000-00003E430000}"/>
    <cellStyle name="메모 4 4 7 2" xfId="14903" xr:uid="{00000000-0005-0000-0000-00003F430000}"/>
    <cellStyle name="메모 4 4 7 3" xfId="20659" xr:uid="{00000000-0005-0000-0000-000040430000}"/>
    <cellStyle name="메모 4 4 7 4" xfId="26141" xr:uid="{00000000-0005-0000-0000-000041430000}"/>
    <cellStyle name="메모 4 4 8" xfId="8938" xr:uid="{00000000-0005-0000-0000-000042430000}"/>
    <cellStyle name="메모 4 4 8 2" xfId="14904" xr:uid="{00000000-0005-0000-0000-000043430000}"/>
    <cellStyle name="메모 4 4 8 3" xfId="20660" xr:uid="{00000000-0005-0000-0000-000044430000}"/>
    <cellStyle name="메모 4 4 8 4" xfId="26142" xr:uid="{00000000-0005-0000-0000-000045430000}"/>
    <cellStyle name="메모 4 4 9" xfId="8939" xr:uid="{00000000-0005-0000-0000-000046430000}"/>
    <cellStyle name="메모 4 4 9 2" xfId="14905" xr:uid="{00000000-0005-0000-0000-000047430000}"/>
    <cellStyle name="메모 4 4 9 3" xfId="20661" xr:uid="{00000000-0005-0000-0000-000048430000}"/>
    <cellStyle name="메모 4 4 9 4" xfId="26143" xr:uid="{00000000-0005-0000-0000-000049430000}"/>
    <cellStyle name="메모 4 5" xfId="5523" xr:uid="{00000000-0005-0000-0000-00004A430000}"/>
    <cellStyle name="메모 4 5 2" xfId="5811" xr:uid="{00000000-0005-0000-0000-00004B430000}"/>
    <cellStyle name="메모 4 5 2 10" xfId="11784" xr:uid="{00000000-0005-0000-0000-00004C430000}"/>
    <cellStyle name="메모 4 5 2 11" xfId="17548" xr:uid="{00000000-0005-0000-0000-00004D430000}"/>
    <cellStyle name="메모 4 5 2 12" xfId="23064" xr:uid="{00000000-0005-0000-0000-00004E430000}"/>
    <cellStyle name="메모 4 5 2 2" xfId="8940" xr:uid="{00000000-0005-0000-0000-00004F430000}"/>
    <cellStyle name="메모 4 5 2 2 2" xfId="14906" xr:uid="{00000000-0005-0000-0000-000050430000}"/>
    <cellStyle name="메모 4 5 2 2 3" xfId="20662" xr:uid="{00000000-0005-0000-0000-000051430000}"/>
    <cellStyle name="메모 4 5 2 2 4" xfId="26144" xr:uid="{00000000-0005-0000-0000-000052430000}"/>
    <cellStyle name="메모 4 5 2 3" xfId="8941" xr:uid="{00000000-0005-0000-0000-000053430000}"/>
    <cellStyle name="메모 4 5 2 3 2" xfId="14907" xr:uid="{00000000-0005-0000-0000-000054430000}"/>
    <cellStyle name="메모 4 5 2 3 3" xfId="20663" xr:uid="{00000000-0005-0000-0000-000055430000}"/>
    <cellStyle name="메모 4 5 2 3 4" xfId="26145" xr:uid="{00000000-0005-0000-0000-000056430000}"/>
    <cellStyle name="메모 4 5 2 4" xfId="8942" xr:uid="{00000000-0005-0000-0000-000057430000}"/>
    <cellStyle name="메모 4 5 2 4 2" xfId="14908" xr:uid="{00000000-0005-0000-0000-000058430000}"/>
    <cellStyle name="메모 4 5 2 4 3" xfId="20664" xr:uid="{00000000-0005-0000-0000-000059430000}"/>
    <cellStyle name="메모 4 5 2 4 4" xfId="26146" xr:uid="{00000000-0005-0000-0000-00005A430000}"/>
    <cellStyle name="메모 4 5 2 5" xfId="8943" xr:uid="{00000000-0005-0000-0000-00005B430000}"/>
    <cellStyle name="메모 4 5 2 5 2" xfId="14909" xr:uid="{00000000-0005-0000-0000-00005C430000}"/>
    <cellStyle name="메모 4 5 2 5 3" xfId="20665" xr:uid="{00000000-0005-0000-0000-00005D430000}"/>
    <cellStyle name="메모 4 5 2 5 4" xfId="26147" xr:uid="{00000000-0005-0000-0000-00005E430000}"/>
    <cellStyle name="메모 4 5 2 6" xfId="8944" xr:uid="{00000000-0005-0000-0000-00005F430000}"/>
    <cellStyle name="메모 4 5 2 6 2" xfId="14910" xr:uid="{00000000-0005-0000-0000-000060430000}"/>
    <cellStyle name="메모 4 5 2 6 3" xfId="20666" xr:uid="{00000000-0005-0000-0000-000061430000}"/>
    <cellStyle name="메모 4 5 2 6 4" xfId="26148" xr:uid="{00000000-0005-0000-0000-000062430000}"/>
    <cellStyle name="메모 4 5 2 7" xfId="8945" xr:uid="{00000000-0005-0000-0000-000063430000}"/>
    <cellStyle name="메모 4 5 2 7 2" xfId="14911" xr:uid="{00000000-0005-0000-0000-000064430000}"/>
    <cellStyle name="메모 4 5 2 7 3" xfId="20667" xr:uid="{00000000-0005-0000-0000-000065430000}"/>
    <cellStyle name="메모 4 5 2 7 4" xfId="26149" xr:uid="{00000000-0005-0000-0000-000066430000}"/>
    <cellStyle name="메모 4 5 2 8" xfId="8946" xr:uid="{00000000-0005-0000-0000-000067430000}"/>
    <cellStyle name="메모 4 5 2 8 2" xfId="14912" xr:uid="{00000000-0005-0000-0000-000068430000}"/>
    <cellStyle name="메모 4 5 2 8 3" xfId="20668" xr:uid="{00000000-0005-0000-0000-000069430000}"/>
    <cellStyle name="메모 4 5 2 8 4" xfId="26150" xr:uid="{00000000-0005-0000-0000-00006A430000}"/>
    <cellStyle name="메모 4 5 2 9" xfId="8947" xr:uid="{00000000-0005-0000-0000-00006B430000}"/>
    <cellStyle name="메모 4 5 2 9 2" xfId="14913" xr:uid="{00000000-0005-0000-0000-00006C430000}"/>
    <cellStyle name="메모 4 5 2 9 3" xfId="20669" xr:uid="{00000000-0005-0000-0000-00006D430000}"/>
    <cellStyle name="메모 4 5 2 9 4" xfId="26151" xr:uid="{00000000-0005-0000-0000-00006E430000}"/>
    <cellStyle name="메모 4 5 3" xfId="6034" xr:uid="{00000000-0005-0000-0000-00006F430000}"/>
    <cellStyle name="메모 4 5 3 10" xfId="8948" xr:uid="{00000000-0005-0000-0000-000070430000}"/>
    <cellStyle name="메모 4 5 3 10 2" xfId="14914" xr:uid="{00000000-0005-0000-0000-000071430000}"/>
    <cellStyle name="메모 4 5 3 10 3" xfId="20670" xr:uid="{00000000-0005-0000-0000-000072430000}"/>
    <cellStyle name="메모 4 5 3 10 4" xfId="26152" xr:uid="{00000000-0005-0000-0000-000073430000}"/>
    <cellStyle name="메모 4 5 3 11" xfId="12007" xr:uid="{00000000-0005-0000-0000-000074430000}"/>
    <cellStyle name="메모 4 5 3 12" xfId="17764" xr:uid="{00000000-0005-0000-0000-000075430000}"/>
    <cellStyle name="메모 4 5 3 13" xfId="23261" xr:uid="{00000000-0005-0000-0000-000076430000}"/>
    <cellStyle name="메모 4 5 3 2" xfId="8949" xr:uid="{00000000-0005-0000-0000-000077430000}"/>
    <cellStyle name="메모 4 5 3 2 2" xfId="14915" xr:uid="{00000000-0005-0000-0000-000078430000}"/>
    <cellStyle name="메모 4 5 3 2 3" xfId="20671" xr:uid="{00000000-0005-0000-0000-000079430000}"/>
    <cellStyle name="메모 4 5 3 2 4" xfId="26153" xr:uid="{00000000-0005-0000-0000-00007A430000}"/>
    <cellStyle name="메모 4 5 3 3" xfId="8950" xr:uid="{00000000-0005-0000-0000-00007B430000}"/>
    <cellStyle name="메모 4 5 3 3 2" xfId="14916" xr:uid="{00000000-0005-0000-0000-00007C430000}"/>
    <cellStyle name="메모 4 5 3 3 3" xfId="20672" xr:uid="{00000000-0005-0000-0000-00007D430000}"/>
    <cellStyle name="메모 4 5 3 3 4" xfId="26154" xr:uid="{00000000-0005-0000-0000-00007E430000}"/>
    <cellStyle name="메모 4 5 3 4" xfId="8951" xr:uid="{00000000-0005-0000-0000-00007F430000}"/>
    <cellStyle name="메모 4 5 3 4 2" xfId="14917" xr:uid="{00000000-0005-0000-0000-000080430000}"/>
    <cellStyle name="메모 4 5 3 4 3" xfId="20673" xr:uid="{00000000-0005-0000-0000-000081430000}"/>
    <cellStyle name="메모 4 5 3 4 4" xfId="26155" xr:uid="{00000000-0005-0000-0000-000082430000}"/>
    <cellStyle name="메모 4 5 3 5" xfId="8952" xr:uid="{00000000-0005-0000-0000-000083430000}"/>
    <cellStyle name="메모 4 5 3 5 2" xfId="14918" xr:uid="{00000000-0005-0000-0000-000084430000}"/>
    <cellStyle name="메모 4 5 3 5 3" xfId="20674" xr:uid="{00000000-0005-0000-0000-000085430000}"/>
    <cellStyle name="메모 4 5 3 5 4" xfId="26156" xr:uid="{00000000-0005-0000-0000-000086430000}"/>
    <cellStyle name="메모 4 5 3 6" xfId="8953" xr:uid="{00000000-0005-0000-0000-000087430000}"/>
    <cellStyle name="메모 4 5 3 6 2" xfId="14919" xr:uid="{00000000-0005-0000-0000-000088430000}"/>
    <cellStyle name="메모 4 5 3 6 3" xfId="20675" xr:uid="{00000000-0005-0000-0000-000089430000}"/>
    <cellStyle name="메모 4 5 3 6 4" xfId="26157" xr:uid="{00000000-0005-0000-0000-00008A430000}"/>
    <cellStyle name="메모 4 5 3 7" xfId="8954" xr:uid="{00000000-0005-0000-0000-00008B430000}"/>
    <cellStyle name="메모 4 5 3 7 2" xfId="14920" xr:uid="{00000000-0005-0000-0000-00008C430000}"/>
    <cellStyle name="메모 4 5 3 7 3" xfId="20676" xr:uid="{00000000-0005-0000-0000-00008D430000}"/>
    <cellStyle name="메모 4 5 3 7 4" xfId="26158" xr:uid="{00000000-0005-0000-0000-00008E430000}"/>
    <cellStyle name="메모 4 5 3 8" xfId="8955" xr:uid="{00000000-0005-0000-0000-00008F430000}"/>
    <cellStyle name="메모 4 5 3 8 2" xfId="14921" xr:uid="{00000000-0005-0000-0000-000090430000}"/>
    <cellStyle name="메모 4 5 3 8 3" xfId="20677" xr:uid="{00000000-0005-0000-0000-000091430000}"/>
    <cellStyle name="메모 4 5 3 8 4" xfId="26159" xr:uid="{00000000-0005-0000-0000-000092430000}"/>
    <cellStyle name="메모 4 5 3 9" xfId="8956" xr:uid="{00000000-0005-0000-0000-000093430000}"/>
    <cellStyle name="메모 4 5 3 9 2" xfId="14922" xr:uid="{00000000-0005-0000-0000-000094430000}"/>
    <cellStyle name="메모 4 5 3 9 3" xfId="20678" xr:uid="{00000000-0005-0000-0000-000095430000}"/>
    <cellStyle name="메모 4 5 3 9 4" xfId="26160" xr:uid="{00000000-0005-0000-0000-000096430000}"/>
    <cellStyle name="메모 4 5 4" xfId="8957" xr:uid="{00000000-0005-0000-0000-000097430000}"/>
    <cellStyle name="메모 4 5 4 2" xfId="14923" xr:uid="{00000000-0005-0000-0000-000098430000}"/>
    <cellStyle name="메모 4 5 4 3" xfId="20679" xr:uid="{00000000-0005-0000-0000-000099430000}"/>
    <cellStyle name="메모 4 5 4 4" xfId="26161" xr:uid="{00000000-0005-0000-0000-00009A430000}"/>
    <cellStyle name="메모 4 5 5" xfId="8958" xr:uid="{00000000-0005-0000-0000-00009B430000}"/>
    <cellStyle name="메모 4 5 5 2" xfId="14924" xr:uid="{00000000-0005-0000-0000-00009C430000}"/>
    <cellStyle name="메모 4 5 5 3" xfId="20680" xr:uid="{00000000-0005-0000-0000-00009D430000}"/>
    <cellStyle name="메모 4 5 5 4" xfId="26162" xr:uid="{00000000-0005-0000-0000-00009E430000}"/>
    <cellStyle name="메모 4 5 6" xfId="8959" xr:uid="{00000000-0005-0000-0000-00009F430000}"/>
    <cellStyle name="메모 4 5 6 2" xfId="14925" xr:uid="{00000000-0005-0000-0000-0000A0430000}"/>
    <cellStyle name="메모 4 5 6 3" xfId="20681" xr:uid="{00000000-0005-0000-0000-0000A1430000}"/>
    <cellStyle name="메모 4 5 6 4" xfId="26163" xr:uid="{00000000-0005-0000-0000-0000A2430000}"/>
    <cellStyle name="메모 4 5 7" xfId="11517" xr:uid="{00000000-0005-0000-0000-0000A3430000}"/>
    <cellStyle name="메모 4 5 8" xfId="17306" xr:uid="{00000000-0005-0000-0000-0000A4430000}"/>
    <cellStyle name="메모 4 6" xfId="5354" xr:uid="{00000000-0005-0000-0000-0000A5430000}"/>
    <cellStyle name="메모 4 6 2" xfId="5642" xr:uid="{00000000-0005-0000-0000-0000A6430000}"/>
    <cellStyle name="메모 4 6 2 10" xfId="11615" xr:uid="{00000000-0005-0000-0000-0000A7430000}"/>
    <cellStyle name="메모 4 6 2 11" xfId="17386" xr:uid="{00000000-0005-0000-0000-0000A8430000}"/>
    <cellStyle name="메모 4 6 2 12" xfId="22922" xr:uid="{00000000-0005-0000-0000-0000A9430000}"/>
    <cellStyle name="메모 4 6 2 2" xfId="8960" xr:uid="{00000000-0005-0000-0000-0000AA430000}"/>
    <cellStyle name="메모 4 6 2 2 2" xfId="14926" xr:uid="{00000000-0005-0000-0000-0000AB430000}"/>
    <cellStyle name="메모 4 6 2 2 3" xfId="20682" xr:uid="{00000000-0005-0000-0000-0000AC430000}"/>
    <cellStyle name="메모 4 6 2 2 4" xfId="26164" xr:uid="{00000000-0005-0000-0000-0000AD430000}"/>
    <cellStyle name="메모 4 6 2 3" xfId="8961" xr:uid="{00000000-0005-0000-0000-0000AE430000}"/>
    <cellStyle name="메모 4 6 2 3 2" xfId="14927" xr:uid="{00000000-0005-0000-0000-0000AF430000}"/>
    <cellStyle name="메모 4 6 2 3 3" xfId="20683" xr:uid="{00000000-0005-0000-0000-0000B0430000}"/>
    <cellStyle name="메모 4 6 2 3 4" xfId="26165" xr:uid="{00000000-0005-0000-0000-0000B1430000}"/>
    <cellStyle name="메모 4 6 2 4" xfId="8962" xr:uid="{00000000-0005-0000-0000-0000B2430000}"/>
    <cellStyle name="메모 4 6 2 4 2" xfId="14928" xr:uid="{00000000-0005-0000-0000-0000B3430000}"/>
    <cellStyle name="메모 4 6 2 4 3" xfId="20684" xr:uid="{00000000-0005-0000-0000-0000B4430000}"/>
    <cellStyle name="메모 4 6 2 4 4" xfId="26166" xr:uid="{00000000-0005-0000-0000-0000B5430000}"/>
    <cellStyle name="메모 4 6 2 5" xfId="8963" xr:uid="{00000000-0005-0000-0000-0000B6430000}"/>
    <cellStyle name="메모 4 6 2 5 2" xfId="14929" xr:uid="{00000000-0005-0000-0000-0000B7430000}"/>
    <cellStyle name="메모 4 6 2 5 3" xfId="20685" xr:uid="{00000000-0005-0000-0000-0000B8430000}"/>
    <cellStyle name="메모 4 6 2 5 4" xfId="26167" xr:uid="{00000000-0005-0000-0000-0000B9430000}"/>
    <cellStyle name="메모 4 6 2 6" xfId="8964" xr:uid="{00000000-0005-0000-0000-0000BA430000}"/>
    <cellStyle name="메모 4 6 2 6 2" xfId="14930" xr:uid="{00000000-0005-0000-0000-0000BB430000}"/>
    <cellStyle name="메모 4 6 2 6 3" xfId="20686" xr:uid="{00000000-0005-0000-0000-0000BC430000}"/>
    <cellStyle name="메모 4 6 2 6 4" xfId="26168" xr:uid="{00000000-0005-0000-0000-0000BD430000}"/>
    <cellStyle name="메모 4 6 2 7" xfId="8965" xr:uid="{00000000-0005-0000-0000-0000BE430000}"/>
    <cellStyle name="메모 4 6 2 7 2" xfId="14931" xr:uid="{00000000-0005-0000-0000-0000BF430000}"/>
    <cellStyle name="메모 4 6 2 7 3" xfId="20687" xr:uid="{00000000-0005-0000-0000-0000C0430000}"/>
    <cellStyle name="메모 4 6 2 7 4" xfId="26169" xr:uid="{00000000-0005-0000-0000-0000C1430000}"/>
    <cellStyle name="메모 4 6 2 8" xfId="8966" xr:uid="{00000000-0005-0000-0000-0000C2430000}"/>
    <cellStyle name="메모 4 6 2 8 2" xfId="14932" xr:uid="{00000000-0005-0000-0000-0000C3430000}"/>
    <cellStyle name="메모 4 6 2 8 3" xfId="20688" xr:uid="{00000000-0005-0000-0000-0000C4430000}"/>
    <cellStyle name="메모 4 6 2 8 4" xfId="26170" xr:uid="{00000000-0005-0000-0000-0000C5430000}"/>
    <cellStyle name="메모 4 6 2 9" xfId="8967" xr:uid="{00000000-0005-0000-0000-0000C6430000}"/>
    <cellStyle name="메모 4 6 2 9 2" xfId="14933" xr:uid="{00000000-0005-0000-0000-0000C7430000}"/>
    <cellStyle name="메모 4 6 2 9 3" xfId="20689" xr:uid="{00000000-0005-0000-0000-0000C8430000}"/>
    <cellStyle name="메모 4 6 2 9 4" xfId="26171" xr:uid="{00000000-0005-0000-0000-0000C9430000}"/>
    <cellStyle name="메모 4 6 3" xfId="5888" xr:uid="{00000000-0005-0000-0000-0000CA430000}"/>
    <cellStyle name="메모 4 6 3 10" xfId="8968" xr:uid="{00000000-0005-0000-0000-0000CB430000}"/>
    <cellStyle name="메모 4 6 3 10 2" xfId="14934" xr:uid="{00000000-0005-0000-0000-0000CC430000}"/>
    <cellStyle name="메모 4 6 3 10 3" xfId="20690" xr:uid="{00000000-0005-0000-0000-0000CD430000}"/>
    <cellStyle name="메모 4 6 3 10 4" xfId="26172" xr:uid="{00000000-0005-0000-0000-0000CE430000}"/>
    <cellStyle name="메모 4 6 3 11" xfId="11861" xr:uid="{00000000-0005-0000-0000-0000CF430000}"/>
    <cellStyle name="메모 4 6 3 12" xfId="17618" xr:uid="{00000000-0005-0000-0000-0000D0430000}"/>
    <cellStyle name="메모 4 6 3 13" xfId="23115" xr:uid="{00000000-0005-0000-0000-0000D1430000}"/>
    <cellStyle name="메모 4 6 3 2" xfId="8969" xr:uid="{00000000-0005-0000-0000-0000D2430000}"/>
    <cellStyle name="메모 4 6 3 2 2" xfId="14935" xr:uid="{00000000-0005-0000-0000-0000D3430000}"/>
    <cellStyle name="메모 4 6 3 2 3" xfId="20691" xr:uid="{00000000-0005-0000-0000-0000D4430000}"/>
    <cellStyle name="메모 4 6 3 2 4" xfId="26173" xr:uid="{00000000-0005-0000-0000-0000D5430000}"/>
    <cellStyle name="메모 4 6 3 3" xfId="8970" xr:uid="{00000000-0005-0000-0000-0000D6430000}"/>
    <cellStyle name="메모 4 6 3 3 2" xfId="14936" xr:uid="{00000000-0005-0000-0000-0000D7430000}"/>
    <cellStyle name="메모 4 6 3 3 3" xfId="20692" xr:uid="{00000000-0005-0000-0000-0000D8430000}"/>
    <cellStyle name="메모 4 6 3 3 4" xfId="26174" xr:uid="{00000000-0005-0000-0000-0000D9430000}"/>
    <cellStyle name="메모 4 6 3 4" xfId="8971" xr:uid="{00000000-0005-0000-0000-0000DA430000}"/>
    <cellStyle name="메모 4 6 3 4 2" xfId="14937" xr:uid="{00000000-0005-0000-0000-0000DB430000}"/>
    <cellStyle name="메모 4 6 3 4 3" xfId="20693" xr:uid="{00000000-0005-0000-0000-0000DC430000}"/>
    <cellStyle name="메모 4 6 3 4 4" xfId="26175" xr:uid="{00000000-0005-0000-0000-0000DD430000}"/>
    <cellStyle name="메모 4 6 3 5" xfId="8972" xr:uid="{00000000-0005-0000-0000-0000DE430000}"/>
    <cellStyle name="메모 4 6 3 5 2" xfId="14938" xr:uid="{00000000-0005-0000-0000-0000DF430000}"/>
    <cellStyle name="메모 4 6 3 5 3" xfId="20694" xr:uid="{00000000-0005-0000-0000-0000E0430000}"/>
    <cellStyle name="메모 4 6 3 5 4" xfId="26176" xr:uid="{00000000-0005-0000-0000-0000E1430000}"/>
    <cellStyle name="메모 4 6 3 6" xfId="8973" xr:uid="{00000000-0005-0000-0000-0000E2430000}"/>
    <cellStyle name="메모 4 6 3 6 2" xfId="14939" xr:uid="{00000000-0005-0000-0000-0000E3430000}"/>
    <cellStyle name="메모 4 6 3 6 3" xfId="20695" xr:uid="{00000000-0005-0000-0000-0000E4430000}"/>
    <cellStyle name="메모 4 6 3 6 4" xfId="26177" xr:uid="{00000000-0005-0000-0000-0000E5430000}"/>
    <cellStyle name="메모 4 6 3 7" xfId="8974" xr:uid="{00000000-0005-0000-0000-0000E6430000}"/>
    <cellStyle name="메모 4 6 3 7 2" xfId="14940" xr:uid="{00000000-0005-0000-0000-0000E7430000}"/>
    <cellStyle name="메모 4 6 3 7 3" xfId="20696" xr:uid="{00000000-0005-0000-0000-0000E8430000}"/>
    <cellStyle name="메모 4 6 3 7 4" xfId="26178" xr:uid="{00000000-0005-0000-0000-0000E9430000}"/>
    <cellStyle name="메모 4 6 3 8" xfId="8975" xr:uid="{00000000-0005-0000-0000-0000EA430000}"/>
    <cellStyle name="메모 4 6 3 8 2" xfId="14941" xr:uid="{00000000-0005-0000-0000-0000EB430000}"/>
    <cellStyle name="메모 4 6 3 8 3" xfId="20697" xr:uid="{00000000-0005-0000-0000-0000EC430000}"/>
    <cellStyle name="메모 4 6 3 8 4" xfId="26179" xr:uid="{00000000-0005-0000-0000-0000ED430000}"/>
    <cellStyle name="메모 4 6 3 9" xfId="8976" xr:uid="{00000000-0005-0000-0000-0000EE430000}"/>
    <cellStyle name="메모 4 6 3 9 2" xfId="14942" xr:uid="{00000000-0005-0000-0000-0000EF430000}"/>
    <cellStyle name="메모 4 6 3 9 3" xfId="20698" xr:uid="{00000000-0005-0000-0000-0000F0430000}"/>
    <cellStyle name="메모 4 6 3 9 4" xfId="26180" xr:uid="{00000000-0005-0000-0000-0000F1430000}"/>
    <cellStyle name="메모 4 6 4" xfId="8977" xr:uid="{00000000-0005-0000-0000-0000F2430000}"/>
    <cellStyle name="메모 4 6 4 2" xfId="14943" xr:uid="{00000000-0005-0000-0000-0000F3430000}"/>
    <cellStyle name="메모 4 6 4 3" xfId="20699" xr:uid="{00000000-0005-0000-0000-0000F4430000}"/>
    <cellStyle name="메모 4 6 4 4" xfId="26181" xr:uid="{00000000-0005-0000-0000-0000F5430000}"/>
    <cellStyle name="메모 4 6 5" xfId="8978" xr:uid="{00000000-0005-0000-0000-0000F6430000}"/>
    <cellStyle name="메모 4 6 5 2" xfId="14944" xr:uid="{00000000-0005-0000-0000-0000F7430000}"/>
    <cellStyle name="메모 4 6 5 3" xfId="20700" xr:uid="{00000000-0005-0000-0000-0000F8430000}"/>
    <cellStyle name="메모 4 6 5 4" xfId="26182" xr:uid="{00000000-0005-0000-0000-0000F9430000}"/>
    <cellStyle name="메모 4 6 6" xfId="8979" xr:uid="{00000000-0005-0000-0000-0000FA430000}"/>
    <cellStyle name="메모 4 6 6 2" xfId="14945" xr:uid="{00000000-0005-0000-0000-0000FB430000}"/>
    <cellStyle name="메모 4 6 6 3" xfId="20701" xr:uid="{00000000-0005-0000-0000-0000FC430000}"/>
    <cellStyle name="메모 4 6 6 4" xfId="26183" xr:uid="{00000000-0005-0000-0000-0000FD430000}"/>
    <cellStyle name="메모 4 6 7" xfId="8980" xr:uid="{00000000-0005-0000-0000-0000FE430000}"/>
    <cellStyle name="메모 4 6 7 2" xfId="14946" xr:uid="{00000000-0005-0000-0000-0000FF430000}"/>
    <cellStyle name="메모 4 6 7 3" xfId="20702" xr:uid="{00000000-0005-0000-0000-000000440000}"/>
    <cellStyle name="메모 4 6 7 4" xfId="26184" xr:uid="{00000000-0005-0000-0000-000001440000}"/>
    <cellStyle name="메모 4 6 8" xfId="11348" xr:uid="{00000000-0005-0000-0000-000002440000}"/>
    <cellStyle name="메모 4 6 9" xfId="11265" xr:uid="{00000000-0005-0000-0000-000003440000}"/>
    <cellStyle name="메모 4 7" xfId="5565" xr:uid="{00000000-0005-0000-0000-000004440000}"/>
    <cellStyle name="메모 4 7 10" xfId="17336" xr:uid="{00000000-0005-0000-0000-000005440000}"/>
    <cellStyle name="메모 4 7 11" xfId="22909" xr:uid="{00000000-0005-0000-0000-000006440000}"/>
    <cellStyle name="메모 4 7 2" xfId="5853" xr:uid="{00000000-0005-0000-0000-000007440000}"/>
    <cellStyle name="메모 4 7 2 10" xfId="8981" xr:uid="{00000000-0005-0000-0000-000008440000}"/>
    <cellStyle name="메모 4 7 2 10 2" xfId="14947" xr:uid="{00000000-0005-0000-0000-000009440000}"/>
    <cellStyle name="메모 4 7 2 10 3" xfId="20703" xr:uid="{00000000-0005-0000-0000-00000A440000}"/>
    <cellStyle name="메모 4 7 2 10 4" xfId="26185" xr:uid="{00000000-0005-0000-0000-00000B440000}"/>
    <cellStyle name="메모 4 7 2 11" xfId="11826" xr:uid="{00000000-0005-0000-0000-00000C440000}"/>
    <cellStyle name="메모 4 7 2 12" xfId="17587" xr:uid="{00000000-0005-0000-0000-00000D440000}"/>
    <cellStyle name="메모 4 7 2 13" xfId="23094" xr:uid="{00000000-0005-0000-0000-00000E440000}"/>
    <cellStyle name="메모 4 7 2 2" xfId="8982" xr:uid="{00000000-0005-0000-0000-00000F440000}"/>
    <cellStyle name="메모 4 7 2 2 2" xfId="14948" xr:uid="{00000000-0005-0000-0000-000010440000}"/>
    <cellStyle name="메모 4 7 2 2 3" xfId="20704" xr:uid="{00000000-0005-0000-0000-000011440000}"/>
    <cellStyle name="메모 4 7 2 2 4" xfId="26186" xr:uid="{00000000-0005-0000-0000-000012440000}"/>
    <cellStyle name="메모 4 7 2 3" xfId="8983" xr:uid="{00000000-0005-0000-0000-000013440000}"/>
    <cellStyle name="메모 4 7 2 3 2" xfId="14949" xr:uid="{00000000-0005-0000-0000-000014440000}"/>
    <cellStyle name="메모 4 7 2 3 3" xfId="20705" xr:uid="{00000000-0005-0000-0000-000015440000}"/>
    <cellStyle name="메모 4 7 2 3 4" xfId="26187" xr:uid="{00000000-0005-0000-0000-000016440000}"/>
    <cellStyle name="메모 4 7 2 4" xfId="8984" xr:uid="{00000000-0005-0000-0000-000017440000}"/>
    <cellStyle name="메모 4 7 2 4 2" xfId="14950" xr:uid="{00000000-0005-0000-0000-000018440000}"/>
    <cellStyle name="메모 4 7 2 4 3" xfId="20706" xr:uid="{00000000-0005-0000-0000-000019440000}"/>
    <cellStyle name="메모 4 7 2 4 4" xfId="26188" xr:uid="{00000000-0005-0000-0000-00001A440000}"/>
    <cellStyle name="메모 4 7 2 5" xfId="8985" xr:uid="{00000000-0005-0000-0000-00001B440000}"/>
    <cellStyle name="메모 4 7 2 5 2" xfId="14951" xr:uid="{00000000-0005-0000-0000-00001C440000}"/>
    <cellStyle name="메모 4 7 2 5 3" xfId="20707" xr:uid="{00000000-0005-0000-0000-00001D440000}"/>
    <cellStyle name="메모 4 7 2 5 4" xfId="26189" xr:uid="{00000000-0005-0000-0000-00001E440000}"/>
    <cellStyle name="메모 4 7 2 6" xfId="8986" xr:uid="{00000000-0005-0000-0000-00001F440000}"/>
    <cellStyle name="메모 4 7 2 6 2" xfId="14952" xr:uid="{00000000-0005-0000-0000-000020440000}"/>
    <cellStyle name="메모 4 7 2 6 3" xfId="20708" xr:uid="{00000000-0005-0000-0000-000021440000}"/>
    <cellStyle name="메모 4 7 2 6 4" xfId="26190" xr:uid="{00000000-0005-0000-0000-000022440000}"/>
    <cellStyle name="메모 4 7 2 7" xfId="8987" xr:uid="{00000000-0005-0000-0000-000023440000}"/>
    <cellStyle name="메모 4 7 2 7 2" xfId="14953" xr:uid="{00000000-0005-0000-0000-000024440000}"/>
    <cellStyle name="메모 4 7 2 7 3" xfId="20709" xr:uid="{00000000-0005-0000-0000-000025440000}"/>
    <cellStyle name="메모 4 7 2 7 4" xfId="26191" xr:uid="{00000000-0005-0000-0000-000026440000}"/>
    <cellStyle name="메모 4 7 2 8" xfId="8988" xr:uid="{00000000-0005-0000-0000-000027440000}"/>
    <cellStyle name="메모 4 7 2 8 2" xfId="14954" xr:uid="{00000000-0005-0000-0000-000028440000}"/>
    <cellStyle name="메모 4 7 2 8 3" xfId="20710" xr:uid="{00000000-0005-0000-0000-000029440000}"/>
    <cellStyle name="메모 4 7 2 8 4" xfId="26192" xr:uid="{00000000-0005-0000-0000-00002A440000}"/>
    <cellStyle name="메모 4 7 2 9" xfId="8989" xr:uid="{00000000-0005-0000-0000-00002B440000}"/>
    <cellStyle name="메모 4 7 2 9 2" xfId="14955" xr:uid="{00000000-0005-0000-0000-00002C440000}"/>
    <cellStyle name="메모 4 7 2 9 3" xfId="20711" xr:uid="{00000000-0005-0000-0000-00002D440000}"/>
    <cellStyle name="메모 4 7 2 9 4" xfId="26193" xr:uid="{00000000-0005-0000-0000-00002E440000}"/>
    <cellStyle name="메모 4 7 3" xfId="6071" xr:uid="{00000000-0005-0000-0000-00002F440000}"/>
    <cellStyle name="메모 4 7 3 10" xfId="8990" xr:uid="{00000000-0005-0000-0000-000030440000}"/>
    <cellStyle name="메모 4 7 3 10 2" xfId="14956" xr:uid="{00000000-0005-0000-0000-000031440000}"/>
    <cellStyle name="메모 4 7 3 10 3" xfId="20712" xr:uid="{00000000-0005-0000-0000-000032440000}"/>
    <cellStyle name="메모 4 7 3 10 4" xfId="26194" xr:uid="{00000000-0005-0000-0000-000033440000}"/>
    <cellStyle name="메모 4 7 3 11" xfId="12043" xr:uid="{00000000-0005-0000-0000-000034440000}"/>
    <cellStyle name="메모 4 7 3 12" xfId="17799" xr:uid="{00000000-0005-0000-0000-000035440000}"/>
    <cellStyle name="메모 4 7 3 13" xfId="23296" xr:uid="{00000000-0005-0000-0000-000036440000}"/>
    <cellStyle name="메모 4 7 3 2" xfId="8991" xr:uid="{00000000-0005-0000-0000-000037440000}"/>
    <cellStyle name="메모 4 7 3 2 2" xfId="14957" xr:uid="{00000000-0005-0000-0000-000038440000}"/>
    <cellStyle name="메모 4 7 3 2 3" xfId="20713" xr:uid="{00000000-0005-0000-0000-000039440000}"/>
    <cellStyle name="메모 4 7 3 2 4" xfId="26195" xr:uid="{00000000-0005-0000-0000-00003A440000}"/>
    <cellStyle name="메모 4 7 3 3" xfId="8992" xr:uid="{00000000-0005-0000-0000-00003B440000}"/>
    <cellStyle name="메모 4 7 3 3 2" xfId="14958" xr:uid="{00000000-0005-0000-0000-00003C440000}"/>
    <cellStyle name="메모 4 7 3 3 3" xfId="20714" xr:uid="{00000000-0005-0000-0000-00003D440000}"/>
    <cellStyle name="메모 4 7 3 3 4" xfId="26196" xr:uid="{00000000-0005-0000-0000-00003E440000}"/>
    <cellStyle name="메모 4 7 3 4" xfId="8993" xr:uid="{00000000-0005-0000-0000-00003F440000}"/>
    <cellStyle name="메모 4 7 3 4 2" xfId="14959" xr:uid="{00000000-0005-0000-0000-000040440000}"/>
    <cellStyle name="메모 4 7 3 4 3" xfId="20715" xr:uid="{00000000-0005-0000-0000-000041440000}"/>
    <cellStyle name="메모 4 7 3 4 4" xfId="26197" xr:uid="{00000000-0005-0000-0000-000042440000}"/>
    <cellStyle name="메모 4 7 3 5" xfId="8994" xr:uid="{00000000-0005-0000-0000-000043440000}"/>
    <cellStyle name="메모 4 7 3 5 2" xfId="14960" xr:uid="{00000000-0005-0000-0000-000044440000}"/>
    <cellStyle name="메모 4 7 3 5 3" xfId="20716" xr:uid="{00000000-0005-0000-0000-000045440000}"/>
    <cellStyle name="메모 4 7 3 5 4" xfId="26198" xr:uid="{00000000-0005-0000-0000-000046440000}"/>
    <cellStyle name="메모 4 7 3 6" xfId="8995" xr:uid="{00000000-0005-0000-0000-000047440000}"/>
    <cellStyle name="메모 4 7 3 6 2" xfId="14961" xr:uid="{00000000-0005-0000-0000-000048440000}"/>
    <cellStyle name="메모 4 7 3 6 3" xfId="20717" xr:uid="{00000000-0005-0000-0000-000049440000}"/>
    <cellStyle name="메모 4 7 3 6 4" xfId="26199" xr:uid="{00000000-0005-0000-0000-00004A440000}"/>
    <cellStyle name="메모 4 7 3 7" xfId="8996" xr:uid="{00000000-0005-0000-0000-00004B440000}"/>
    <cellStyle name="메모 4 7 3 7 2" xfId="14962" xr:uid="{00000000-0005-0000-0000-00004C440000}"/>
    <cellStyle name="메모 4 7 3 7 3" xfId="20718" xr:uid="{00000000-0005-0000-0000-00004D440000}"/>
    <cellStyle name="메모 4 7 3 7 4" xfId="26200" xr:uid="{00000000-0005-0000-0000-00004E440000}"/>
    <cellStyle name="메모 4 7 3 8" xfId="8997" xr:uid="{00000000-0005-0000-0000-00004F440000}"/>
    <cellStyle name="메모 4 7 3 8 2" xfId="14963" xr:uid="{00000000-0005-0000-0000-000050440000}"/>
    <cellStyle name="메모 4 7 3 8 3" xfId="20719" xr:uid="{00000000-0005-0000-0000-000051440000}"/>
    <cellStyle name="메모 4 7 3 8 4" xfId="26201" xr:uid="{00000000-0005-0000-0000-000052440000}"/>
    <cellStyle name="메모 4 7 3 9" xfId="8998" xr:uid="{00000000-0005-0000-0000-000053440000}"/>
    <cellStyle name="메모 4 7 3 9 2" xfId="14964" xr:uid="{00000000-0005-0000-0000-000054440000}"/>
    <cellStyle name="메모 4 7 3 9 3" xfId="20720" xr:uid="{00000000-0005-0000-0000-000055440000}"/>
    <cellStyle name="메모 4 7 3 9 4" xfId="26202" xr:uid="{00000000-0005-0000-0000-000056440000}"/>
    <cellStyle name="메모 4 7 4" xfId="8999" xr:uid="{00000000-0005-0000-0000-000057440000}"/>
    <cellStyle name="메모 4 7 4 2" xfId="14965" xr:uid="{00000000-0005-0000-0000-000058440000}"/>
    <cellStyle name="메모 4 7 4 3" xfId="20721" xr:uid="{00000000-0005-0000-0000-000059440000}"/>
    <cellStyle name="메모 4 7 4 4" xfId="26203" xr:uid="{00000000-0005-0000-0000-00005A440000}"/>
    <cellStyle name="메모 4 7 5" xfId="9000" xr:uid="{00000000-0005-0000-0000-00005B440000}"/>
    <cellStyle name="메모 4 7 5 2" xfId="14966" xr:uid="{00000000-0005-0000-0000-00005C440000}"/>
    <cellStyle name="메모 4 7 5 3" xfId="20722" xr:uid="{00000000-0005-0000-0000-00005D440000}"/>
    <cellStyle name="메모 4 7 5 4" xfId="26204" xr:uid="{00000000-0005-0000-0000-00005E440000}"/>
    <cellStyle name="메모 4 7 6" xfId="9001" xr:uid="{00000000-0005-0000-0000-00005F440000}"/>
    <cellStyle name="메모 4 7 6 2" xfId="14967" xr:uid="{00000000-0005-0000-0000-000060440000}"/>
    <cellStyle name="메모 4 7 6 3" xfId="20723" xr:uid="{00000000-0005-0000-0000-000061440000}"/>
    <cellStyle name="메모 4 7 6 4" xfId="26205" xr:uid="{00000000-0005-0000-0000-000062440000}"/>
    <cellStyle name="메모 4 7 7" xfId="9002" xr:uid="{00000000-0005-0000-0000-000063440000}"/>
    <cellStyle name="메모 4 7 7 2" xfId="14968" xr:uid="{00000000-0005-0000-0000-000064440000}"/>
    <cellStyle name="메모 4 7 7 3" xfId="20724" xr:uid="{00000000-0005-0000-0000-000065440000}"/>
    <cellStyle name="메모 4 7 7 4" xfId="26206" xr:uid="{00000000-0005-0000-0000-000066440000}"/>
    <cellStyle name="메모 4 7 8" xfId="9003" xr:uid="{00000000-0005-0000-0000-000067440000}"/>
    <cellStyle name="메모 4 7 8 2" xfId="14969" xr:uid="{00000000-0005-0000-0000-000068440000}"/>
    <cellStyle name="메모 4 7 8 3" xfId="20725" xr:uid="{00000000-0005-0000-0000-000069440000}"/>
    <cellStyle name="메모 4 7 8 4" xfId="26207" xr:uid="{00000000-0005-0000-0000-00006A440000}"/>
    <cellStyle name="메모 4 7 9" xfId="11556" xr:uid="{00000000-0005-0000-0000-00006B440000}"/>
    <cellStyle name="메모 4 8" xfId="9004" xr:uid="{00000000-0005-0000-0000-00006C440000}"/>
    <cellStyle name="메모 4 8 2" xfId="14970" xr:uid="{00000000-0005-0000-0000-00006D440000}"/>
    <cellStyle name="메모 4 8 3" xfId="20726" xr:uid="{00000000-0005-0000-0000-00006E440000}"/>
    <cellStyle name="메모 4 8 4" xfId="26208" xr:uid="{00000000-0005-0000-0000-00006F440000}"/>
    <cellStyle name="메모 4 9" xfId="11243" xr:uid="{00000000-0005-0000-0000-000070440000}"/>
    <cellStyle name="메모 5" xfId="4579" xr:uid="{00000000-0005-0000-0000-000071440000}"/>
    <cellStyle name="메모 5 2" xfId="5190" xr:uid="{00000000-0005-0000-0000-000072440000}"/>
    <cellStyle name="메모 5 2 2" xfId="5553" xr:uid="{00000000-0005-0000-0000-000073440000}"/>
    <cellStyle name="메모 5 2 2 2" xfId="5841" xr:uid="{00000000-0005-0000-0000-000074440000}"/>
    <cellStyle name="메모 5 2 2 2 10" xfId="11814" xr:uid="{00000000-0005-0000-0000-000075440000}"/>
    <cellStyle name="메모 5 2 2 2 11" xfId="17575" xr:uid="{00000000-0005-0000-0000-000076440000}"/>
    <cellStyle name="메모 5 2 2 2 12" xfId="23085" xr:uid="{00000000-0005-0000-0000-000077440000}"/>
    <cellStyle name="메모 5 2 2 2 2" xfId="9005" xr:uid="{00000000-0005-0000-0000-000078440000}"/>
    <cellStyle name="메모 5 2 2 2 2 2" xfId="14971" xr:uid="{00000000-0005-0000-0000-000079440000}"/>
    <cellStyle name="메모 5 2 2 2 2 3" xfId="20727" xr:uid="{00000000-0005-0000-0000-00007A440000}"/>
    <cellStyle name="메모 5 2 2 2 2 4" xfId="26209" xr:uid="{00000000-0005-0000-0000-00007B440000}"/>
    <cellStyle name="메모 5 2 2 2 3" xfId="9006" xr:uid="{00000000-0005-0000-0000-00007C440000}"/>
    <cellStyle name="메모 5 2 2 2 3 2" xfId="14972" xr:uid="{00000000-0005-0000-0000-00007D440000}"/>
    <cellStyle name="메모 5 2 2 2 3 3" xfId="20728" xr:uid="{00000000-0005-0000-0000-00007E440000}"/>
    <cellStyle name="메모 5 2 2 2 3 4" xfId="26210" xr:uid="{00000000-0005-0000-0000-00007F440000}"/>
    <cellStyle name="메모 5 2 2 2 4" xfId="9007" xr:uid="{00000000-0005-0000-0000-000080440000}"/>
    <cellStyle name="메모 5 2 2 2 4 2" xfId="14973" xr:uid="{00000000-0005-0000-0000-000081440000}"/>
    <cellStyle name="메모 5 2 2 2 4 3" xfId="20729" xr:uid="{00000000-0005-0000-0000-000082440000}"/>
    <cellStyle name="메모 5 2 2 2 4 4" xfId="26211" xr:uid="{00000000-0005-0000-0000-000083440000}"/>
    <cellStyle name="메모 5 2 2 2 5" xfId="9008" xr:uid="{00000000-0005-0000-0000-000084440000}"/>
    <cellStyle name="메모 5 2 2 2 5 2" xfId="14974" xr:uid="{00000000-0005-0000-0000-000085440000}"/>
    <cellStyle name="메모 5 2 2 2 5 3" xfId="20730" xr:uid="{00000000-0005-0000-0000-000086440000}"/>
    <cellStyle name="메모 5 2 2 2 5 4" xfId="26212" xr:uid="{00000000-0005-0000-0000-000087440000}"/>
    <cellStyle name="메모 5 2 2 2 6" xfId="9009" xr:uid="{00000000-0005-0000-0000-000088440000}"/>
    <cellStyle name="메모 5 2 2 2 6 2" xfId="14975" xr:uid="{00000000-0005-0000-0000-000089440000}"/>
    <cellStyle name="메모 5 2 2 2 6 3" xfId="20731" xr:uid="{00000000-0005-0000-0000-00008A440000}"/>
    <cellStyle name="메모 5 2 2 2 6 4" xfId="26213" xr:uid="{00000000-0005-0000-0000-00008B440000}"/>
    <cellStyle name="메모 5 2 2 2 7" xfId="9010" xr:uid="{00000000-0005-0000-0000-00008C440000}"/>
    <cellStyle name="메모 5 2 2 2 7 2" xfId="14976" xr:uid="{00000000-0005-0000-0000-00008D440000}"/>
    <cellStyle name="메모 5 2 2 2 7 3" xfId="20732" xr:uid="{00000000-0005-0000-0000-00008E440000}"/>
    <cellStyle name="메모 5 2 2 2 7 4" xfId="26214" xr:uid="{00000000-0005-0000-0000-00008F440000}"/>
    <cellStyle name="메모 5 2 2 2 8" xfId="9011" xr:uid="{00000000-0005-0000-0000-000090440000}"/>
    <cellStyle name="메모 5 2 2 2 8 2" xfId="14977" xr:uid="{00000000-0005-0000-0000-000091440000}"/>
    <cellStyle name="메모 5 2 2 2 8 3" xfId="20733" xr:uid="{00000000-0005-0000-0000-000092440000}"/>
    <cellStyle name="메모 5 2 2 2 8 4" xfId="26215" xr:uid="{00000000-0005-0000-0000-000093440000}"/>
    <cellStyle name="메모 5 2 2 2 9" xfId="9012" xr:uid="{00000000-0005-0000-0000-000094440000}"/>
    <cellStyle name="메모 5 2 2 2 9 2" xfId="14978" xr:uid="{00000000-0005-0000-0000-000095440000}"/>
    <cellStyle name="메모 5 2 2 2 9 3" xfId="20734" xr:uid="{00000000-0005-0000-0000-000096440000}"/>
    <cellStyle name="메모 5 2 2 2 9 4" xfId="26216" xr:uid="{00000000-0005-0000-0000-000097440000}"/>
    <cellStyle name="메모 5 2 2 3" xfId="6062" xr:uid="{00000000-0005-0000-0000-000098440000}"/>
    <cellStyle name="메모 5 2 2 3 10" xfId="9013" xr:uid="{00000000-0005-0000-0000-000099440000}"/>
    <cellStyle name="메모 5 2 2 3 10 2" xfId="14979" xr:uid="{00000000-0005-0000-0000-00009A440000}"/>
    <cellStyle name="메모 5 2 2 3 10 3" xfId="20735" xr:uid="{00000000-0005-0000-0000-00009B440000}"/>
    <cellStyle name="메모 5 2 2 3 10 4" xfId="26217" xr:uid="{00000000-0005-0000-0000-00009C440000}"/>
    <cellStyle name="메모 5 2 2 3 11" xfId="12034" xr:uid="{00000000-0005-0000-0000-00009D440000}"/>
    <cellStyle name="메모 5 2 2 3 12" xfId="17790" xr:uid="{00000000-0005-0000-0000-00009E440000}"/>
    <cellStyle name="메모 5 2 2 3 13" xfId="23287" xr:uid="{00000000-0005-0000-0000-00009F440000}"/>
    <cellStyle name="메모 5 2 2 3 2" xfId="9014" xr:uid="{00000000-0005-0000-0000-0000A0440000}"/>
    <cellStyle name="메모 5 2 2 3 2 2" xfId="14980" xr:uid="{00000000-0005-0000-0000-0000A1440000}"/>
    <cellStyle name="메모 5 2 2 3 2 3" xfId="20736" xr:uid="{00000000-0005-0000-0000-0000A2440000}"/>
    <cellStyle name="메모 5 2 2 3 2 4" xfId="26218" xr:uid="{00000000-0005-0000-0000-0000A3440000}"/>
    <cellStyle name="메모 5 2 2 3 3" xfId="9015" xr:uid="{00000000-0005-0000-0000-0000A4440000}"/>
    <cellStyle name="메모 5 2 2 3 3 2" xfId="14981" xr:uid="{00000000-0005-0000-0000-0000A5440000}"/>
    <cellStyle name="메모 5 2 2 3 3 3" xfId="20737" xr:uid="{00000000-0005-0000-0000-0000A6440000}"/>
    <cellStyle name="메모 5 2 2 3 3 4" xfId="26219" xr:uid="{00000000-0005-0000-0000-0000A7440000}"/>
    <cellStyle name="메모 5 2 2 3 4" xfId="9016" xr:uid="{00000000-0005-0000-0000-0000A8440000}"/>
    <cellStyle name="메모 5 2 2 3 4 2" xfId="14982" xr:uid="{00000000-0005-0000-0000-0000A9440000}"/>
    <cellStyle name="메모 5 2 2 3 4 3" xfId="20738" xr:uid="{00000000-0005-0000-0000-0000AA440000}"/>
    <cellStyle name="메모 5 2 2 3 4 4" xfId="26220" xr:uid="{00000000-0005-0000-0000-0000AB440000}"/>
    <cellStyle name="메모 5 2 2 3 5" xfId="9017" xr:uid="{00000000-0005-0000-0000-0000AC440000}"/>
    <cellStyle name="메모 5 2 2 3 5 2" xfId="14983" xr:uid="{00000000-0005-0000-0000-0000AD440000}"/>
    <cellStyle name="메모 5 2 2 3 5 3" xfId="20739" xr:uid="{00000000-0005-0000-0000-0000AE440000}"/>
    <cellStyle name="메모 5 2 2 3 5 4" xfId="26221" xr:uid="{00000000-0005-0000-0000-0000AF440000}"/>
    <cellStyle name="메모 5 2 2 3 6" xfId="9018" xr:uid="{00000000-0005-0000-0000-0000B0440000}"/>
    <cellStyle name="메모 5 2 2 3 6 2" xfId="14984" xr:uid="{00000000-0005-0000-0000-0000B1440000}"/>
    <cellStyle name="메모 5 2 2 3 6 3" xfId="20740" xr:uid="{00000000-0005-0000-0000-0000B2440000}"/>
    <cellStyle name="메모 5 2 2 3 6 4" xfId="26222" xr:uid="{00000000-0005-0000-0000-0000B3440000}"/>
    <cellStyle name="메모 5 2 2 3 7" xfId="9019" xr:uid="{00000000-0005-0000-0000-0000B4440000}"/>
    <cellStyle name="메모 5 2 2 3 7 2" xfId="14985" xr:uid="{00000000-0005-0000-0000-0000B5440000}"/>
    <cellStyle name="메모 5 2 2 3 7 3" xfId="20741" xr:uid="{00000000-0005-0000-0000-0000B6440000}"/>
    <cellStyle name="메모 5 2 2 3 7 4" xfId="26223" xr:uid="{00000000-0005-0000-0000-0000B7440000}"/>
    <cellStyle name="메모 5 2 2 3 8" xfId="9020" xr:uid="{00000000-0005-0000-0000-0000B8440000}"/>
    <cellStyle name="메모 5 2 2 3 8 2" xfId="14986" xr:uid="{00000000-0005-0000-0000-0000B9440000}"/>
    <cellStyle name="메모 5 2 2 3 8 3" xfId="20742" xr:uid="{00000000-0005-0000-0000-0000BA440000}"/>
    <cellStyle name="메모 5 2 2 3 8 4" xfId="26224" xr:uid="{00000000-0005-0000-0000-0000BB440000}"/>
    <cellStyle name="메모 5 2 2 3 9" xfId="9021" xr:uid="{00000000-0005-0000-0000-0000BC440000}"/>
    <cellStyle name="메모 5 2 2 3 9 2" xfId="14987" xr:uid="{00000000-0005-0000-0000-0000BD440000}"/>
    <cellStyle name="메모 5 2 2 3 9 3" xfId="20743" xr:uid="{00000000-0005-0000-0000-0000BE440000}"/>
    <cellStyle name="메모 5 2 2 3 9 4" xfId="26225" xr:uid="{00000000-0005-0000-0000-0000BF440000}"/>
    <cellStyle name="메모 5 2 2 4" xfId="9022" xr:uid="{00000000-0005-0000-0000-0000C0440000}"/>
    <cellStyle name="메모 5 2 2 4 2" xfId="14988" xr:uid="{00000000-0005-0000-0000-0000C1440000}"/>
    <cellStyle name="메모 5 2 2 4 3" xfId="20744" xr:uid="{00000000-0005-0000-0000-0000C2440000}"/>
    <cellStyle name="메모 5 2 2 4 4" xfId="26226" xr:uid="{00000000-0005-0000-0000-0000C3440000}"/>
    <cellStyle name="메모 5 2 2 5" xfId="9023" xr:uid="{00000000-0005-0000-0000-0000C4440000}"/>
    <cellStyle name="메모 5 2 2 5 2" xfId="14989" xr:uid="{00000000-0005-0000-0000-0000C5440000}"/>
    <cellStyle name="메모 5 2 2 5 3" xfId="20745" xr:uid="{00000000-0005-0000-0000-0000C6440000}"/>
    <cellStyle name="메모 5 2 2 5 4" xfId="26227" xr:uid="{00000000-0005-0000-0000-0000C7440000}"/>
    <cellStyle name="메모 5 2 2 6" xfId="9024" xr:uid="{00000000-0005-0000-0000-0000C8440000}"/>
    <cellStyle name="메모 5 2 2 6 2" xfId="14990" xr:uid="{00000000-0005-0000-0000-0000C9440000}"/>
    <cellStyle name="메모 5 2 2 6 3" xfId="20746" xr:uid="{00000000-0005-0000-0000-0000CA440000}"/>
    <cellStyle name="메모 5 2 2 6 4" xfId="26228" xr:uid="{00000000-0005-0000-0000-0000CB440000}"/>
    <cellStyle name="메모 5 2 2 7" xfId="11546" xr:uid="{00000000-0005-0000-0000-0000CC440000}"/>
    <cellStyle name="메모 5 2 2 8" xfId="17326" xr:uid="{00000000-0005-0000-0000-0000CD440000}"/>
    <cellStyle name="메모 5 2 3" xfId="5439" xr:uid="{00000000-0005-0000-0000-0000CE440000}"/>
    <cellStyle name="메모 5 2 3 2" xfId="5727" xr:uid="{00000000-0005-0000-0000-0000CF440000}"/>
    <cellStyle name="메모 5 2 3 2 10" xfId="11700" xr:uid="{00000000-0005-0000-0000-0000D0440000}"/>
    <cellStyle name="메모 5 2 3 2 11" xfId="17467" xr:uid="{00000000-0005-0000-0000-0000D1440000}"/>
    <cellStyle name="메모 5 2 3 2 12" xfId="22988" xr:uid="{00000000-0005-0000-0000-0000D2440000}"/>
    <cellStyle name="메모 5 2 3 2 2" xfId="9025" xr:uid="{00000000-0005-0000-0000-0000D3440000}"/>
    <cellStyle name="메모 5 2 3 2 2 2" xfId="14991" xr:uid="{00000000-0005-0000-0000-0000D4440000}"/>
    <cellStyle name="메모 5 2 3 2 2 3" xfId="20747" xr:uid="{00000000-0005-0000-0000-0000D5440000}"/>
    <cellStyle name="메모 5 2 3 2 2 4" xfId="26229" xr:uid="{00000000-0005-0000-0000-0000D6440000}"/>
    <cellStyle name="메모 5 2 3 2 3" xfId="9026" xr:uid="{00000000-0005-0000-0000-0000D7440000}"/>
    <cellStyle name="메모 5 2 3 2 3 2" xfId="14992" xr:uid="{00000000-0005-0000-0000-0000D8440000}"/>
    <cellStyle name="메모 5 2 3 2 3 3" xfId="20748" xr:uid="{00000000-0005-0000-0000-0000D9440000}"/>
    <cellStyle name="메모 5 2 3 2 3 4" xfId="26230" xr:uid="{00000000-0005-0000-0000-0000DA440000}"/>
    <cellStyle name="메모 5 2 3 2 4" xfId="9027" xr:uid="{00000000-0005-0000-0000-0000DB440000}"/>
    <cellStyle name="메모 5 2 3 2 4 2" xfId="14993" xr:uid="{00000000-0005-0000-0000-0000DC440000}"/>
    <cellStyle name="메모 5 2 3 2 4 3" xfId="20749" xr:uid="{00000000-0005-0000-0000-0000DD440000}"/>
    <cellStyle name="메모 5 2 3 2 4 4" xfId="26231" xr:uid="{00000000-0005-0000-0000-0000DE440000}"/>
    <cellStyle name="메모 5 2 3 2 5" xfId="9028" xr:uid="{00000000-0005-0000-0000-0000DF440000}"/>
    <cellStyle name="메모 5 2 3 2 5 2" xfId="14994" xr:uid="{00000000-0005-0000-0000-0000E0440000}"/>
    <cellStyle name="메모 5 2 3 2 5 3" xfId="20750" xr:uid="{00000000-0005-0000-0000-0000E1440000}"/>
    <cellStyle name="메모 5 2 3 2 5 4" xfId="26232" xr:uid="{00000000-0005-0000-0000-0000E2440000}"/>
    <cellStyle name="메모 5 2 3 2 6" xfId="9029" xr:uid="{00000000-0005-0000-0000-0000E3440000}"/>
    <cellStyle name="메모 5 2 3 2 6 2" xfId="14995" xr:uid="{00000000-0005-0000-0000-0000E4440000}"/>
    <cellStyle name="메모 5 2 3 2 6 3" xfId="20751" xr:uid="{00000000-0005-0000-0000-0000E5440000}"/>
    <cellStyle name="메모 5 2 3 2 6 4" xfId="26233" xr:uid="{00000000-0005-0000-0000-0000E6440000}"/>
    <cellStyle name="메모 5 2 3 2 7" xfId="9030" xr:uid="{00000000-0005-0000-0000-0000E7440000}"/>
    <cellStyle name="메모 5 2 3 2 7 2" xfId="14996" xr:uid="{00000000-0005-0000-0000-0000E8440000}"/>
    <cellStyle name="메모 5 2 3 2 7 3" xfId="20752" xr:uid="{00000000-0005-0000-0000-0000E9440000}"/>
    <cellStyle name="메모 5 2 3 2 7 4" xfId="26234" xr:uid="{00000000-0005-0000-0000-0000EA440000}"/>
    <cellStyle name="메모 5 2 3 2 8" xfId="9031" xr:uid="{00000000-0005-0000-0000-0000EB440000}"/>
    <cellStyle name="메모 5 2 3 2 8 2" xfId="14997" xr:uid="{00000000-0005-0000-0000-0000EC440000}"/>
    <cellStyle name="메모 5 2 3 2 8 3" xfId="20753" xr:uid="{00000000-0005-0000-0000-0000ED440000}"/>
    <cellStyle name="메모 5 2 3 2 8 4" xfId="26235" xr:uid="{00000000-0005-0000-0000-0000EE440000}"/>
    <cellStyle name="메모 5 2 3 2 9" xfId="9032" xr:uid="{00000000-0005-0000-0000-0000EF440000}"/>
    <cellStyle name="메모 5 2 3 2 9 2" xfId="14998" xr:uid="{00000000-0005-0000-0000-0000F0440000}"/>
    <cellStyle name="메모 5 2 3 2 9 3" xfId="20754" xr:uid="{00000000-0005-0000-0000-0000F1440000}"/>
    <cellStyle name="메모 5 2 3 2 9 4" xfId="26236" xr:uid="{00000000-0005-0000-0000-0000F2440000}"/>
    <cellStyle name="메모 5 2 3 3" xfId="5959" xr:uid="{00000000-0005-0000-0000-0000F3440000}"/>
    <cellStyle name="메모 5 2 3 3 10" xfId="9033" xr:uid="{00000000-0005-0000-0000-0000F4440000}"/>
    <cellStyle name="메모 5 2 3 3 10 2" xfId="14999" xr:uid="{00000000-0005-0000-0000-0000F5440000}"/>
    <cellStyle name="메모 5 2 3 3 10 3" xfId="20755" xr:uid="{00000000-0005-0000-0000-0000F6440000}"/>
    <cellStyle name="메모 5 2 3 3 10 4" xfId="26237" xr:uid="{00000000-0005-0000-0000-0000F7440000}"/>
    <cellStyle name="메모 5 2 3 3 11" xfId="11932" xr:uid="{00000000-0005-0000-0000-0000F8440000}"/>
    <cellStyle name="메모 5 2 3 3 12" xfId="17689" xr:uid="{00000000-0005-0000-0000-0000F9440000}"/>
    <cellStyle name="메모 5 2 3 3 13" xfId="23186" xr:uid="{00000000-0005-0000-0000-0000FA440000}"/>
    <cellStyle name="메모 5 2 3 3 2" xfId="9034" xr:uid="{00000000-0005-0000-0000-0000FB440000}"/>
    <cellStyle name="메모 5 2 3 3 2 2" xfId="15000" xr:uid="{00000000-0005-0000-0000-0000FC440000}"/>
    <cellStyle name="메모 5 2 3 3 2 3" xfId="20756" xr:uid="{00000000-0005-0000-0000-0000FD440000}"/>
    <cellStyle name="메모 5 2 3 3 2 4" xfId="26238" xr:uid="{00000000-0005-0000-0000-0000FE440000}"/>
    <cellStyle name="메모 5 2 3 3 3" xfId="9035" xr:uid="{00000000-0005-0000-0000-0000FF440000}"/>
    <cellStyle name="메모 5 2 3 3 3 2" xfId="15001" xr:uid="{00000000-0005-0000-0000-000000450000}"/>
    <cellStyle name="메모 5 2 3 3 3 3" xfId="20757" xr:uid="{00000000-0005-0000-0000-000001450000}"/>
    <cellStyle name="메모 5 2 3 3 3 4" xfId="26239" xr:uid="{00000000-0005-0000-0000-000002450000}"/>
    <cellStyle name="메모 5 2 3 3 4" xfId="9036" xr:uid="{00000000-0005-0000-0000-000003450000}"/>
    <cellStyle name="메모 5 2 3 3 4 2" xfId="15002" xr:uid="{00000000-0005-0000-0000-000004450000}"/>
    <cellStyle name="메모 5 2 3 3 4 3" xfId="20758" xr:uid="{00000000-0005-0000-0000-000005450000}"/>
    <cellStyle name="메모 5 2 3 3 4 4" xfId="26240" xr:uid="{00000000-0005-0000-0000-000006450000}"/>
    <cellStyle name="메모 5 2 3 3 5" xfId="9037" xr:uid="{00000000-0005-0000-0000-000007450000}"/>
    <cellStyle name="메모 5 2 3 3 5 2" xfId="15003" xr:uid="{00000000-0005-0000-0000-000008450000}"/>
    <cellStyle name="메모 5 2 3 3 5 3" xfId="20759" xr:uid="{00000000-0005-0000-0000-000009450000}"/>
    <cellStyle name="메모 5 2 3 3 5 4" xfId="26241" xr:uid="{00000000-0005-0000-0000-00000A450000}"/>
    <cellStyle name="메모 5 2 3 3 6" xfId="9038" xr:uid="{00000000-0005-0000-0000-00000B450000}"/>
    <cellStyle name="메모 5 2 3 3 6 2" xfId="15004" xr:uid="{00000000-0005-0000-0000-00000C450000}"/>
    <cellStyle name="메모 5 2 3 3 6 3" xfId="20760" xr:uid="{00000000-0005-0000-0000-00000D450000}"/>
    <cellStyle name="메모 5 2 3 3 6 4" xfId="26242" xr:uid="{00000000-0005-0000-0000-00000E450000}"/>
    <cellStyle name="메모 5 2 3 3 7" xfId="9039" xr:uid="{00000000-0005-0000-0000-00000F450000}"/>
    <cellStyle name="메모 5 2 3 3 7 2" xfId="15005" xr:uid="{00000000-0005-0000-0000-000010450000}"/>
    <cellStyle name="메모 5 2 3 3 7 3" xfId="20761" xr:uid="{00000000-0005-0000-0000-000011450000}"/>
    <cellStyle name="메모 5 2 3 3 7 4" xfId="26243" xr:uid="{00000000-0005-0000-0000-000012450000}"/>
    <cellStyle name="메모 5 2 3 3 8" xfId="9040" xr:uid="{00000000-0005-0000-0000-000013450000}"/>
    <cellStyle name="메모 5 2 3 3 8 2" xfId="15006" xr:uid="{00000000-0005-0000-0000-000014450000}"/>
    <cellStyle name="메모 5 2 3 3 8 3" xfId="20762" xr:uid="{00000000-0005-0000-0000-000015450000}"/>
    <cellStyle name="메모 5 2 3 3 8 4" xfId="26244" xr:uid="{00000000-0005-0000-0000-000016450000}"/>
    <cellStyle name="메모 5 2 3 3 9" xfId="9041" xr:uid="{00000000-0005-0000-0000-000017450000}"/>
    <cellStyle name="메모 5 2 3 3 9 2" xfId="15007" xr:uid="{00000000-0005-0000-0000-000018450000}"/>
    <cellStyle name="메모 5 2 3 3 9 3" xfId="20763" xr:uid="{00000000-0005-0000-0000-000019450000}"/>
    <cellStyle name="메모 5 2 3 3 9 4" xfId="26245" xr:uid="{00000000-0005-0000-0000-00001A450000}"/>
    <cellStyle name="메모 5 2 3 4" xfId="9042" xr:uid="{00000000-0005-0000-0000-00001B450000}"/>
    <cellStyle name="메모 5 2 3 4 2" xfId="15008" xr:uid="{00000000-0005-0000-0000-00001C450000}"/>
    <cellStyle name="메모 5 2 3 4 3" xfId="20764" xr:uid="{00000000-0005-0000-0000-00001D450000}"/>
    <cellStyle name="메모 5 2 3 4 4" xfId="26246" xr:uid="{00000000-0005-0000-0000-00001E450000}"/>
    <cellStyle name="메모 5 2 3 5" xfId="9043" xr:uid="{00000000-0005-0000-0000-00001F450000}"/>
    <cellStyle name="메모 5 2 3 5 2" xfId="15009" xr:uid="{00000000-0005-0000-0000-000020450000}"/>
    <cellStyle name="메모 5 2 3 5 3" xfId="20765" xr:uid="{00000000-0005-0000-0000-000021450000}"/>
    <cellStyle name="메모 5 2 3 5 4" xfId="26247" xr:uid="{00000000-0005-0000-0000-000022450000}"/>
    <cellStyle name="메모 5 2 3 6" xfId="9044" xr:uid="{00000000-0005-0000-0000-000023450000}"/>
    <cellStyle name="메모 5 2 3 6 2" xfId="15010" xr:uid="{00000000-0005-0000-0000-000024450000}"/>
    <cellStyle name="메모 5 2 3 6 3" xfId="20766" xr:uid="{00000000-0005-0000-0000-000025450000}"/>
    <cellStyle name="메모 5 2 3 6 4" xfId="26248" xr:uid="{00000000-0005-0000-0000-000026450000}"/>
    <cellStyle name="메모 5 2 3 7" xfId="11433" xr:uid="{00000000-0005-0000-0000-000027450000}"/>
    <cellStyle name="메모 5 2 3 8" xfId="17228" xr:uid="{00000000-0005-0000-0000-000028450000}"/>
    <cellStyle name="메모 5 2 4" xfId="5492" xr:uid="{00000000-0005-0000-0000-000029450000}"/>
    <cellStyle name="메모 5 2 4 2" xfId="5780" xr:uid="{00000000-0005-0000-0000-00002A450000}"/>
    <cellStyle name="메모 5 2 4 2 10" xfId="11753" xr:uid="{00000000-0005-0000-0000-00002B450000}"/>
    <cellStyle name="메모 5 2 4 2 11" xfId="17518" xr:uid="{00000000-0005-0000-0000-00002C450000}"/>
    <cellStyle name="메모 5 2 4 2 12" xfId="23033" xr:uid="{00000000-0005-0000-0000-00002D450000}"/>
    <cellStyle name="메모 5 2 4 2 2" xfId="9045" xr:uid="{00000000-0005-0000-0000-00002E450000}"/>
    <cellStyle name="메모 5 2 4 2 2 2" xfId="15011" xr:uid="{00000000-0005-0000-0000-00002F450000}"/>
    <cellStyle name="메모 5 2 4 2 2 3" xfId="20767" xr:uid="{00000000-0005-0000-0000-000030450000}"/>
    <cellStyle name="메모 5 2 4 2 2 4" xfId="26249" xr:uid="{00000000-0005-0000-0000-000031450000}"/>
    <cellStyle name="메모 5 2 4 2 3" xfId="9046" xr:uid="{00000000-0005-0000-0000-000032450000}"/>
    <cellStyle name="메모 5 2 4 2 3 2" xfId="15012" xr:uid="{00000000-0005-0000-0000-000033450000}"/>
    <cellStyle name="메모 5 2 4 2 3 3" xfId="20768" xr:uid="{00000000-0005-0000-0000-000034450000}"/>
    <cellStyle name="메모 5 2 4 2 3 4" xfId="26250" xr:uid="{00000000-0005-0000-0000-000035450000}"/>
    <cellStyle name="메모 5 2 4 2 4" xfId="9047" xr:uid="{00000000-0005-0000-0000-000036450000}"/>
    <cellStyle name="메모 5 2 4 2 4 2" xfId="15013" xr:uid="{00000000-0005-0000-0000-000037450000}"/>
    <cellStyle name="메모 5 2 4 2 4 3" xfId="20769" xr:uid="{00000000-0005-0000-0000-000038450000}"/>
    <cellStyle name="메모 5 2 4 2 4 4" xfId="26251" xr:uid="{00000000-0005-0000-0000-000039450000}"/>
    <cellStyle name="메모 5 2 4 2 5" xfId="9048" xr:uid="{00000000-0005-0000-0000-00003A450000}"/>
    <cellStyle name="메모 5 2 4 2 5 2" xfId="15014" xr:uid="{00000000-0005-0000-0000-00003B450000}"/>
    <cellStyle name="메모 5 2 4 2 5 3" xfId="20770" xr:uid="{00000000-0005-0000-0000-00003C450000}"/>
    <cellStyle name="메모 5 2 4 2 5 4" xfId="26252" xr:uid="{00000000-0005-0000-0000-00003D450000}"/>
    <cellStyle name="메모 5 2 4 2 6" xfId="9049" xr:uid="{00000000-0005-0000-0000-00003E450000}"/>
    <cellStyle name="메모 5 2 4 2 6 2" xfId="15015" xr:uid="{00000000-0005-0000-0000-00003F450000}"/>
    <cellStyle name="메모 5 2 4 2 6 3" xfId="20771" xr:uid="{00000000-0005-0000-0000-000040450000}"/>
    <cellStyle name="메모 5 2 4 2 6 4" xfId="26253" xr:uid="{00000000-0005-0000-0000-000041450000}"/>
    <cellStyle name="메모 5 2 4 2 7" xfId="9050" xr:uid="{00000000-0005-0000-0000-000042450000}"/>
    <cellStyle name="메모 5 2 4 2 7 2" xfId="15016" xr:uid="{00000000-0005-0000-0000-000043450000}"/>
    <cellStyle name="메모 5 2 4 2 7 3" xfId="20772" xr:uid="{00000000-0005-0000-0000-000044450000}"/>
    <cellStyle name="메모 5 2 4 2 7 4" xfId="26254" xr:uid="{00000000-0005-0000-0000-000045450000}"/>
    <cellStyle name="메모 5 2 4 2 8" xfId="9051" xr:uid="{00000000-0005-0000-0000-000046450000}"/>
    <cellStyle name="메모 5 2 4 2 8 2" xfId="15017" xr:uid="{00000000-0005-0000-0000-000047450000}"/>
    <cellStyle name="메모 5 2 4 2 8 3" xfId="20773" xr:uid="{00000000-0005-0000-0000-000048450000}"/>
    <cellStyle name="메모 5 2 4 2 8 4" xfId="26255" xr:uid="{00000000-0005-0000-0000-000049450000}"/>
    <cellStyle name="메모 5 2 4 2 9" xfId="9052" xr:uid="{00000000-0005-0000-0000-00004A450000}"/>
    <cellStyle name="메모 5 2 4 2 9 2" xfId="15018" xr:uid="{00000000-0005-0000-0000-00004B450000}"/>
    <cellStyle name="메모 5 2 4 2 9 3" xfId="20774" xr:uid="{00000000-0005-0000-0000-00004C450000}"/>
    <cellStyle name="메모 5 2 4 2 9 4" xfId="26256" xr:uid="{00000000-0005-0000-0000-00004D450000}"/>
    <cellStyle name="메모 5 2 4 3" xfId="6005" xr:uid="{00000000-0005-0000-0000-00004E450000}"/>
    <cellStyle name="메모 5 2 4 3 10" xfId="9053" xr:uid="{00000000-0005-0000-0000-00004F450000}"/>
    <cellStyle name="메모 5 2 4 3 10 2" xfId="15019" xr:uid="{00000000-0005-0000-0000-000050450000}"/>
    <cellStyle name="메모 5 2 4 3 10 3" xfId="20775" xr:uid="{00000000-0005-0000-0000-000051450000}"/>
    <cellStyle name="메모 5 2 4 3 10 4" xfId="26257" xr:uid="{00000000-0005-0000-0000-000052450000}"/>
    <cellStyle name="메모 5 2 4 3 11" xfId="11978" xr:uid="{00000000-0005-0000-0000-000053450000}"/>
    <cellStyle name="메모 5 2 4 3 12" xfId="17735" xr:uid="{00000000-0005-0000-0000-000054450000}"/>
    <cellStyle name="메모 5 2 4 3 13" xfId="23232" xr:uid="{00000000-0005-0000-0000-000055450000}"/>
    <cellStyle name="메모 5 2 4 3 2" xfId="9054" xr:uid="{00000000-0005-0000-0000-000056450000}"/>
    <cellStyle name="메모 5 2 4 3 2 2" xfId="15020" xr:uid="{00000000-0005-0000-0000-000057450000}"/>
    <cellStyle name="메모 5 2 4 3 2 3" xfId="20776" xr:uid="{00000000-0005-0000-0000-000058450000}"/>
    <cellStyle name="메모 5 2 4 3 2 4" xfId="26258" xr:uid="{00000000-0005-0000-0000-000059450000}"/>
    <cellStyle name="메모 5 2 4 3 3" xfId="9055" xr:uid="{00000000-0005-0000-0000-00005A450000}"/>
    <cellStyle name="메모 5 2 4 3 3 2" xfId="15021" xr:uid="{00000000-0005-0000-0000-00005B450000}"/>
    <cellStyle name="메모 5 2 4 3 3 3" xfId="20777" xr:uid="{00000000-0005-0000-0000-00005C450000}"/>
    <cellStyle name="메모 5 2 4 3 3 4" xfId="26259" xr:uid="{00000000-0005-0000-0000-00005D450000}"/>
    <cellStyle name="메모 5 2 4 3 4" xfId="9056" xr:uid="{00000000-0005-0000-0000-00005E450000}"/>
    <cellStyle name="메모 5 2 4 3 4 2" xfId="15022" xr:uid="{00000000-0005-0000-0000-00005F450000}"/>
    <cellStyle name="메모 5 2 4 3 4 3" xfId="20778" xr:uid="{00000000-0005-0000-0000-000060450000}"/>
    <cellStyle name="메모 5 2 4 3 4 4" xfId="26260" xr:uid="{00000000-0005-0000-0000-000061450000}"/>
    <cellStyle name="메모 5 2 4 3 5" xfId="9057" xr:uid="{00000000-0005-0000-0000-000062450000}"/>
    <cellStyle name="메모 5 2 4 3 5 2" xfId="15023" xr:uid="{00000000-0005-0000-0000-000063450000}"/>
    <cellStyle name="메모 5 2 4 3 5 3" xfId="20779" xr:uid="{00000000-0005-0000-0000-000064450000}"/>
    <cellStyle name="메모 5 2 4 3 5 4" xfId="26261" xr:uid="{00000000-0005-0000-0000-000065450000}"/>
    <cellStyle name="메모 5 2 4 3 6" xfId="9058" xr:uid="{00000000-0005-0000-0000-000066450000}"/>
    <cellStyle name="메모 5 2 4 3 6 2" xfId="15024" xr:uid="{00000000-0005-0000-0000-000067450000}"/>
    <cellStyle name="메모 5 2 4 3 6 3" xfId="20780" xr:uid="{00000000-0005-0000-0000-000068450000}"/>
    <cellStyle name="메모 5 2 4 3 6 4" xfId="26262" xr:uid="{00000000-0005-0000-0000-000069450000}"/>
    <cellStyle name="메모 5 2 4 3 7" xfId="9059" xr:uid="{00000000-0005-0000-0000-00006A450000}"/>
    <cellStyle name="메모 5 2 4 3 7 2" xfId="15025" xr:uid="{00000000-0005-0000-0000-00006B450000}"/>
    <cellStyle name="메모 5 2 4 3 7 3" xfId="20781" xr:uid="{00000000-0005-0000-0000-00006C450000}"/>
    <cellStyle name="메모 5 2 4 3 7 4" xfId="26263" xr:uid="{00000000-0005-0000-0000-00006D450000}"/>
    <cellStyle name="메모 5 2 4 3 8" xfId="9060" xr:uid="{00000000-0005-0000-0000-00006E450000}"/>
    <cellStyle name="메모 5 2 4 3 8 2" xfId="15026" xr:uid="{00000000-0005-0000-0000-00006F450000}"/>
    <cellStyle name="메모 5 2 4 3 8 3" xfId="20782" xr:uid="{00000000-0005-0000-0000-000070450000}"/>
    <cellStyle name="메모 5 2 4 3 8 4" xfId="26264" xr:uid="{00000000-0005-0000-0000-000071450000}"/>
    <cellStyle name="메모 5 2 4 3 9" xfId="9061" xr:uid="{00000000-0005-0000-0000-000072450000}"/>
    <cellStyle name="메모 5 2 4 3 9 2" xfId="15027" xr:uid="{00000000-0005-0000-0000-000073450000}"/>
    <cellStyle name="메모 5 2 4 3 9 3" xfId="20783" xr:uid="{00000000-0005-0000-0000-000074450000}"/>
    <cellStyle name="메모 5 2 4 3 9 4" xfId="26265" xr:uid="{00000000-0005-0000-0000-000075450000}"/>
    <cellStyle name="메모 5 2 4 4" xfId="9062" xr:uid="{00000000-0005-0000-0000-000076450000}"/>
    <cellStyle name="메모 5 2 4 4 2" xfId="15028" xr:uid="{00000000-0005-0000-0000-000077450000}"/>
    <cellStyle name="메모 5 2 4 4 3" xfId="20784" xr:uid="{00000000-0005-0000-0000-000078450000}"/>
    <cellStyle name="메모 5 2 4 4 4" xfId="26266" xr:uid="{00000000-0005-0000-0000-000079450000}"/>
    <cellStyle name="메모 5 2 4 5" xfId="9063" xr:uid="{00000000-0005-0000-0000-00007A450000}"/>
    <cellStyle name="메모 5 2 4 5 2" xfId="15029" xr:uid="{00000000-0005-0000-0000-00007B450000}"/>
    <cellStyle name="메모 5 2 4 5 3" xfId="20785" xr:uid="{00000000-0005-0000-0000-00007C450000}"/>
    <cellStyle name="메모 5 2 4 5 4" xfId="26267" xr:uid="{00000000-0005-0000-0000-00007D450000}"/>
    <cellStyle name="메모 5 2 4 6" xfId="9064" xr:uid="{00000000-0005-0000-0000-00007E450000}"/>
    <cellStyle name="메모 5 2 4 6 2" xfId="15030" xr:uid="{00000000-0005-0000-0000-00007F450000}"/>
    <cellStyle name="메모 5 2 4 6 3" xfId="20786" xr:uid="{00000000-0005-0000-0000-000080450000}"/>
    <cellStyle name="메모 5 2 4 6 4" xfId="26268" xr:uid="{00000000-0005-0000-0000-000081450000}"/>
    <cellStyle name="메모 5 2 4 7" xfId="9065" xr:uid="{00000000-0005-0000-0000-000082450000}"/>
    <cellStyle name="메모 5 2 4 7 2" xfId="15031" xr:uid="{00000000-0005-0000-0000-000083450000}"/>
    <cellStyle name="메모 5 2 4 7 3" xfId="20787" xr:uid="{00000000-0005-0000-0000-000084450000}"/>
    <cellStyle name="메모 5 2 4 7 4" xfId="26269" xr:uid="{00000000-0005-0000-0000-000085450000}"/>
    <cellStyle name="메모 5 2 4 8" xfId="11486" xr:uid="{00000000-0005-0000-0000-000086450000}"/>
    <cellStyle name="메모 5 2 4 9" xfId="17277" xr:uid="{00000000-0005-0000-0000-000087450000}"/>
    <cellStyle name="메모 5 2 5" xfId="5501" xr:uid="{00000000-0005-0000-0000-000088450000}"/>
    <cellStyle name="메모 5 2 5 10" xfId="17284" xr:uid="{00000000-0005-0000-0000-000089450000}"/>
    <cellStyle name="메모 5 2 5 11" xfId="22886" xr:uid="{00000000-0005-0000-0000-00008A450000}"/>
    <cellStyle name="메모 5 2 5 2" xfId="5789" xr:uid="{00000000-0005-0000-0000-00008B450000}"/>
    <cellStyle name="메모 5 2 5 2 10" xfId="9066" xr:uid="{00000000-0005-0000-0000-00008C450000}"/>
    <cellStyle name="메모 5 2 5 2 10 2" xfId="15032" xr:uid="{00000000-0005-0000-0000-00008D450000}"/>
    <cellStyle name="메모 5 2 5 2 10 3" xfId="20788" xr:uid="{00000000-0005-0000-0000-00008E450000}"/>
    <cellStyle name="메모 5 2 5 2 10 4" xfId="26270" xr:uid="{00000000-0005-0000-0000-00008F450000}"/>
    <cellStyle name="메모 5 2 5 2 11" xfId="11762" xr:uid="{00000000-0005-0000-0000-000090450000}"/>
    <cellStyle name="메모 5 2 5 2 12" xfId="17526" xr:uid="{00000000-0005-0000-0000-000091450000}"/>
    <cellStyle name="메모 5 2 5 2 13" xfId="23042" xr:uid="{00000000-0005-0000-0000-000092450000}"/>
    <cellStyle name="메모 5 2 5 2 2" xfId="9067" xr:uid="{00000000-0005-0000-0000-000093450000}"/>
    <cellStyle name="메모 5 2 5 2 2 2" xfId="15033" xr:uid="{00000000-0005-0000-0000-000094450000}"/>
    <cellStyle name="메모 5 2 5 2 2 3" xfId="20789" xr:uid="{00000000-0005-0000-0000-000095450000}"/>
    <cellStyle name="메모 5 2 5 2 2 4" xfId="26271" xr:uid="{00000000-0005-0000-0000-000096450000}"/>
    <cellStyle name="메모 5 2 5 2 3" xfId="9068" xr:uid="{00000000-0005-0000-0000-000097450000}"/>
    <cellStyle name="메모 5 2 5 2 3 2" xfId="15034" xr:uid="{00000000-0005-0000-0000-000098450000}"/>
    <cellStyle name="메모 5 2 5 2 3 3" xfId="20790" xr:uid="{00000000-0005-0000-0000-000099450000}"/>
    <cellStyle name="메모 5 2 5 2 3 4" xfId="26272" xr:uid="{00000000-0005-0000-0000-00009A450000}"/>
    <cellStyle name="메모 5 2 5 2 4" xfId="9069" xr:uid="{00000000-0005-0000-0000-00009B450000}"/>
    <cellStyle name="메모 5 2 5 2 4 2" xfId="15035" xr:uid="{00000000-0005-0000-0000-00009C450000}"/>
    <cellStyle name="메모 5 2 5 2 4 3" xfId="20791" xr:uid="{00000000-0005-0000-0000-00009D450000}"/>
    <cellStyle name="메모 5 2 5 2 4 4" xfId="26273" xr:uid="{00000000-0005-0000-0000-00009E450000}"/>
    <cellStyle name="메모 5 2 5 2 5" xfId="9070" xr:uid="{00000000-0005-0000-0000-00009F450000}"/>
    <cellStyle name="메모 5 2 5 2 5 2" xfId="15036" xr:uid="{00000000-0005-0000-0000-0000A0450000}"/>
    <cellStyle name="메모 5 2 5 2 5 3" xfId="20792" xr:uid="{00000000-0005-0000-0000-0000A1450000}"/>
    <cellStyle name="메모 5 2 5 2 5 4" xfId="26274" xr:uid="{00000000-0005-0000-0000-0000A2450000}"/>
    <cellStyle name="메모 5 2 5 2 6" xfId="9071" xr:uid="{00000000-0005-0000-0000-0000A3450000}"/>
    <cellStyle name="메모 5 2 5 2 6 2" xfId="15037" xr:uid="{00000000-0005-0000-0000-0000A4450000}"/>
    <cellStyle name="메모 5 2 5 2 6 3" xfId="20793" xr:uid="{00000000-0005-0000-0000-0000A5450000}"/>
    <cellStyle name="메모 5 2 5 2 6 4" xfId="26275" xr:uid="{00000000-0005-0000-0000-0000A6450000}"/>
    <cellStyle name="메모 5 2 5 2 7" xfId="9072" xr:uid="{00000000-0005-0000-0000-0000A7450000}"/>
    <cellStyle name="메모 5 2 5 2 7 2" xfId="15038" xr:uid="{00000000-0005-0000-0000-0000A8450000}"/>
    <cellStyle name="메모 5 2 5 2 7 3" xfId="20794" xr:uid="{00000000-0005-0000-0000-0000A9450000}"/>
    <cellStyle name="메모 5 2 5 2 7 4" xfId="26276" xr:uid="{00000000-0005-0000-0000-0000AA450000}"/>
    <cellStyle name="메모 5 2 5 2 8" xfId="9073" xr:uid="{00000000-0005-0000-0000-0000AB450000}"/>
    <cellStyle name="메모 5 2 5 2 8 2" xfId="15039" xr:uid="{00000000-0005-0000-0000-0000AC450000}"/>
    <cellStyle name="메모 5 2 5 2 8 3" xfId="20795" xr:uid="{00000000-0005-0000-0000-0000AD450000}"/>
    <cellStyle name="메모 5 2 5 2 8 4" xfId="26277" xr:uid="{00000000-0005-0000-0000-0000AE450000}"/>
    <cellStyle name="메모 5 2 5 2 9" xfId="9074" xr:uid="{00000000-0005-0000-0000-0000AF450000}"/>
    <cellStyle name="메모 5 2 5 2 9 2" xfId="15040" xr:uid="{00000000-0005-0000-0000-0000B0450000}"/>
    <cellStyle name="메모 5 2 5 2 9 3" xfId="20796" xr:uid="{00000000-0005-0000-0000-0000B1450000}"/>
    <cellStyle name="메모 5 2 5 2 9 4" xfId="26278" xr:uid="{00000000-0005-0000-0000-0000B2450000}"/>
    <cellStyle name="메모 5 2 5 3" xfId="6012" xr:uid="{00000000-0005-0000-0000-0000B3450000}"/>
    <cellStyle name="메모 5 2 5 3 10" xfId="9075" xr:uid="{00000000-0005-0000-0000-0000B4450000}"/>
    <cellStyle name="메모 5 2 5 3 10 2" xfId="15041" xr:uid="{00000000-0005-0000-0000-0000B5450000}"/>
    <cellStyle name="메모 5 2 5 3 10 3" xfId="20797" xr:uid="{00000000-0005-0000-0000-0000B6450000}"/>
    <cellStyle name="메모 5 2 5 3 10 4" xfId="26279" xr:uid="{00000000-0005-0000-0000-0000B7450000}"/>
    <cellStyle name="메모 5 2 5 3 11" xfId="11985" xr:uid="{00000000-0005-0000-0000-0000B8450000}"/>
    <cellStyle name="메모 5 2 5 3 12" xfId="17742" xr:uid="{00000000-0005-0000-0000-0000B9450000}"/>
    <cellStyle name="메모 5 2 5 3 13" xfId="23239" xr:uid="{00000000-0005-0000-0000-0000BA450000}"/>
    <cellStyle name="메모 5 2 5 3 2" xfId="9076" xr:uid="{00000000-0005-0000-0000-0000BB450000}"/>
    <cellStyle name="메모 5 2 5 3 2 2" xfId="15042" xr:uid="{00000000-0005-0000-0000-0000BC450000}"/>
    <cellStyle name="메모 5 2 5 3 2 3" xfId="20798" xr:uid="{00000000-0005-0000-0000-0000BD450000}"/>
    <cellStyle name="메모 5 2 5 3 2 4" xfId="26280" xr:uid="{00000000-0005-0000-0000-0000BE450000}"/>
    <cellStyle name="메모 5 2 5 3 3" xfId="9077" xr:uid="{00000000-0005-0000-0000-0000BF450000}"/>
    <cellStyle name="메모 5 2 5 3 3 2" xfId="15043" xr:uid="{00000000-0005-0000-0000-0000C0450000}"/>
    <cellStyle name="메모 5 2 5 3 3 3" xfId="20799" xr:uid="{00000000-0005-0000-0000-0000C1450000}"/>
    <cellStyle name="메모 5 2 5 3 3 4" xfId="26281" xr:uid="{00000000-0005-0000-0000-0000C2450000}"/>
    <cellStyle name="메모 5 2 5 3 4" xfId="9078" xr:uid="{00000000-0005-0000-0000-0000C3450000}"/>
    <cellStyle name="메모 5 2 5 3 4 2" xfId="15044" xr:uid="{00000000-0005-0000-0000-0000C4450000}"/>
    <cellStyle name="메모 5 2 5 3 4 3" xfId="20800" xr:uid="{00000000-0005-0000-0000-0000C5450000}"/>
    <cellStyle name="메모 5 2 5 3 4 4" xfId="26282" xr:uid="{00000000-0005-0000-0000-0000C6450000}"/>
    <cellStyle name="메모 5 2 5 3 5" xfId="9079" xr:uid="{00000000-0005-0000-0000-0000C7450000}"/>
    <cellStyle name="메모 5 2 5 3 5 2" xfId="15045" xr:uid="{00000000-0005-0000-0000-0000C8450000}"/>
    <cellStyle name="메모 5 2 5 3 5 3" xfId="20801" xr:uid="{00000000-0005-0000-0000-0000C9450000}"/>
    <cellStyle name="메모 5 2 5 3 5 4" xfId="26283" xr:uid="{00000000-0005-0000-0000-0000CA450000}"/>
    <cellStyle name="메모 5 2 5 3 6" xfId="9080" xr:uid="{00000000-0005-0000-0000-0000CB450000}"/>
    <cellStyle name="메모 5 2 5 3 6 2" xfId="15046" xr:uid="{00000000-0005-0000-0000-0000CC450000}"/>
    <cellStyle name="메모 5 2 5 3 6 3" xfId="20802" xr:uid="{00000000-0005-0000-0000-0000CD450000}"/>
    <cellStyle name="메모 5 2 5 3 6 4" xfId="26284" xr:uid="{00000000-0005-0000-0000-0000CE450000}"/>
    <cellStyle name="메모 5 2 5 3 7" xfId="9081" xr:uid="{00000000-0005-0000-0000-0000CF450000}"/>
    <cellStyle name="메모 5 2 5 3 7 2" xfId="15047" xr:uid="{00000000-0005-0000-0000-0000D0450000}"/>
    <cellStyle name="메모 5 2 5 3 7 3" xfId="20803" xr:uid="{00000000-0005-0000-0000-0000D1450000}"/>
    <cellStyle name="메모 5 2 5 3 7 4" xfId="26285" xr:uid="{00000000-0005-0000-0000-0000D2450000}"/>
    <cellStyle name="메모 5 2 5 3 8" xfId="9082" xr:uid="{00000000-0005-0000-0000-0000D3450000}"/>
    <cellStyle name="메모 5 2 5 3 8 2" xfId="15048" xr:uid="{00000000-0005-0000-0000-0000D4450000}"/>
    <cellStyle name="메모 5 2 5 3 8 3" xfId="20804" xr:uid="{00000000-0005-0000-0000-0000D5450000}"/>
    <cellStyle name="메모 5 2 5 3 8 4" xfId="26286" xr:uid="{00000000-0005-0000-0000-0000D6450000}"/>
    <cellStyle name="메모 5 2 5 3 9" xfId="9083" xr:uid="{00000000-0005-0000-0000-0000D7450000}"/>
    <cellStyle name="메모 5 2 5 3 9 2" xfId="15049" xr:uid="{00000000-0005-0000-0000-0000D8450000}"/>
    <cellStyle name="메모 5 2 5 3 9 3" xfId="20805" xr:uid="{00000000-0005-0000-0000-0000D9450000}"/>
    <cellStyle name="메모 5 2 5 3 9 4" xfId="26287" xr:uid="{00000000-0005-0000-0000-0000DA450000}"/>
    <cellStyle name="메모 5 2 5 4" xfId="9084" xr:uid="{00000000-0005-0000-0000-0000DB450000}"/>
    <cellStyle name="메모 5 2 5 4 2" xfId="15050" xr:uid="{00000000-0005-0000-0000-0000DC450000}"/>
    <cellStyle name="메모 5 2 5 4 3" xfId="20806" xr:uid="{00000000-0005-0000-0000-0000DD450000}"/>
    <cellStyle name="메모 5 2 5 4 4" xfId="26288" xr:uid="{00000000-0005-0000-0000-0000DE450000}"/>
    <cellStyle name="메모 5 2 5 5" xfId="9085" xr:uid="{00000000-0005-0000-0000-0000DF450000}"/>
    <cellStyle name="메모 5 2 5 5 2" xfId="15051" xr:uid="{00000000-0005-0000-0000-0000E0450000}"/>
    <cellStyle name="메모 5 2 5 5 3" xfId="20807" xr:uid="{00000000-0005-0000-0000-0000E1450000}"/>
    <cellStyle name="메모 5 2 5 5 4" xfId="26289" xr:uid="{00000000-0005-0000-0000-0000E2450000}"/>
    <cellStyle name="메모 5 2 5 6" xfId="9086" xr:uid="{00000000-0005-0000-0000-0000E3450000}"/>
    <cellStyle name="메모 5 2 5 6 2" xfId="15052" xr:uid="{00000000-0005-0000-0000-0000E4450000}"/>
    <cellStyle name="메모 5 2 5 6 3" xfId="20808" xr:uid="{00000000-0005-0000-0000-0000E5450000}"/>
    <cellStyle name="메모 5 2 5 6 4" xfId="26290" xr:uid="{00000000-0005-0000-0000-0000E6450000}"/>
    <cellStyle name="메모 5 2 5 7" xfId="9087" xr:uid="{00000000-0005-0000-0000-0000E7450000}"/>
    <cellStyle name="메모 5 2 5 7 2" xfId="15053" xr:uid="{00000000-0005-0000-0000-0000E8450000}"/>
    <cellStyle name="메모 5 2 5 7 3" xfId="20809" xr:uid="{00000000-0005-0000-0000-0000E9450000}"/>
    <cellStyle name="메모 5 2 5 7 4" xfId="26291" xr:uid="{00000000-0005-0000-0000-0000EA450000}"/>
    <cellStyle name="메모 5 2 5 8" xfId="9088" xr:uid="{00000000-0005-0000-0000-0000EB450000}"/>
    <cellStyle name="메모 5 2 5 8 2" xfId="15054" xr:uid="{00000000-0005-0000-0000-0000EC450000}"/>
    <cellStyle name="메모 5 2 5 8 3" xfId="20810" xr:uid="{00000000-0005-0000-0000-0000ED450000}"/>
    <cellStyle name="메모 5 2 5 8 4" xfId="26292" xr:uid="{00000000-0005-0000-0000-0000EE450000}"/>
    <cellStyle name="메모 5 2 5 9" xfId="11495" xr:uid="{00000000-0005-0000-0000-0000EF450000}"/>
    <cellStyle name="메모 5 2 6" xfId="9089" xr:uid="{00000000-0005-0000-0000-0000F0450000}"/>
    <cellStyle name="메모 5 2 6 2" xfId="15055" xr:uid="{00000000-0005-0000-0000-0000F1450000}"/>
    <cellStyle name="메모 5 2 6 3" xfId="20811" xr:uid="{00000000-0005-0000-0000-0000F2450000}"/>
    <cellStyle name="메모 5 2 6 4" xfId="26293" xr:uid="{00000000-0005-0000-0000-0000F3450000}"/>
    <cellStyle name="메모 5 2 7" xfId="9090" xr:uid="{00000000-0005-0000-0000-0000F4450000}"/>
    <cellStyle name="메모 5 2 7 2" xfId="15056" xr:uid="{00000000-0005-0000-0000-0000F5450000}"/>
    <cellStyle name="메모 5 2 7 3" xfId="20812" xr:uid="{00000000-0005-0000-0000-0000F6450000}"/>
    <cellStyle name="메모 5 2 7 4" xfId="26294" xr:uid="{00000000-0005-0000-0000-0000F7450000}"/>
    <cellStyle name="메모 5 2 8" xfId="11337" xr:uid="{00000000-0005-0000-0000-0000F8450000}"/>
    <cellStyle name="메모 5 2 9" xfId="11272" xr:uid="{00000000-0005-0000-0000-0000F9450000}"/>
    <cellStyle name="메모 5 3" xfId="5522" xr:uid="{00000000-0005-0000-0000-0000FA450000}"/>
    <cellStyle name="메모 5 3 10" xfId="9091" xr:uid="{00000000-0005-0000-0000-0000FB450000}"/>
    <cellStyle name="메모 5 3 10 2" xfId="15057" xr:uid="{00000000-0005-0000-0000-0000FC450000}"/>
    <cellStyle name="메모 5 3 10 3" xfId="20813" xr:uid="{00000000-0005-0000-0000-0000FD450000}"/>
    <cellStyle name="메모 5 3 10 4" xfId="26295" xr:uid="{00000000-0005-0000-0000-0000FE450000}"/>
    <cellStyle name="메모 5 3 11" xfId="11516" xr:uid="{00000000-0005-0000-0000-0000FF450000}"/>
    <cellStyle name="메모 5 3 12" xfId="17305" xr:uid="{00000000-0005-0000-0000-000000460000}"/>
    <cellStyle name="메모 5 3 13" xfId="22899" xr:uid="{00000000-0005-0000-0000-000001460000}"/>
    <cellStyle name="메모 5 3 2" xfId="5810" xr:uid="{00000000-0005-0000-0000-000002460000}"/>
    <cellStyle name="메모 5 3 2 10" xfId="11783" xr:uid="{00000000-0005-0000-0000-000003460000}"/>
    <cellStyle name="메모 5 3 2 11" xfId="17547" xr:uid="{00000000-0005-0000-0000-000004460000}"/>
    <cellStyle name="메모 5 3 2 12" xfId="23063" xr:uid="{00000000-0005-0000-0000-000005460000}"/>
    <cellStyle name="메모 5 3 2 2" xfId="9092" xr:uid="{00000000-0005-0000-0000-000006460000}"/>
    <cellStyle name="메모 5 3 2 2 2" xfId="15058" xr:uid="{00000000-0005-0000-0000-000007460000}"/>
    <cellStyle name="메모 5 3 2 2 3" xfId="20814" xr:uid="{00000000-0005-0000-0000-000008460000}"/>
    <cellStyle name="메모 5 3 2 2 4" xfId="26296" xr:uid="{00000000-0005-0000-0000-000009460000}"/>
    <cellStyle name="메모 5 3 2 3" xfId="9093" xr:uid="{00000000-0005-0000-0000-00000A460000}"/>
    <cellStyle name="메모 5 3 2 3 2" xfId="15059" xr:uid="{00000000-0005-0000-0000-00000B460000}"/>
    <cellStyle name="메모 5 3 2 3 3" xfId="20815" xr:uid="{00000000-0005-0000-0000-00000C460000}"/>
    <cellStyle name="메모 5 3 2 3 4" xfId="26297" xr:uid="{00000000-0005-0000-0000-00000D460000}"/>
    <cellStyle name="메모 5 3 2 4" xfId="9094" xr:uid="{00000000-0005-0000-0000-00000E460000}"/>
    <cellStyle name="메모 5 3 2 4 2" xfId="15060" xr:uid="{00000000-0005-0000-0000-00000F460000}"/>
    <cellStyle name="메모 5 3 2 4 3" xfId="20816" xr:uid="{00000000-0005-0000-0000-000010460000}"/>
    <cellStyle name="메모 5 3 2 4 4" xfId="26298" xr:uid="{00000000-0005-0000-0000-000011460000}"/>
    <cellStyle name="메모 5 3 2 5" xfId="9095" xr:uid="{00000000-0005-0000-0000-000012460000}"/>
    <cellStyle name="메모 5 3 2 5 2" xfId="15061" xr:uid="{00000000-0005-0000-0000-000013460000}"/>
    <cellStyle name="메모 5 3 2 5 3" xfId="20817" xr:uid="{00000000-0005-0000-0000-000014460000}"/>
    <cellStyle name="메모 5 3 2 5 4" xfId="26299" xr:uid="{00000000-0005-0000-0000-000015460000}"/>
    <cellStyle name="메모 5 3 2 6" xfId="9096" xr:uid="{00000000-0005-0000-0000-000016460000}"/>
    <cellStyle name="메모 5 3 2 6 2" xfId="15062" xr:uid="{00000000-0005-0000-0000-000017460000}"/>
    <cellStyle name="메모 5 3 2 6 3" xfId="20818" xr:uid="{00000000-0005-0000-0000-000018460000}"/>
    <cellStyle name="메모 5 3 2 6 4" xfId="26300" xr:uid="{00000000-0005-0000-0000-000019460000}"/>
    <cellStyle name="메모 5 3 2 7" xfId="9097" xr:uid="{00000000-0005-0000-0000-00001A460000}"/>
    <cellStyle name="메모 5 3 2 7 2" xfId="15063" xr:uid="{00000000-0005-0000-0000-00001B460000}"/>
    <cellStyle name="메모 5 3 2 7 3" xfId="20819" xr:uid="{00000000-0005-0000-0000-00001C460000}"/>
    <cellStyle name="메모 5 3 2 7 4" xfId="26301" xr:uid="{00000000-0005-0000-0000-00001D460000}"/>
    <cellStyle name="메모 5 3 2 8" xfId="9098" xr:uid="{00000000-0005-0000-0000-00001E460000}"/>
    <cellStyle name="메모 5 3 2 8 2" xfId="15064" xr:uid="{00000000-0005-0000-0000-00001F460000}"/>
    <cellStyle name="메모 5 3 2 8 3" xfId="20820" xr:uid="{00000000-0005-0000-0000-000020460000}"/>
    <cellStyle name="메모 5 3 2 8 4" xfId="26302" xr:uid="{00000000-0005-0000-0000-000021460000}"/>
    <cellStyle name="메모 5 3 2 9" xfId="9099" xr:uid="{00000000-0005-0000-0000-000022460000}"/>
    <cellStyle name="메모 5 3 2 9 2" xfId="15065" xr:uid="{00000000-0005-0000-0000-000023460000}"/>
    <cellStyle name="메모 5 3 2 9 3" xfId="20821" xr:uid="{00000000-0005-0000-0000-000024460000}"/>
    <cellStyle name="메모 5 3 2 9 4" xfId="26303" xr:uid="{00000000-0005-0000-0000-000025460000}"/>
    <cellStyle name="메모 5 3 3" xfId="6033" xr:uid="{00000000-0005-0000-0000-000026460000}"/>
    <cellStyle name="메모 5 3 3 10" xfId="9100" xr:uid="{00000000-0005-0000-0000-000027460000}"/>
    <cellStyle name="메모 5 3 3 10 2" xfId="15066" xr:uid="{00000000-0005-0000-0000-000028460000}"/>
    <cellStyle name="메모 5 3 3 10 3" xfId="20822" xr:uid="{00000000-0005-0000-0000-000029460000}"/>
    <cellStyle name="메모 5 3 3 10 4" xfId="26304" xr:uid="{00000000-0005-0000-0000-00002A460000}"/>
    <cellStyle name="메모 5 3 3 11" xfId="12006" xr:uid="{00000000-0005-0000-0000-00002B460000}"/>
    <cellStyle name="메모 5 3 3 12" xfId="17763" xr:uid="{00000000-0005-0000-0000-00002C460000}"/>
    <cellStyle name="메모 5 3 3 13" xfId="23260" xr:uid="{00000000-0005-0000-0000-00002D460000}"/>
    <cellStyle name="메모 5 3 3 2" xfId="9101" xr:uid="{00000000-0005-0000-0000-00002E460000}"/>
    <cellStyle name="메모 5 3 3 2 2" xfId="15067" xr:uid="{00000000-0005-0000-0000-00002F460000}"/>
    <cellStyle name="메모 5 3 3 2 3" xfId="20823" xr:uid="{00000000-0005-0000-0000-000030460000}"/>
    <cellStyle name="메모 5 3 3 2 4" xfId="26305" xr:uid="{00000000-0005-0000-0000-000031460000}"/>
    <cellStyle name="메모 5 3 3 3" xfId="9102" xr:uid="{00000000-0005-0000-0000-000032460000}"/>
    <cellStyle name="메모 5 3 3 3 2" xfId="15068" xr:uid="{00000000-0005-0000-0000-000033460000}"/>
    <cellStyle name="메모 5 3 3 3 3" xfId="20824" xr:uid="{00000000-0005-0000-0000-000034460000}"/>
    <cellStyle name="메모 5 3 3 3 4" xfId="26306" xr:uid="{00000000-0005-0000-0000-000035460000}"/>
    <cellStyle name="메모 5 3 3 4" xfId="9103" xr:uid="{00000000-0005-0000-0000-000036460000}"/>
    <cellStyle name="메모 5 3 3 4 2" xfId="15069" xr:uid="{00000000-0005-0000-0000-000037460000}"/>
    <cellStyle name="메모 5 3 3 4 3" xfId="20825" xr:uid="{00000000-0005-0000-0000-000038460000}"/>
    <cellStyle name="메모 5 3 3 4 4" xfId="26307" xr:uid="{00000000-0005-0000-0000-000039460000}"/>
    <cellStyle name="메모 5 3 3 5" xfId="9104" xr:uid="{00000000-0005-0000-0000-00003A460000}"/>
    <cellStyle name="메모 5 3 3 5 2" xfId="15070" xr:uid="{00000000-0005-0000-0000-00003B460000}"/>
    <cellStyle name="메모 5 3 3 5 3" xfId="20826" xr:uid="{00000000-0005-0000-0000-00003C460000}"/>
    <cellStyle name="메모 5 3 3 5 4" xfId="26308" xr:uid="{00000000-0005-0000-0000-00003D460000}"/>
    <cellStyle name="메모 5 3 3 6" xfId="9105" xr:uid="{00000000-0005-0000-0000-00003E460000}"/>
    <cellStyle name="메모 5 3 3 6 2" xfId="15071" xr:uid="{00000000-0005-0000-0000-00003F460000}"/>
    <cellStyle name="메모 5 3 3 6 3" xfId="20827" xr:uid="{00000000-0005-0000-0000-000040460000}"/>
    <cellStyle name="메모 5 3 3 6 4" xfId="26309" xr:uid="{00000000-0005-0000-0000-000041460000}"/>
    <cellStyle name="메모 5 3 3 7" xfId="9106" xr:uid="{00000000-0005-0000-0000-000042460000}"/>
    <cellStyle name="메모 5 3 3 7 2" xfId="15072" xr:uid="{00000000-0005-0000-0000-000043460000}"/>
    <cellStyle name="메모 5 3 3 7 3" xfId="20828" xr:uid="{00000000-0005-0000-0000-000044460000}"/>
    <cellStyle name="메모 5 3 3 7 4" xfId="26310" xr:uid="{00000000-0005-0000-0000-000045460000}"/>
    <cellStyle name="메모 5 3 3 8" xfId="9107" xr:uid="{00000000-0005-0000-0000-000046460000}"/>
    <cellStyle name="메모 5 3 3 8 2" xfId="15073" xr:uid="{00000000-0005-0000-0000-000047460000}"/>
    <cellStyle name="메모 5 3 3 8 3" xfId="20829" xr:uid="{00000000-0005-0000-0000-000048460000}"/>
    <cellStyle name="메모 5 3 3 8 4" xfId="26311" xr:uid="{00000000-0005-0000-0000-000049460000}"/>
    <cellStyle name="메모 5 3 3 9" xfId="9108" xr:uid="{00000000-0005-0000-0000-00004A460000}"/>
    <cellStyle name="메모 5 3 3 9 2" xfId="15074" xr:uid="{00000000-0005-0000-0000-00004B460000}"/>
    <cellStyle name="메모 5 3 3 9 3" xfId="20830" xr:uid="{00000000-0005-0000-0000-00004C460000}"/>
    <cellStyle name="메모 5 3 3 9 4" xfId="26312" xr:uid="{00000000-0005-0000-0000-00004D460000}"/>
    <cellStyle name="메모 5 3 4" xfId="9109" xr:uid="{00000000-0005-0000-0000-00004E460000}"/>
    <cellStyle name="메모 5 3 4 2" xfId="15075" xr:uid="{00000000-0005-0000-0000-00004F460000}"/>
    <cellStyle name="메모 5 3 4 3" xfId="20831" xr:uid="{00000000-0005-0000-0000-000050460000}"/>
    <cellStyle name="메모 5 3 4 4" xfId="26313" xr:uid="{00000000-0005-0000-0000-000051460000}"/>
    <cellStyle name="메모 5 3 5" xfId="9110" xr:uid="{00000000-0005-0000-0000-000052460000}"/>
    <cellStyle name="메모 5 3 5 2" xfId="15076" xr:uid="{00000000-0005-0000-0000-000053460000}"/>
    <cellStyle name="메모 5 3 5 3" xfId="20832" xr:uid="{00000000-0005-0000-0000-000054460000}"/>
    <cellStyle name="메모 5 3 5 4" xfId="26314" xr:uid="{00000000-0005-0000-0000-000055460000}"/>
    <cellStyle name="메모 5 3 6" xfId="9111" xr:uid="{00000000-0005-0000-0000-000056460000}"/>
    <cellStyle name="메모 5 3 6 2" xfId="15077" xr:uid="{00000000-0005-0000-0000-000057460000}"/>
    <cellStyle name="메모 5 3 6 3" xfId="20833" xr:uid="{00000000-0005-0000-0000-000058460000}"/>
    <cellStyle name="메모 5 3 6 4" xfId="26315" xr:uid="{00000000-0005-0000-0000-000059460000}"/>
    <cellStyle name="메모 5 3 7" xfId="9112" xr:uid="{00000000-0005-0000-0000-00005A460000}"/>
    <cellStyle name="메모 5 3 7 2" xfId="15078" xr:uid="{00000000-0005-0000-0000-00005B460000}"/>
    <cellStyle name="메모 5 3 7 3" xfId="20834" xr:uid="{00000000-0005-0000-0000-00005C460000}"/>
    <cellStyle name="메모 5 3 7 4" xfId="26316" xr:uid="{00000000-0005-0000-0000-00005D460000}"/>
    <cellStyle name="메모 5 3 8" xfId="9113" xr:uid="{00000000-0005-0000-0000-00005E460000}"/>
    <cellStyle name="메모 5 3 8 2" xfId="15079" xr:uid="{00000000-0005-0000-0000-00005F460000}"/>
    <cellStyle name="메모 5 3 8 3" xfId="20835" xr:uid="{00000000-0005-0000-0000-000060460000}"/>
    <cellStyle name="메모 5 3 8 4" xfId="26317" xr:uid="{00000000-0005-0000-0000-000061460000}"/>
    <cellStyle name="메모 5 3 9" xfId="9114" xr:uid="{00000000-0005-0000-0000-000062460000}"/>
    <cellStyle name="메모 5 3 9 2" xfId="15080" xr:uid="{00000000-0005-0000-0000-000063460000}"/>
    <cellStyle name="메모 5 3 9 3" xfId="20836" xr:uid="{00000000-0005-0000-0000-000064460000}"/>
    <cellStyle name="메모 5 3 9 4" xfId="26318" xr:uid="{00000000-0005-0000-0000-000065460000}"/>
    <cellStyle name="메모 5 4" xfId="5457" xr:uid="{00000000-0005-0000-0000-000066460000}"/>
    <cellStyle name="메모 5 4 2" xfId="5745" xr:uid="{00000000-0005-0000-0000-000067460000}"/>
    <cellStyle name="메모 5 4 2 10" xfId="11718" xr:uid="{00000000-0005-0000-0000-000068460000}"/>
    <cellStyle name="메모 5 4 2 11" xfId="17485" xr:uid="{00000000-0005-0000-0000-000069460000}"/>
    <cellStyle name="메모 5 4 2 12" xfId="23003" xr:uid="{00000000-0005-0000-0000-00006A460000}"/>
    <cellStyle name="메모 5 4 2 2" xfId="9115" xr:uid="{00000000-0005-0000-0000-00006B460000}"/>
    <cellStyle name="메모 5 4 2 2 2" xfId="15081" xr:uid="{00000000-0005-0000-0000-00006C460000}"/>
    <cellStyle name="메모 5 4 2 2 3" xfId="20837" xr:uid="{00000000-0005-0000-0000-00006D460000}"/>
    <cellStyle name="메모 5 4 2 2 4" xfId="26319" xr:uid="{00000000-0005-0000-0000-00006E460000}"/>
    <cellStyle name="메모 5 4 2 3" xfId="9116" xr:uid="{00000000-0005-0000-0000-00006F460000}"/>
    <cellStyle name="메모 5 4 2 3 2" xfId="15082" xr:uid="{00000000-0005-0000-0000-000070460000}"/>
    <cellStyle name="메모 5 4 2 3 3" xfId="20838" xr:uid="{00000000-0005-0000-0000-000071460000}"/>
    <cellStyle name="메모 5 4 2 3 4" xfId="26320" xr:uid="{00000000-0005-0000-0000-000072460000}"/>
    <cellStyle name="메모 5 4 2 4" xfId="9117" xr:uid="{00000000-0005-0000-0000-000073460000}"/>
    <cellStyle name="메모 5 4 2 4 2" xfId="15083" xr:uid="{00000000-0005-0000-0000-000074460000}"/>
    <cellStyle name="메모 5 4 2 4 3" xfId="20839" xr:uid="{00000000-0005-0000-0000-000075460000}"/>
    <cellStyle name="메모 5 4 2 4 4" xfId="26321" xr:uid="{00000000-0005-0000-0000-000076460000}"/>
    <cellStyle name="메모 5 4 2 5" xfId="9118" xr:uid="{00000000-0005-0000-0000-000077460000}"/>
    <cellStyle name="메모 5 4 2 5 2" xfId="15084" xr:uid="{00000000-0005-0000-0000-000078460000}"/>
    <cellStyle name="메모 5 4 2 5 3" xfId="20840" xr:uid="{00000000-0005-0000-0000-000079460000}"/>
    <cellStyle name="메모 5 4 2 5 4" xfId="26322" xr:uid="{00000000-0005-0000-0000-00007A460000}"/>
    <cellStyle name="메모 5 4 2 6" xfId="9119" xr:uid="{00000000-0005-0000-0000-00007B460000}"/>
    <cellStyle name="메모 5 4 2 6 2" xfId="15085" xr:uid="{00000000-0005-0000-0000-00007C460000}"/>
    <cellStyle name="메모 5 4 2 6 3" xfId="20841" xr:uid="{00000000-0005-0000-0000-00007D460000}"/>
    <cellStyle name="메모 5 4 2 6 4" xfId="26323" xr:uid="{00000000-0005-0000-0000-00007E460000}"/>
    <cellStyle name="메모 5 4 2 7" xfId="9120" xr:uid="{00000000-0005-0000-0000-00007F460000}"/>
    <cellStyle name="메모 5 4 2 7 2" xfId="15086" xr:uid="{00000000-0005-0000-0000-000080460000}"/>
    <cellStyle name="메모 5 4 2 7 3" xfId="20842" xr:uid="{00000000-0005-0000-0000-000081460000}"/>
    <cellStyle name="메모 5 4 2 7 4" xfId="26324" xr:uid="{00000000-0005-0000-0000-000082460000}"/>
    <cellStyle name="메모 5 4 2 8" xfId="9121" xr:uid="{00000000-0005-0000-0000-000083460000}"/>
    <cellStyle name="메모 5 4 2 8 2" xfId="15087" xr:uid="{00000000-0005-0000-0000-000084460000}"/>
    <cellStyle name="메모 5 4 2 8 3" xfId="20843" xr:uid="{00000000-0005-0000-0000-000085460000}"/>
    <cellStyle name="메모 5 4 2 8 4" xfId="26325" xr:uid="{00000000-0005-0000-0000-000086460000}"/>
    <cellStyle name="메모 5 4 2 9" xfId="9122" xr:uid="{00000000-0005-0000-0000-000087460000}"/>
    <cellStyle name="메모 5 4 2 9 2" xfId="15088" xr:uid="{00000000-0005-0000-0000-000088460000}"/>
    <cellStyle name="메모 5 4 2 9 3" xfId="20844" xr:uid="{00000000-0005-0000-0000-000089460000}"/>
    <cellStyle name="메모 5 4 2 9 4" xfId="26326" xr:uid="{00000000-0005-0000-0000-00008A460000}"/>
    <cellStyle name="메모 5 4 3" xfId="5972" xr:uid="{00000000-0005-0000-0000-00008B460000}"/>
    <cellStyle name="메모 5 4 3 10" xfId="9123" xr:uid="{00000000-0005-0000-0000-00008C460000}"/>
    <cellStyle name="메모 5 4 3 10 2" xfId="15089" xr:uid="{00000000-0005-0000-0000-00008D460000}"/>
    <cellStyle name="메모 5 4 3 10 3" xfId="20845" xr:uid="{00000000-0005-0000-0000-00008E460000}"/>
    <cellStyle name="메모 5 4 3 10 4" xfId="26327" xr:uid="{00000000-0005-0000-0000-00008F460000}"/>
    <cellStyle name="메모 5 4 3 11" xfId="11945" xr:uid="{00000000-0005-0000-0000-000090460000}"/>
    <cellStyle name="메모 5 4 3 12" xfId="17702" xr:uid="{00000000-0005-0000-0000-000091460000}"/>
    <cellStyle name="메모 5 4 3 13" xfId="23199" xr:uid="{00000000-0005-0000-0000-000092460000}"/>
    <cellStyle name="메모 5 4 3 2" xfId="9124" xr:uid="{00000000-0005-0000-0000-000093460000}"/>
    <cellStyle name="메모 5 4 3 2 2" xfId="15090" xr:uid="{00000000-0005-0000-0000-000094460000}"/>
    <cellStyle name="메모 5 4 3 2 3" xfId="20846" xr:uid="{00000000-0005-0000-0000-000095460000}"/>
    <cellStyle name="메모 5 4 3 2 4" xfId="26328" xr:uid="{00000000-0005-0000-0000-000096460000}"/>
    <cellStyle name="메모 5 4 3 3" xfId="9125" xr:uid="{00000000-0005-0000-0000-000097460000}"/>
    <cellStyle name="메모 5 4 3 3 2" xfId="15091" xr:uid="{00000000-0005-0000-0000-000098460000}"/>
    <cellStyle name="메모 5 4 3 3 3" xfId="20847" xr:uid="{00000000-0005-0000-0000-000099460000}"/>
    <cellStyle name="메모 5 4 3 3 4" xfId="26329" xr:uid="{00000000-0005-0000-0000-00009A460000}"/>
    <cellStyle name="메모 5 4 3 4" xfId="9126" xr:uid="{00000000-0005-0000-0000-00009B460000}"/>
    <cellStyle name="메모 5 4 3 4 2" xfId="15092" xr:uid="{00000000-0005-0000-0000-00009C460000}"/>
    <cellStyle name="메모 5 4 3 4 3" xfId="20848" xr:uid="{00000000-0005-0000-0000-00009D460000}"/>
    <cellStyle name="메모 5 4 3 4 4" xfId="26330" xr:uid="{00000000-0005-0000-0000-00009E460000}"/>
    <cellStyle name="메모 5 4 3 5" xfId="9127" xr:uid="{00000000-0005-0000-0000-00009F460000}"/>
    <cellStyle name="메모 5 4 3 5 2" xfId="15093" xr:uid="{00000000-0005-0000-0000-0000A0460000}"/>
    <cellStyle name="메모 5 4 3 5 3" xfId="20849" xr:uid="{00000000-0005-0000-0000-0000A1460000}"/>
    <cellStyle name="메모 5 4 3 5 4" xfId="26331" xr:uid="{00000000-0005-0000-0000-0000A2460000}"/>
    <cellStyle name="메모 5 4 3 6" xfId="9128" xr:uid="{00000000-0005-0000-0000-0000A3460000}"/>
    <cellStyle name="메모 5 4 3 6 2" xfId="15094" xr:uid="{00000000-0005-0000-0000-0000A4460000}"/>
    <cellStyle name="메모 5 4 3 6 3" xfId="20850" xr:uid="{00000000-0005-0000-0000-0000A5460000}"/>
    <cellStyle name="메모 5 4 3 6 4" xfId="26332" xr:uid="{00000000-0005-0000-0000-0000A6460000}"/>
    <cellStyle name="메모 5 4 3 7" xfId="9129" xr:uid="{00000000-0005-0000-0000-0000A7460000}"/>
    <cellStyle name="메모 5 4 3 7 2" xfId="15095" xr:uid="{00000000-0005-0000-0000-0000A8460000}"/>
    <cellStyle name="메모 5 4 3 7 3" xfId="20851" xr:uid="{00000000-0005-0000-0000-0000A9460000}"/>
    <cellStyle name="메모 5 4 3 7 4" xfId="26333" xr:uid="{00000000-0005-0000-0000-0000AA460000}"/>
    <cellStyle name="메모 5 4 3 8" xfId="9130" xr:uid="{00000000-0005-0000-0000-0000AB460000}"/>
    <cellStyle name="메모 5 4 3 8 2" xfId="15096" xr:uid="{00000000-0005-0000-0000-0000AC460000}"/>
    <cellStyle name="메모 5 4 3 8 3" xfId="20852" xr:uid="{00000000-0005-0000-0000-0000AD460000}"/>
    <cellStyle name="메모 5 4 3 8 4" xfId="26334" xr:uid="{00000000-0005-0000-0000-0000AE460000}"/>
    <cellStyle name="메모 5 4 3 9" xfId="9131" xr:uid="{00000000-0005-0000-0000-0000AF460000}"/>
    <cellStyle name="메모 5 4 3 9 2" xfId="15097" xr:uid="{00000000-0005-0000-0000-0000B0460000}"/>
    <cellStyle name="메모 5 4 3 9 3" xfId="20853" xr:uid="{00000000-0005-0000-0000-0000B1460000}"/>
    <cellStyle name="메모 5 4 3 9 4" xfId="26335" xr:uid="{00000000-0005-0000-0000-0000B2460000}"/>
    <cellStyle name="메모 5 4 4" xfId="9132" xr:uid="{00000000-0005-0000-0000-0000B3460000}"/>
    <cellStyle name="메모 5 4 4 2" xfId="15098" xr:uid="{00000000-0005-0000-0000-0000B4460000}"/>
    <cellStyle name="메모 5 4 4 3" xfId="20854" xr:uid="{00000000-0005-0000-0000-0000B5460000}"/>
    <cellStyle name="메모 5 4 4 4" xfId="26336" xr:uid="{00000000-0005-0000-0000-0000B6460000}"/>
    <cellStyle name="메모 5 4 5" xfId="9133" xr:uid="{00000000-0005-0000-0000-0000B7460000}"/>
    <cellStyle name="메모 5 4 5 2" xfId="15099" xr:uid="{00000000-0005-0000-0000-0000B8460000}"/>
    <cellStyle name="메모 5 4 5 3" xfId="20855" xr:uid="{00000000-0005-0000-0000-0000B9460000}"/>
    <cellStyle name="메모 5 4 5 4" xfId="26337" xr:uid="{00000000-0005-0000-0000-0000BA460000}"/>
    <cellStyle name="메모 5 4 6" xfId="9134" xr:uid="{00000000-0005-0000-0000-0000BB460000}"/>
    <cellStyle name="메모 5 4 6 2" xfId="15100" xr:uid="{00000000-0005-0000-0000-0000BC460000}"/>
    <cellStyle name="메모 5 4 6 3" xfId="20856" xr:uid="{00000000-0005-0000-0000-0000BD460000}"/>
    <cellStyle name="메모 5 4 6 4" xfId="26338" xr:uid="{00000000-0005-0000-0000-0000BE460000}"/>
    <cellStyle name="메모 5 4 7" xfId="11451" xr:uid="{00000000-0005-0000-0000-0000BF460000}"/>
    <cellStyle name="메모 5 4 8" xfId="17244" xr:uid="{00000000-0005-0000-0000-0000C0460000}"/>
    <cellStyle name="메모 5 5" xfId="5360" xr:uid="{00000000-0005-0000-0000-0000C1460000}"/>
    <cellStyle name="메모 5 5 2" xfId="5648" xr:uid="{00000000-0005-0000-0000-0000C2460000}"/>
    <cellStyle name="메모 5 5 2 10" xfId="11621" xr:uid="{00000000-0005-0000-0000-0000C3460000}"/>
    <cellStyle name="메모 5 5 2 11" xfId="17392" xr:uid="{00000000-0005-0000-0000-0000C4460000}"/>
    <cellStyle name="메모 5 5 2 12" xfId="22926" xr:uid="{00000000-0005-0000-0000-0000C5460000}"/>
    <cellStyle name="메모 5 5 2 2" xfId="9135" xr:uid="{00000000-0005-0000-0000-0000C6460000}"/>
    <cellStyle name="메모 5 5 2 2 2" xfId="15101" xr:uid="{00000000-0005-0000-0000-0000C7460000}"/>
    <cellStyle name="메모 5 5 2 2 3" xfId="20857" xr:uid="{00000000-0005-0000-0000-0000C8460000}"/>
    <cellStyle name="메모 5 5 2 2 4" xfId="26339" xr:uid="{00000000-0005-0000-0000-0000C9460000}"/>
    <cellStyle name="메모 5 5 2 3" xfId="9136" xr:uid="{00000000-0005-0000-0000-0000CA460000}"/>
    <cellStyle name="메모 5 5 2 3 2" xfId="15102" xr:uid="{00000000-0005-0000-0000-0000CB460000}"/>
    <cellStyle name="메모 5 5 2 3 3" xfId="20858" xr:uid="{00000000-0005-0000-0000-0000CC460000}"/>
    <cellStyle name="메모 5 5 2 3 4" xfId="26340" xr:uid="{00000000-0005-0000-0000-0000CD460000}"/>
    <cellStyle name="메모 5 5 2 4" xfId="9137" xr:uid="{00000000-0005-0000-0000-0000CE460000}"/>
    <cellStyle name="메모 5 5 2 4 2" xfId="15103" xr:uid="{00000000-0005-0000-0000-0000CF460000}"/>
    <cellStyle name="메모 5 5 2 4 3" xfId="20859" xr:uid="{00000000-0005-0000-0000-0000D0460000}"/>
    <cellStyle name="메모 5 5 2 4 4" xfId="26341" xr:uid="{00000000-0005-0000-0000-0000D1460000}"/>
    <cellStyle name="메모 5 5 2 5" xfId="9138" xr:uid="{00000000-0005-0000-0000-0000D2460000}"/>
    <cellStyle name="메모 5 5 2 5 2" xfId="15104" xr:uid="{00000000-0005-0000-0000-0000D3460000}"/>
    <cellStyle name="메모 5 5 2 5 3" xfId="20860" xr:uid="{00000000-0005-0000-0000-0000D4460000}"/>
    <cellStyle name="메모 5 5 2 5 4" xfId="26342" xr:uid="{00000000-0005-0000-0000-0000D5460000}"/>
    <cellStyle name="메모 5 5 2 6" xfId="9139" xr:uid="{00000000-0005-0000-0000-0000D6460000}"/>
    <cellStyle name="메모 5 5 2 6 2" xfId="15105" xr:uid="{00000000-0005-0000-0000-0000D7460000}"/>
    <cellStyle name="메모 5 5 2 6 3" xfId="20861" xr:uid="{00000000-0005-0000-0000-0000D8460000}"/>
    <cellStyle name="메모 5 5 2 6 4" xfId="26343" xr:uid="{00000000-0005-0000-0000-0000D9460000}"/>
    <cellStyle name="메모 5 5 2 7" xfId="9140" xr:uid="{00000000-0005-0000-0000-0000DA460000}"/>
    <cellStyle name="메모 5 5 2 7 2" xfId="15106" xr:uid="{00000000-0005-0000-0000-0000DB460000}"/>
    <cellStyle name="메모 5 5 2 7 3" xfId="20862" xr:uid="{00000000-0005-0000-0000-0000DC460000}"/>
    <cellStyle name="메모 5 5 2 7 4" xfId="26344" xr:uid="{00000000-0005-0000-0000-0000DD460000}"/>
    <cellStyle name="메모 5 5 2 8" xfId="9141" xr:uid="{00000000-0005-0000-0000-0000DE460000}"/>
    <cellStyle name="메모 5 5 2 8 2" xfId="15107" xr:uid="{00000000-0005-0000-0000-0000DF460000}"/>
    <cellStyle name="메모 5 5 2 8 3" xfId="20863" xr:uid="{00000000-0005-0000-0000-0000E0460000}"/>
    <cellStyle name="메모 5 5 2 8 4" xfId="26345" xr:uid="{00000000-0005-0000-0000-0000E1460000}"/>
    <cellStyle name="메모 5 5 2 9" xfId="9142" xr:uid="{00000000-0005-0000-0000-0000E2460000}"/>
    <cellStyle name="메모 5 5 2 9 2" xfId="15108" xr:uid="{00000000-0005-0000-0000-0000E3460000}"/>
    <cellStyle name="메모 5 5 2 9 3" xfId="20864" xr:uid="{00000000-0005-0000-0000-0000E4460000}"/>
    <cellStyle name="메모 5 5 2 9 4" xfId="26346" xr:uid="{00000000-0005-0000-0000-0000E5460000}"/>
    <cellStyle name="메모 5 5 3" xfId="5892" xr:uid="{00000000-0005-0000-0000-0000E6460000}"/>
    <cellStyle name="메모 5 5 3 10" xfId="9143" xr:uid="{00000000-0005-0000-0000-0000E7460000}"/>
    <cellStyle name="메모 5 5 3 10 2" xfId="15109" xr:uid="{00000000-0005-0000-0000-0000E8460000}"/>
    <cellStyle name="메모 5 5 3 10 3" xfId="20865" xr:uid="{00000000-0005-0000-0000-0000E9460000}"/>
    <cellStyle name="메모 5 5 3 10 4" xfId="26347" xr:uid="{00000000-0005-0000-0000-0000EA460000}"/>
    <cellStyle name="메모 5 5 3 11" xfId="11865" xr:uid="{00000000-0005-0000-0000-0000EB460000}"/>
    <cellStyle name="메모 5 5 3 12" xfId="17622" xr:uid="{00000000-0005-0000-0000-0000EC460000}"/>
    <cellStyle name="메모 5 5 3 13" xfId="23119" xr:uid="{00000000-0005-0000-0000-0000ED460000}"/>
    <cellStyle name="메모 5 5 3 2" xfId="9144" xr:uid="{00000000-0005-0000-0000-0000EE460000}"/>
    <cellStyle name="메모 5 5 3 2 2" xfId="15110" xr:uid="{00000000-0005-0000-0000-0000EF460000}"/>
    <cellStyle name="메모 5 5 3 2 3" xfId="20866" xr:uid="{00000000-0005-0000-0000-0000F0460000}"/>
    <cellStyle name="메모 5 5 3 2 4" xfId="26348" xr:uid="{00000000-0005-0000-0000-0000F1460000}"/>
    <cellStyle name="메모 5 5 3 3" xfId="9145" xr:uid="{00000000-0005-0000-0000-0000F2460000}"/>
    <cellStyle name="메모 5 5 3 3 2" xfId="15111" xr:uid="{00000000-0005-0000-0000-0000F3460000}"/>
    <cellStyle name="메모 5 5 3 3 3" xfId="20867" xr:uid="{00000000-0005-0000-0000-0000F4460000}"/>
    <cellStyle name="메모 5 5 3 3 4" xfId="26349" xr:uid="{00000000-0005-0000-0000-0000F5460000}"/>
    <cellStyle name="메모 5 5 3 4" xfId="9146" xr:uid="{00000000-0005-0000-0000-0000F6460000}"/>
    <cellStyle name="메모 5 5 3 4 2" xfId="15112" xr:uid="{00000000-0005-0000-0000-0000F7460000}"/>
    <cellStyle name="메모 5 5 3 4 3" xfId="20868" xr:uid="{00000000-0005-0000-0000-0000F8460000}"/>
    <cellStyle name="메모 5 5 3 4 4" xfId="26350" xr:uid="{00000000-0005-0000-0000-0000F9460000}"/>
    <cellStyle name="메모 5 5 3 5" xfId="9147" xr:uid="{00000000-0005-0000-0000-0000FA460000}"/>
    <cellStyle name="메모 5 5 3 5 2" xfId="15113" xr:uid="{00000000-0005-0000-0000-0000FB460000}"/>
    <cellStyle name="메모 5 5 3 5 3" xfId="20869" xr:uid="{00000000-0005-0000-0000-0000FC460000}"/>
    <cellStyle name="메모 5 5 3 5 4" xfId="26351" xr:uid="{00000000-0005-0000-0000-0000FD460000}"/>
    <cellStyle name="메모 5 5 3 6" xfId="9148" xr:uid="{00000000-0005-0000-0000-0000FE460000}"/>
    <cellStyle name="메모 5 5 3 6 2" xfId="15114" xr:uid="{00000000-0005-0000-0000-0000FF460000}"/>
    <cellStyle name="메모 5 5 3 6 3" xfId="20870" xr:uid="{00000000-0005-0000-0000-000000470000}"/>
    <cellStyle name="메모 5 5 3 6 4" xfId="26352" xr:uid="{00000000-0005-0000-0000-000001470000}"/>
    <cellStyle name="메모 5 5 3 7" xfId="9149" xr:uid="{00000000-0005-0000-0000-000002470000}"/>
    <cellStyle name="메모 5 5 3 7 2" xfId="15115" xr:uid="{00000000-0005-0000-0000-000003470000}"/>
    <cellStyle name="메모 5 5 3 7 3" xfId="20871" xr:uid="{00000000-0005-0000-0000-000004470000}"/>
    <cellStyle name="메모 5 5 3 7 4" xfId="26353" xr:uid="{00000000-0005-0000-0000-000005470000}"/>
    <cellStyle name="메모 5 5 3 8" xfId="9150" xr:uid="{00000000-0005-0000-0000-000006470000}"/>
    <cellStyle name="메모 5 5 3 8 2" xfId="15116" xr:uid="{00000000-0005-0000-0000-000007470000}"/>
    <cellStyle name="메모 5 5 3 8 3" xfId="20872" xr:uid="{00000000-0005-0000-0000-000008470000}"/>
    <cellStyle name="메모 5 5 3 8 4" xfId="26354" xr:uid="{00000000-0005-0000-0000-000009470000}"/>
    <cellStyle name="메모 5 5 3 9" xfId="9151" xr:uid="{00000000-0005-0000-0000-00000A470000}"/>
    <cellStyle name="메모 5 5 3 9 2" xfId="15117" xr:uid="{00000000-0005-0000-0000-00000B470000}"/>
    <cellStyle name="메모 5 5 3 9 3" xfId="20873" xr:uid="{00000000-0005-0000-0000-00000C470000}"/>
    <cellStyle name="메모 5 5 3 9 4" xfId="26355" xr:uid="{00000000-0005-0000-0000-00000D470000}"/>
    <cellStyle name="메모 5 5 4" xfId="9152" xr:uid="{00000000-0005-0000-0000-00000E470000}"/>
    <cellStyle name="메모 5 5 4 2" xfId="15118" xr:uid="{00000000-0005-0000-0000-00000F470000}"/>
    <cellStyle name="메모 5 5 4 3" xfId="20874" xr:uid="{00000000-0005-0000-0000-000010470000}"/>
    <cellStyle name="메모 5 5 4 4" xfId="26356" xr:uid="{00000000-0005-0000-0000-000011470000}"/>
    <cellStyle name="메모 5 5 5" xfId="9153" xr:uid="{00000000-0005-0000-0000-000012470000}"/>
    <cellStyle name="메모 5 5 5 2" xfId="15119" xr:uid="{00000000-0005-0000-0000-000013470000}"/>
    <cellStyle name="메모 5 5 5 3" xfId="20875" xr:uid="{00000000-0005-0000-0000-000014470000}"/>
    <cellStyle name="메모 5 5 5 4" xfId="26357" xr:uid="{00000000-0005-0000-0000-000015470000}"/>
    <cellStyle name="메모 5 5 6" xfId="9154" xr:uid="{00000000-0005-0000-0000-000016470000}"/>
    <cellStyle name="메모 5 5 6 2" xfId="15120" xr:uid="{00000000-0005-0000-0000-000017470000}"/>
    <cellStyle name="메모 5 5 6 3" xfId="20876" xr:uid="{00000000-0005-0000-0000-000018470000}"/>
    <cellStyle name="메모 5 5 6 4" xfId="26358" xr:uid="{00000000-0005-0000-0000-000019470000}"/>
    <cellStyle name="메모 5 5 7" xfId="9155" xr:uid="{00000000-0005-0000-0000-00001A470000}"/>
    <cellStyle name="메모 5 5 7 2" xfId="15121" xr:uid="{00000000-0005-0000-0000-00001B470000}"/>
    <cellStyle name="메모 5 5 7 3" xfId="20877" xr:uid="{00000000-0005-0000-0000-00001C470000}"/>
    <cellStyle name="메모 5 5 7 4" xfId="26359" xr:uid="{00000000-0005-0000-0000-00001D470000}"/>
    <cellStyle name="메모 5 5 8" xfId="11354" xr:uid="{00000000-0005-0000-0000-00001E470000}"/>
    <cellStyle name="메모 5 5 9" xfId="11260" xr:uid="{00000000-0005-0000-0000-00001F470000}"/>
    <cellStyle name="메모 5 6" xfId="5468" xr:uid="{00000000-0005-0000-0000-000020470000}"/>
    <cellStyle name="메모 5 6 10" xfId="17255" xr:uid="{00000000-0005-0000-0000-000021470000}"/>
    <cellStyle name="메모 5 6 11" xfId="22876" xr:uid="{00000000-0005-0000-0000-000022470000}"/>
    <cellStyle name="메모 5 6 2" xfId="5756" xr:uid="{00000000-0005-0000-0000-000023470000}"/>
    <cellStyle name="메모 5 6 2 10" xfId="9156" xr:uid="{00000000-0005-0000-0000-000024470000}"/>
    <cellStyle name="메모 5 6 2 10 2" xfId="15122" xr:uid="{00000000-0005-0000-0000-000025470000}"/>
    <cellStyle name="메모 5 6 2 10 3" xfId="20878" xr:uid="{00000000-0005-0000-0000-000026470000}"/>
    <cellStyle name="메모 5 6 2 10 4" xfId="26360" xr:uid="{00000000-0005-0000-0000-000027470000}"/>
    <cellStyle name="메모 5 6 2 11" xfId="11729" xr:uid="{00000000-0005-0000-0000-000028470000}"/>
    <cellStyle name="메모 5 6 2 12" xfId="17496" xr:uid="{00000000-0005-0000-0000-000029470000}"/>
    <cellStyle name="메모 5 6 2 13" xfId="23012" xr:uid="{00000000-0005-0000-0000-00002A470000}"/>
    <cellStyle name="메모 5 6 2 2" xfId="9157" xr:uid="{00000000-0005-0000-0000-00002B470000}"/>
    <cellStyle name="메모 5 6 2 2 2" xfId="15123" xr:uid="{00000000-0005-0000-0000-00002C470000}"/>
    <cellStyle name="메모 5 6 2 2 3" xfId="20879" xr:uid="{00000000-0005-0000-0000-00002D470000}"/>
    <cellStyle name="메모 5 6 2 2 4" xfId="26361" xr:uid="{00000000-0005-0000-0000-00002E470000}"/>
    <cellStyle name="메모 5 6 2 3" xfId="9158" xr:uid="{00000000-0005-0000-0000-00002F470000}"/>
    <cellStyle name="메모 5 6 2 3 2" xfId="15124" xr:uid="{00000000-0005-0000-0000-000030470000}"/>
    <cellStyle name="메모 5 6 2 3 3" xfId="20880" xr:uid="{00000000-0005-0000-0000-000031470000}"/>
    <cellStyle name="메모 5 6 2 3 4" xfId="26362" xr:uid="{00000000-0005-0000-0000-000032470000}"/>
    <cellStyle name="메모 5 6 2 4" xfId="9159" xr:uid="{00000000-0005-0000-0000-000033470000}"/>
    <cellStyle name="메모 5 6 2 4 2" xfId="15125" xr:uid="{00000000-0005-0000-0000-000034470000}"/>
    <cellStyle name="메모 5 6 2 4 3" xfId="20881" xr:uid="{00000000-0005-0000-0000-000035470000}"/>
    <cellStyle name="메모 5 6 2 4 4" xfId="26363" xr:uid="{00000000-0005-0000-0000-000036470000}"/>
    <cellStyle name="메모 5 6 2 5" xfId="9160" xr:uid="{00000000-0005-0000-0000-000037470000}"/>
    <cellStyle name="메모 5 6 2 5 2" xfId="15126" xr:uid="{00000000-0005-0000-0000-000038470000}"/>
    <cellStyle name="메모 5 6 2 5 3" xfId="20882" xr:uid="{00000000-0005-0000-0000-000039470000}"/>
    <cellStyle name="메모 5 6 2 5 4" xfId="26364" xr:uid="{00000000-0005-0000-0000-00003A470000}"/>
    <cellStyle name="메모 5 6 2 6" xfId="9161" xr:uid="{00000000-0005-0000-0000-00003B470000}"/>
    <cellStyle name="메모 5 6 2 6 2" xfId="15127" xr:uid="{00000000-0005-0000-0000-00003C470000}"/>
    <cellStyle name="메모 5 6 2 6 3" xfId="20883" xr:uid="{00000000-0005-0000-0000-00003D470000}"/>
    <cellStyle name="메모 5 6 2 6 4" xfId="26365" xr:uid="{00000000-0005-0000-0000-00003E470000}"/>
    <cellStyle name="메모 5 6 2 7" xfId="9162" xr:uid="{00000000-0005-0000-0000-00003F470000}"/>
    <cellStyle name="메모 5 6 2 7 2" xfId="15128" xr:uid="{00000000-0005-0000-0000-000040470000}"/>
    <cellStyle name="메모 5 6 2 7 3" xfId="20884" xr:uid="{00000000-0005-0000-0000-000041470000}"/>
    <cellStyle name="메모 5 6 2 7 4" xfId="26366" xr:uid="{00000000-0005-0000-0000-000042470000}"/>
    <cellStyle name="메모 5 6 2 8" xfId="9163" xr:uid="{00000000-0005-0000-0000-000043470000}"/>
    <cellStyle name="메모 5 6 2 8 2" xfId="15129" xr:uid="{00000000-0005-0000-0000-000044470000}"/>
    <cellStyle name="메모 5 6 2 8 3" xfId="20885" xr:uid="{00000000-0005-0000-0000-000045470000}"/>
    <cellStyle name="메모 5 6 2 8 4" xfId="26367" xr:uid="{00000000-0005-0000-0000-000046470000}"/>
    <cellStyle name="메모 5 6 2 9" xfId="9164" xr:uid="{00000000-0005-0000-0000-000047470000}"/>
    <cellStyle name="메모 5 6 2 9 2" xfId="15130" xr:uid="{00000000-0005-0000-0000-000048470000}"/>
    <cellStyle name="메모 5 6 2 9 3" xfId="20886" xr:uid="{00000000-0005-0000-0000-000049470000}"/>
    <cellStyle name="메모 5 6 2 9 4" xfId="26368" xr:uid="{00000000-0005-0000-0000-00004A470000}"/>
    <cellStyle name="메모 5 6 3" xfId="5983" xr:uid="{00000000-0005-0000-0000-00004B470000}"/>
    <cellStyle name="메모 5 6 3 10" xfId="9165" xr:uid="{00000000-0005-0000-0000-00004C470000}"/>
    <cellStyle name="메모 5 6 3 10 2" xfId="15131" xr:uid="{00000000-0005-0000-0000-00004D470000}"/>
    <cellStyle name="메모 5 6 3 10 3" xfId="20887" xr:uid="{00000000-0005-0000-0000-00004E470000}"/>
    <cellStyle name="메모 5 6 3 10 4" xfId="26369" xr:uid="{00000000-0005-0000-0000-00004F470000}"/>
    <cellStyle name="메모 5 6 3 11" xfId="11956" xr:uid="{00000000-0005-0000-0000-000050470000}"/>
    <cellStyle name="메모 5 6 3 12" xfId="17713" xr:uid="{00000000-0005-0000-0000-000051470000}"/>
    <cellStyle name="메모 5 6 3 13" xfId="23210" xr:uid="{00000000-0005-0000-0000-000052470000}"/>
    <cellStyle name="메모 5 6 3 2" xfId="9166" xr:uid="{00000000-0005-0000-0000-000053470000}"/>
    <cellStyle name="메모 5 6 3 2 2" xfId="15132" xr:uid="{00000000-0005-0000-0000-000054470000}"/>
    <cellStyle name="메모 5 6 3 2 3" xfId="20888" xr:uid="{00000000-0005-0000-0000-000055470000}"/>
    <cellStyle name="메모 5 6 3 2 4" xfId="26370" xr:uid="{00000000-0005-0000-0000-000056470000}"/>
    <cellStyle name="메모 5 6 3 3" xfId="9167" xr:uid="{00000000-0005-0000-0000-000057470000}"/>
    <cellStyle name="메모 5 6 3 3 2" xfId="15133" xr:uid="{00000000-0005-0000-0000-000058470000}"/>
    <cellStyle name="메모 5 6 3 3 3" xfId="20889" xr:uid="{00000000-0005-0000-0000-000059470000}"/>
    <cellStyle name="메모 5 6 3 3 4" xfId="26371" xr:uid="{00000000-0005-0000-0000-00005A470000}"/>
    <cellStyle name="메모 5 6 3 4" xfId="9168" xr:uid="{00000000-0005-0000-0000-00005B470000}"/>
    <cellStyle name="메모 5 6 3 4 2" xfId="15134" xr:uid="{00000000-0005-0000-0000-00005C470000}"/>
    <cellStyle name="메모 5 6 3 4 3" xfId="20890" xr:uid="{00000000-0005-0000-0000-00005D470000}"/>
    <cellStyle name="메모 5 6 3 4 4" xfId="26372" xr:uid="{00000000-0005-0000-0000-00005E470000}"/>
    <cellStyle name="메모 5 6 3 5" xfId="9169" xr:uid="{00000000-0005-0000-0000-00005F470000}"/>
    <cellStyle name="메모 5 6 3 5 2" xfId="15135" xr:uid="{00000000-0005-0000-0000-000060470000}"/>
    <cellStyle name="메모 5 6 3 5 3" xfId="20891" xr:uid="{00000000-0005-0000-0000-000061470000}"/>
    <cellStyle name="메모 5 6 3 5 4" xfId="26373" xr:uid="{00000000-0005-0000-0000-000062470000}"/>
    <cellStyle name="메모 5 6 3 6" xfId="9170" xr:uid="{00000000-0005-0000-0000-000063470000}"/>
    <cellStyle name="메모 5 6 3 6 2" xfId="15136" xr:uid="{00000000-0005-0000-0000-000064470000}"/>
    <cellStyle name="메모 5 6 3 6 3" xfId="20892" xr:uid="{00000000-0005-0000-0000-000065470000}"/>
    <cellStyle name="메모 5 6 3 6 4" xfId="26374" xr:uid="{00000000-0005-0000-0000-000066470000}"/>
    <cellStyle name="메모 5 6 3 7" xfId="9171" xr:uid="{00000000-0005-0000-0000-000067470000}"/>
    <cellStyle name="메모 5 6 3 7 2" xfId="15137" xr:uid="{00000000-0005-0000-0000-000068470000}"/>
    <cellStyle name="메모 5 6 3 7 3" xfId="20893" xr:uid="{00000000-0005-0000-0000-000069470000}"/>
    <cellStyle name="메모 5 6 3 7 4" xfId="26375" xr:uid="{00000000-0005-0000-0000-00006A470000}"/>
    <cellStyle name="메모 5 6 3 8" xfId="9172" xr:uid="{00000000-0005-0000-0000-00006B470000}"/>
    <cellStyle name="메모 5 6 3 8 2" xfId="15138" xr:uid="{00000000-0005-0000-0000-00006C470000}"/>
    <cellStyle name="메모 5 6 3 8 3" xfId="20894" xr:uid="{00000000-0005-0000-0000-00006D470000}"/>
    <cellStyle name="메모 5 6 3 8 4" xfId="26376" xr:uid="{00000000-0005-0000-0000-00006E470000}"/>
    <cellStyle name="메모 5 6 3 9" xfId="9173" xr:uid="{00000000-0005-0000-0000-00006F470000}"/>
    <cellStyle name="메모 5 6 3 9 2" xfId="15139" xr:uid="{00000000-0005-0000-0000-000070470000}"/>
    <cellStyle name="메모 5 6 3 9 3" xfId="20895" xr:uid="{00000000-0005-0000-0000-000071470000}"/>
    <cellStyle name="메모 5 6 3 9 4" xfId="26377" xr:uid="{00000000-0005-0000-0000-000072470000}"/>
    <cellStyle name="메모 5 6 4" xfId="9174" xr:uid="{00000000-0005-0000-0000-000073470000}"/>
    <cellStyle name="메모 5 6 4 2" xfId="15140" xr:uid="{00000000-0005-0000-0000-000074470000}"/>
    <cellStyle name="메모 5 6 4 3" xfId="20896" xr:uid="{00000000-0005-0000-0000-000075470000}"/>
    <cellStyle name="메모 5 6 4 4" xfId="26378" xr:uid="{00000000-0005-0000-0000-000076470000}"/>
    <cellStyle name="메모 5 6 5" xfId="9175" xr:uid="{00000000-0005-0000-0000-000077470000}"/>
    <cellStyle name="메모 5 6 5 2" xfId="15141" xr:uid="{00000000-0005-0000-0000-000078470000}"/>
    <cellStyle name="메모 5 6 5 3" xfId="20897" xr:uid="{00000000-0005-0000-0000-000079470000}"/>
    <cellStyle name="메모 5 6 5 4" xfId="26379" xr:uid="{00000000-0005-0000-0000-00007A470000}"/>
    <cellStyle name="메모 5 6 6" xfId="9176" xr:uid="{00000000-0005-0000-0000-00007B470000}"/>
    <cellStyle name="메모 5 6 6 2" xfId="15142" xr:uid="{00000000-0005-0000-0000-00007C470000}"/>
    <cellStyle name="메모 5 6 6 3" xfId="20898" xr:uid="{00000000-0005-0000-0000-00007D470000}"/>
    <cellStyle name="메모 5 6 6 4" xfId="26380" xr:uid="{00000000-0005-0000-0000-00007E470000}"/>
    <cellStyle name="메모 5 6 7" xfId="9177" xr:uid="{00000000-0005-0000-0000-00007F470000}"/>
    <cellStyle name="메모 5 6 7 2" xfId="15143" xr:uid="{00000000-0005-0000-0000-000080470000}"/>
    <cellStyle name="메모 5 6 7 3" xfId="20899" xr:uid="{00000000-0005-0000-0000-000081470000}"/>
    <cellStyle name="메모 5 6 7 4" xfId="26381" xr:uid="{00000000-0005-0000-0000-000082470000}"/>
    <cellStyle name="메모 5 6 8" xfId="9178" xr:uid="{00000000-0005-0000-0000-000083470000}"/>
    <cellStyle name="메모 5 6 8 2" xfId="15144" xr:uid="{00000000-0005-0000-0000-000084470000}"/>
    <cellStyle name="메모 5 6 8 3" xfId="20900" xr:uid="{00000000-0005-0000-0000-000085470000}"/>
    <cellStyle name="메모 5 6 8 4" xfId="26382" xr:uid="{00000000-0005-0000-0000-000086470000}"/>
    <cellStyle name="메모 5 6 9" xfId="11462" xr:uid="{00000000-0005-0000-0000-000087470000}"/>
    <cellStyle name="메모 5 7" xfId="9179" xr:uid="{00000000-0005-0000-0000-000088470000}"/>
    <cellStyle name="메모 5 7 2" xfId="15145" xr:uid="{00000000-0005-0000-0000-000089470000}"/>
    <cellStyle name="메모 5 7 3" xfId="20901" xr:uid="{00000000-0005-0000-0000-00008A470000}"/>
    <cellStyle name="메모 5 7 4" xfId="26383" xr:uid="{00000000-0005-0000-0000-00008B470000}"/>
    <cellStyle name="메모 5 8" xfId="11287" xr:uid="{00000000-0005-0000-0000-00008C470000}"/>
    <cellStyle name="메모 6" xfId="5142" xr:uid="{00000000-0005-0000-0000-00008D470000}"/>
    <cellStyle name="메모 6 2" xfId="5559" xr:uid="{00000000-0005-0000-0000-00008E470000}"/>
    <cellStyle name="메모 6 2 10" xfId="9180" xr:uid="{00000000-0005-0000-0000-00008F470000}"/>
    <cellStyle name="메모 6 2 10 2" xfId="15146" xr:uid="{00000000-0005-0000-0000-000090470000}"/>
    <cellStyle name="메모 6 2 10 3" xfId="20902" xr:uid="{00000000-0005-0000-0000-000091470000}"/>
    <cellStyle name="메모 6 2 10 4" xfId="26384" xr:uid="{00000000-0005-0000-0000-000092470000}"/>
    <cellStyle name="메모 6 2 11" xfId="11551" xr:uid="{00000000-0005-0000-0000-000093470000}"/>
    <cellStyle name="메모 6 2 12" xfId="17331" xr:uid="{00000000-0005-0000-0000-000094470000}"/>
    <cellStyle name="메모 6 2 13" xfId="22907" xr:uid="{00000000-0005-0000-0000-000095470000}"/>
    <cellStyle name="메모 6 2 2" xfId="5847" xr:uid="{00000000-0005-0000-0000-000096470000}"/>
    <cellStyle name="메모 6 2 2 10" xfId="11820" xr:uid="{00000000-0005-0000-0000-000097470000}"/>
    <cellStyle name="메모 6 2 2 11" xfId="17581" xr:uid="{00000000-0005-0000-0000-000098470000}"/>
    <cellStyle name="메모 6 2 2 12" xfId="23090" xr:uid="{00000000-0005-0000-0000-000099470000}"/>
    <cellStyle name="메모 6 2 2 2" xfId="9181" xr:uid="{00000000-0005-0000-0000-00009A470000}"/>
    <cellStyle name="메모 6 2 2 2 2" xfId="15147" xr:uid="{00000000-0005-0000-0000-00009B470000}"/>
    <cellStyle name="메모 6 2 2 2 3" xfId="20903" xr:uid="{00000000-0005-0000-0000-00009C470000}"/>
    <cellStyle name="메모 6 2 2 2 4" xfId="26385" xr:uid="{00000000-0005-0000-0000-00009D470000}"/>
    <cellStyle name="메모 6 2 2 3" xfId="9182" xr:uid="{00000000-0005-0000-0000-00009E470000}"/>
    <cellStyle name="메모 6 2 2 3 2" xfId="15148" xr:uid="{00000000-0005-0000-0000-00009F470000}"/>
    <cellStyle name="메모 6 2 2 3 3" xfId="20904" xr:uid="{00000000-0005-0000-0000-0000A0470000}"/>
    <cellStyle name="메모 6 2 2 3 4" xfId="26386" xr:uid="{00000000-0005-0000-0000-0000A1470000}"/>
    <cellStyle name="메모 6 2 2 4" xfId="9183" xr:uid="{00000000-0005-0000-0000-0000A2470000}"/>
    <cellStyle name="메모 6 2 2 4 2" xfId="15149" xr:uid="{00000000-0005-0000-0000-0000A3470000}"/>
    <cellStyle name="메모 6 2 2 4 3" xfId="20905" xr:uid="{00000000-0005-0000-0000-0000A4470000}"/>
    <cellStyle name="메모 6 2 2 4 4" xfId="26387" xr:uid="{00000000-0005-0000-0000-0000A5470000}"/>
    <cellStyle name="메모 6 2 2 5" xfId="9184" xr:uid="{00000000-0005-0000-0000-0000A6470000}"/>
    <cellStyle name="메모 6 2 2 5 2" xfId="15150" xr:uid="{00000000-0005-0000-0000-0000A7470000}"/>
    <cellStyle name="메모 6 2 2 5 3" xfId="20906" xr:uid="{00000000-0005-0000-0000-0000A8470000}"/>
    <cellStyle name="메모 6 2 2 5 4" xfId="26388" xr:uid="{00000000-0005-0000-0000-0000A9470000}"/>
    <cellStyle name="메모 6 2 2 6" xfId="9185" xr:uid="{00000000-0005-0000-0000-0000AA470000}"/>
    <cellStyle name="메모 6 2 2 6 2" xfId="15151" xr:uid="{00000000-0005-0000-0000-0000AB470000}"/>
    <cellStyle name="메모 6 2 2 6 3" xfId="20907" xr:uid="{00000000-0005-0000-0000-0000AC470000}"/>
    <cellStyle name="메모 6 2 2 6 4" xfId="26389" xr:uid="{00000000-0005-0000-0000-0000AD470000}"/>
    <cellStyle name="메모 6 2 2 7" xfId="9186" xr:uid="{00000000-0005-0000-0000-0000AE470000}"/>
    <cellStyle name="메모 6 2 2 7 2" xfId="15152" xr:uid="{00000000-0005-0000-0000-0000AF470000}"/>
    <cellStyle name="메모 6 2 2 7 3" xfId="20908" xr:uid="{00000000-0005-0000-0000-0000B0470000}"/>
    <cellStyle name="메모 6 2 2 7 4" xfId="26390" xr:uid="{00000000-0005-0000-0000-0000B1470000}"/>
    <cellStyle name="메모 6 2 2 8" xfId="9187" xr:uid="{00000000-0005-0000-0000-0000B2470000}"/>
    <cellStyle name="메모 6 2 2 8 2" xfId="15153" xr:uid="{00000000-0005-0000-0000-0000B3470000}"/>
    <cellStyle name="메모 6 2 2 8 3" xfId="20909" xr:uid="{00000000-0005-0000-0000-0000B4470000}"/>
    <cellStyle name="메모 6 2 2 8 4" xfId="26391" xr:uid="{00000000-0005-0000-0000-0000B5470000}"/>
    <cellStyle name="메모 6 2 2 9" xfId="9188" xr:uid="{00000000-0005-0000-0000-0000B6470000}"/>
    <cellStyle name="메모 6 2 2 9 2" xfId="15154" xr:uid="{00000000-0005-0000-0000-0000B7470000}"/>
    <cellStyle name="메모 6 2 2 9 3" xfId="20910" xr:uid="{00000000-0005-0000-0000-0000B8470000}"/>
    <cellStyle name="메모 6 2 2 9 4" xfId="26392" xr:uid="{00000000-0005-0000-0000-0000B9470000}"/>
    <cellStyle name="메모 6 2 3" xfId="6067" xr:uid="{00000000-0005-0000-0000-0000BA470000}"/>
    <cellStyle name="메모 6 2 3 10" xfId="9189" xr:uid="{00000000-0005-0000-0000-0000BB470000}"/>
    <cellStyle name="메모 6 2 3 10 2" xfId="15155" xr:uid="{00000000-0005-0000-0000-0000BC470000}"/>
    <cellStyle name="메모 6 2 3 10 3" xfId="20911" xr:uid="{00000000-0005-0000-0000-0000BD470000}"/>
    <cellStyle name="메모 6 2 3 10 4" xfId="26393" xr:uid="{00000000-0005-0000-0000-0000BE470000}"/>
    <cellStyle name="메모 6 2 3 11" xfId="12039" xr:uid="{00000000-0005-0000-0000-0000BF470000}"/>
    <cellStyle name="메모 6 2 3 12" xfId="17795" xr:uid="{00000000-0005-0000-0000-0000C0470000}"/>
    <cellStyle name="메모 6 2 3 13" xfId="23292" xr:uid="{00000000-0005-0000-0000-0000C1470000}"/>
    <cellStyle name="메모 6 2 3 2" xfId="9190" xr:uid="{00000000-0005-0000-0000-0000C2470000}"/>
    <cellStyle name="메모 6 2 3 2 2" xfId="15156" xr:uid="{00000000-0005-0000-0000-0000C3470000}"/>
    <cellStyle name="메모 6 2 3 2 3" xfId="20912" xr:uid="{00000000-0005-0000-0000-0000C4470000}"/>
    <cellStyle name="메모 6 2 3 2 4" xfId="26394" xr:uid="{00000000-0005-0000-0000-0000C5470000}"/>
    <cellStyle name="메모 6 2 3 3" xfId="9191" xr:uid="{00000000-0005-0000-0000-0000C6470000}"/>
    <cellStyle name="메모 6 2 3 3 2" xfId="15157" xr:uid="{00000000-0005-0000-0000-0000C7470000}"/>
    <cellStyle name="메모 6 2 3 3 3" xfId="20913" xr:uid="{00000000-0005-0000-0000-0000C8470000}"/>
    <cellStyle name="메모 6 2 3 3 4" xfId="26395" xr:uid="{00000000-0005-0000-0000-0000C9470000}"/>
    <cellStyle name="메모 6 2 3 4" xfId="9192" xr:uid="{00000000-0005-0000-0000-0000CA470000}"/>
    <cellStyle name="메모 6 2 3 4 2" xfId="15158" xr:uid="{00000000-0005-0000-0000-0000CB470000}"/>
    <cellStyle name="메모 6 2 3 4 3" xfId="20914" xr:uid="{00000000-0005-0000-0000-0000CC470000}"/>
    <cellStyle name="메모 6 2 3 4 4" xfId="26396" xr:uid="{00000000-0005-0000-0000-0000CD470000}"/>
    <cellStyle name="메모 6 2 3 5" xfId="9193" xr:uid="{00000000-0005-0000-0000-0000CE470000}"/>
    <cellStyle name="메모 6 2 3 5 2" xfId="15159" xr:uid="{00000000-0005-0000-0000-0000CF470000}"/>
    <cellStyle name="메모 6 2 3 5 3" xfId="20915" xr:uid="{00000000-0005-0000-0000-0000D0470000}"/>
    <cellStyle name="메모 6 2 3 5 4" xfId="26397" xr:uid="{00000000-0005-0000-0000-0000D1470000}"/>
    <cellStyle name="메모 6 2 3 6" xfId="9194" xr:uid="{00000000-0005-0000-0000-0000D2470000}"/>
    <cellStyle name="메모 6 2 3 6 2" xfId="15160" xr:uid="{00000000-0005-0000-0000-0000D3470000}"/>
    <cellStyle name="메모 6 2 3 6 3" xfId="20916" xr:uid="{00000000-0005-0000-0000-0000D4470000}"/>
    <cellStyle name="메모 6 2 3 6 4" xfId="26398" xr:uid="{00000000-0005-0000-0000-0000D5470000}"/>
    <cellStyle name="메모 6 2 3 7" xfId="9195" xr:uid="{00000000-0005-0000-0000-0000D6470000}"/>
    <cellStyle name="메모 6 2 3 7 2" xfId="15161" xr:uid="{00000000-0005-0000-0000-0000D7470000}"/>
    <cellStyle name="메모 6 2 3 7 3" xfId="20917" xr:uid="{00000000-0005-0000-0000-0000D8470000}"/>
    <cellStyle name="메모 6 2 3 7 4" xfId="26399" xr:uid="{00000000-0005-0000-0000-0000D9470000}"/>
    <cellStyle name="메모 6 2 3 8" xfId="9196" xr:uid="{00000000-0005-0000-0000-0000DA470000}"/>
    <cellStyle name="메모 6 2 3 8 2" xfId="15162" xr:uid="{00000000-0005-0000-0000-0000DB470000}"/>
    <cellStyle name="메모 6 2 3 8 3" xfId="20918" xr:uid="{00000000-0005-0000-0000-0000DC470000}"/>
    <cellStyle name="메모 6 2 3 8 4" xfId="26400" xr:uid="{00000000-0005-0000-0000-0000DD470000}"/>
    <cellStyle name="메모 6 2 3 9" xfId="9197" xr:uid="{00000000-0005-0000-0000-0000DE470000}"/>
    <cellStyle name="메모 6 2 3 9 2" xfId="15163" xr:uid="{00000000-0005-0000-0000-0000DF470000}"/>
    <cellStyle name="메모 6 2 3 9 3" xfId="20919" xr:uid="{00000000-0005-0000-0000-0000E0470000}"/>
    <cellStyle name="메모 6 2 3 9 4" xfId="26401" xr:uid="{00000000-0005-0000-0000-0000E1470000}"/>
    <cellStyle name="메모 6 2 4" xfId="9198" xr:uid="{00000000-0005-0000-0000-0000E2470000}"/>
    <cellStyle name="메모 6 2 4 2" xfId="15164" xr:uid="{00000000-0005-0000-0000-0000E3470000}"/>
    <cellStyle name="메모 6 2 4 3" xfId="20920" xr:uid="{00000000-0005-0000-0000-0000E4470000}"/>
    <cellStyle name="메모 6 2 4 4" xfId="26402" xr:uid="{00000000-0005-0000-0000-0000E5470000}"/>
    <cellStyle name="메모 6 2 5" xfId="9199" xr:uid="{00000000-0005-0000-0000-0000E6470000}"/>
    <cellStyle name="메모 6 2 5 2" xfId="15165" xr:uid="{00000000-0005-0000-0000-0000E7470000}"/>
    <cellStyle name="메모 6 2 5 3" xfId="20921" xr:uid="{00000000-0005-0000-0000-0000E8470000}"/>
    <cellStyle name="메모 6 2 5 4" xfId="26403" xr:uid="{00000000-0005-0000-0000-0000E9470000}"/>
    <cellStyle name="메모 6 2 6" xfId="9200" xr:uid="{00000000-0005-0000-0000-0000EA470000}"/>
    <cellStyle name="메모 6 2 6 2" xfId="15166" xr:uid="{00000000-0005-0000-0000-0000EB470000}"/>
    <cellStyle name="메모 6 2 6 3" xfId="20922" xr:uid="{00000000-0005-0000-0000-0000EC470000}"/>
    <cellStyle name="메모 6 2 6 4" xfId="26404" xr:uid="{00000000-0005-0000-0000-0000ED470000}"/>
    <cellStyle name="메모 6 2 7" xfId="9201" xr:uid="{00000000-0005-0000-0000-0000EE470000}"/>
    <cellStyle name="메모 6 2 7 2" xfId="15167" xr:uid="{00000000-0005-0000-0000-0000EF470000}"/>
    <cellStyle name="메모 6 2 7 3" xfId="20923" xr:uid="{00000000-0005-0000-0000-0000F0470000}"/>
    <cellStyle name="메모 6 2 7 4" xfId="26405" xr:uid="{00000000-0005-0000-0000-0000F1470000}"/>
    <cellStyle name="메모 6 2 8" xfId="9202" xr:uid="{00000000-0005-0000-0000-0000F2470000}"/>
    <cellStyle name="메모 6 2 8 2" xfId="15168" xr:uid="{00000000-0005-0000-0000-0000F3470000}"/>
    <cellStyle name="메모 6 2 8 3" xfId="20924" xr:uid="{00000000-0005-0000-0000-0000F4470000}"/>
    <cellStyle name="메모 6 2 8 4" xfId="26406" xr:uid="{00000000-0005-0000-0000-0000F5470000}"/>
    <cellStyle name="메모 6 2 9" xfId="9203" xr:uid="{00000000-0005-0000-0000-0000F6470000}"/>
    <cellStyle name="메모 6 2 9 2" xfId="15169" xr:uid="{00000000-0005-0000-0000-0000F7470000}"/>
    <cellStyle name="메모 6 2 9 3" xfId="20925" xr:uid="{00000000-0005-0000-0000-0000F8470000}"/>
    <cellStyle name="메모 6 2 9 4" xfId="26407" xr:uid="{00000000-0005-0000-0000-0000F9470000}"/>
    <cellStyle name="메모 6 3" xfId="5418" xr:uid="{00000000-0005-0000-0000-0000FA470000}"/>
    <cellStyle name="메모 6 3 2" xfId="5706" xr:uid="{00000000-0005-0000-0000-0000FB470000}"/>
    <cellStyle name="메모 6 3 2 10" xfId="11679" xr:uid="{00000000-0005-0000-0000-0000FC470000}"/>
    <cellStyle name="메모 6 3 2 11" xfId="17448" xr:uid="{00000000-0005-0000-0000-0000FD470000}"/>
    <cellStyle name="메모 6 3 2 12" xfId="22969" xr:uid="{00000000-0005-0000-0000-0000FE470000}"/>
    <cellStyle name="메모 6 3 2 2" xfId="9204" xr:uid="{00000000-0005-0000-0000-0000FF470000}"/>
    <cellStyle name="메모 6 3 2 2 2" xfId="15170" xr:uid="{00000000-0005-0000-0000-000000480000}"/>
    <cellStyle name="메모 6 3 2 2 3" xfId="20926" xr:uid="{00000000-0005-0000-0000-000001480000}"/>
    <cellStyle name="메모 6 3 2 2 4" xfId="26408" xr:uid="{00000000-0005-0000-0000-000002480000}"/>
    <cellStyle name="메모 6 3 2 3" xfId="9205" xr:uid="{00000000-0005-0000-0000-000003480000}"/>
    <cellStyle name="메모 6 3 2 3 2" xfId="15171" xr:uid="{00000000-0005-0000-0000-000004480000}"/>
    <cellStyle name="메모 6 3 2 3 3" xfId="20927" xr:uid="{00000000-0005-0000-0000-000005480000}"/>
    <cellStyle name="메모 6 3 2 3 4" xfId="26409" xr:uid="{00000000-0005-0000-0000-000006480000}"/>
    <cellStyle name="메모 6 3 2 4" xfId="9206" xr:uid="{00000000-0005-0000-0000-000007480000}"/>
    <cellStyle name="메모 6 3 2 4 2" xfId="15172" xr:uid="{00000000-0005-0000-0000-000008480000}"/>
    <cellStyle name="메모 6 3 2 4 3" xfId="20928" xr:uid="{00000000-0005-0000-0000-000009480000}"/>
    <cellStyle name="메모 6 3 2 4 4" xfId="26410" xr:uid="{00000000-0005-0000-0000-00000A480000}"/>
    <cellStyle name="메모 6 3 2 5" xfId="9207" xr:uid="{00000000-0005-0000-0000-00000B480000}"/>
    <cellStyle name="메모 6 3 2 5 2" xfId="15173" xr:uid="{00000000-0005-0000-0000-00000C480000}"/>
    <cellStyle name="메모 6 3 2 5 3" xfId="20929" xr:uid="{00000000-0005-0000-0000-00000D480000}"/>
    <cellStyle name="메모 6 3 2 5 4" xfId="26411" xr:uid="{00000000-0005-0000-0000-00000E480000}"/>
    <cellStyle name="메모 6 3 2 6" xfId="9208" xr:uid="{00000000-0005-0000-0000-00000F480000}"/>
    <cellStyle name="메모 6 3 2 6 2" xfId="15174" xr:uid="{00000000-0005-0000-0000-000010480000}"/>
    <cellStyle name="메모 6 3 2 6 3" xfId="20930" xr:uid="{00000000-0005-0000-0000-000011480000}"/>
    <cellStyle name="메모 6 3 2 6 4" xfId="26412" xr:uid="{00000000-0005-0000-0000-000012480000}"/>
    <cellStyle name="메모 6 3 2 7" xfId="9209" xr:uid="{00000000-0005-0000-0000-000013480000}"/>
    <cellStyle name="메모 6 3 2 7 2" xfId="15175" xr:uid="{00000000-0005-0000-0000-000014480000}"/>
    <cellStyle name="메모 6 3 2 7 3" xfId="20931" xr:uid="{00000000-0005-0000-0000-000015480000}"/>
    <cellStyle name="메모 6 3 2 7 4" xfId="26413" xr:uid="{00000000-0005-0000-0000-000016480000}"/>
    <cellStyle name="메모 6 3 2 8" xfId="9210" xr:uid="{00000000-0005-0000-0000-000017480000}"/>
    <cellStyle name="메모 6 3 2 8 2" xfId="15176" xr:uid="{00000000-0005-0000-0000-000018480000}"/>
    <cellStyle name="메모 6 3 2 8 3" xfId="20932" xr:uid="{00000000-0005-0000-0000-000019480000}"/>
    <cellStyle name="메모 6 3 2 8 4" xfId="26414" xr:uid="{00000000-0005-0000-0000-00001A480000}"/>
    <cellStyle name="메모 6 3 2 9" xfId="9211" xr:uid="{00000000-0005-0000-0000-00001B480000}"/>
    <cellStyle name="메모 6 3 2 9 2" xfId="15177" xr:uid="{00000000-0005-0000-0000-00001C480000}"/>
    <cellStyle name="메모 6 3 2 9 3" xfId="20933" xr:uid="{00000000-0005-0000-0000-00001D480000}"/>
    <cellStyle name="메모 6 3 2 9 4" xfId="26415" xr:uid="{00000000-0005-0000-0000-00001E480000}"/>
    <cellStyle name="메모 6 3 3" xfId="5944" xr:uid="{00000000-0005-0000-0000-00001F480000}"/>
    <cellStyle name="메모 6 3 3 10" xfId="9212" xr:uid="{00000000-0005-0000-0000-000020480000}"/>
    <cellStyle name="메모 6 3 3 10 2" xfId="15178" xr:uid="{00000000-0005-0000-0000-000021480000}"/>
    <cellStyle name="메모 6 3 3 10 3" xfId="20934" xr:uid="{00000000-0005-0000-0000-000022480000}"/>
    <cellStyle name="메모 6 3 3 10 4" xfId="26416" xr:uid="{00000000-0005-0000-0000-000023480000}"/>
    <cellStyle name="메모 6 3 3 11" xfId="11917" xr:uid="{00000000-0005-0000-0000-000024480000}"/>
    <cellStyle name="메모 6 3 3 12" xfId="17674" xr:uid="{00000000-0005-0000-0000-000025480000}"/>
    <cellStyle name="메모 6 3 3 13" xfId="23171" xr:uid="{00000000-0005-0000-0000-000026480000}"/>
    <cellStyle name="메모 6 3 3 2" xfId="9213" xr:uid="{00000000-0005-0000-0000-000027480000}"/>
    <cellStyle name="메모 6 3 3 2 2" xfId="15179" xr:uid="{00000000-0005-0000-0000-000028480000}"/>
    <cellStyle name="메모 6 3 3 2 3" xfId="20935" xr:uid="{00000000-0005-0000-0000-000029480000}"/>
    <cellStyle name="메모 6 3 3 2 4" xfId="26417" xr:uid="{00000000-0005-0000-0000-00002A480000}"/>
    <cellStyle name="메모 6 3 3 3" xfId="9214" xr:uid="{00000000-0005-0000-0000-00002B480000}"/>
    <cellStyle name="메모 6 3 3 3 2" xfId="15180" xr:uid="{00000000-0005-0000-0000-00002C480000}"/>
    <cellStyle name="메모 6 3 3 3 3" xfId="20936" xr:uid="{00000000-0005-0000-0000-00002D480000}"/>
    <cellStyle name="메모 6 3 3 3 4" xfId="26418" xr:uid="{00000000-0005-0000-0000-00002E480000}"/>
    <cellStyle name="메모 6 3 3 4" xfId="9215" xr:uid="{00000000-0005-0000-0000-00002F480000}"/>
    <cellStyle name="메모 6 3 3 4 2" xfId="15181" xr:uid="{00000000-0005-0000-0000-000030480000}"/>
    <cellStyle name="메모 6 3 3 4 3" xfId="20937" xr:uid="{00000000-0005-0000-0000-000031480000}"/>
    <cellStyle name="메모 6 3 3 4 4" xfId="26419" xr:uid="{00000000-0005-0000-0000-000032480000}"/>
    <cellStyle name="메모 6 3 3 5" xfId="9216" xr:uid="{00000000-0005-0000-0000-000033480000}"/>
    <cellStyle name="메모 6 3 3 5 2" xfId="15182" xr:uid="{00000000-0005-0000-0000-000034480000}"/>
    <cellStyle name="메모 6 3 3 5 3" xfId="20938" xr:uid="{00000000-0005-0000-0000-000035480000}"/>
    <cellStyle name="메모 6 3 3 5 4" xfId="26420" xr:uid="{00000000-0005-0000-0000-000036480000}"/>
    <cellStyle name="메모 6 3 3 6" xfId="9217" xr:uid="{00000000-0005-0000-0000-000037480000}"/>
    <cellStyle name="메모 6 3 3 6 2" xfId="15183" xr:uid="{00000000-0005-0000-0000-000038480000}"/>
    <cellStyle name="메모 6 3 3 6 3" xfId="20939" xr:uid="{00000000-0005-0000-0000-000039480000}"/>
    <cellStyle name="메모 6 3 3 6 4" xfId="26421" xr:uid="{00000000-0005-0000-0000-00003A480000}"/>
    <cellStyle name="메모 6 3 3 7" xfId="9218" xr:uid="{00000000-0005-0000-0000-00003B480000}"/>
    <cellStyle name="메모 6 3 3 7 2" xfId="15184" xr:uid="{00000000-0005-0000-0000-00003C480000}"/>
    <cellStyle name="메모 6 3 3 7 3" xfId="20940" xr:uid="{00000000-0005-0000-0000-00003D480000}"/>
    <cellStyle name="메모 6 3 3 7 4" xfId="26422" xr:uid="{00000000-0005-0000-0000-00003E480000}"/>
    <cellStyle name="메모 6 3 3 8" xfId="9219" xr:uid="{00000000-0005-0000-0000-00003F480000}"/>
    <cellStyle name="메모 6 3 3 8 2" xfId="15185" xr:uid="{00000000-0005-0000-0000-000040480000}"/>
    <cellStyle name="메모 6 3 3 8 3" xfId="20941" xr:uid="{00000000-0005-0000-0000-000041480000}"/>
    <cellStyle name="메모 6 3 3 8 4" xfId="26423" xr:uid="{00000000-0005-0000-0000-000042480000}"/>
    <cellStyle name="메모 6 3 3 9" xfId="9220" xr:uid="{00000000-0005-0000-0000-000043480000}"/>
    <cellStyle name="메모 6 3 3 9 2" xfId="15186" xr:uid="{00000000-0005-0000-0000-000044480000}"/>
    <cellStyle name="메모 6 3 3 9 3" xfId="20942" xr:uid="{00000000-0005-0000-0000-000045480000}"/>
    <cellStyle name="메모 6 3 3 9 4" xfId="26424" xr:uid="{00000000-0005-0000-0000-000046480000}"/>
    <cellStyle name="메모 6 3 4" xfId="9221" xr:uid="{00000000-0005-0000-0000-000047480000}"/>
    <cellStyle name="메모 6 3 4 2" xfId="15187" xr:uid="{00000000-0005-0000-0000-000048480000}"/>
    <cellStyle name="메모 6 3 4 3" xfId="20943" xr:uid="{00000000-0005-0000-0000-000049480000}"/>
    <cellStyle name="메모 6 3 4 4" xfId="26425" xr:uid="{00000000-0005-0000-0000-00004A480000}"/>
    <cellStyle name="메모 6 3 5" xfId="9222" xr:uid="{00000000-0005-0000-0000-00004B480000}"/>
    <cellStyle name="메모 6 3 5 2" xfId="15188" xr:uid="{00000000-0005-0000-0000-00004C480000}"/>
    <cellStyle name="메모 6 3 5 3" xfId="20944" xr:uid="{00000000-0005-0000-0000-00004D480000}"/>
    <cellStyle name="메모 6 3 5 4" xfId="26426" xr:uid="{00000000-0005-0000-0000-00004E480000}"/>
    <cellStyle name="메모 6 3 6" xfId="9223" xr:uid="{00000000-0005-0000-0000-00004F480000}"/>
    <cellStyle name="메모 6 3 6 2" xfId="15189" xr:uid="{00000000-0005-0000-0000-000050480000}"/>
    <cellStyle name="메모 6 3 6 3" xfId="20945" xr:uid="{00000000-0005-0000-0000-000051480000}"/>
    <cellStyle name="메모 6 3 6 4" xfId="26427" xr:uid="{00000000-0005-0000-0000-000052480000}"/>
    <cellStyle name="메모 6 3 7" xfId="11412" xr:uid="{00000000-0005-0000-0000-000053480000}"/>
    <cellStyle name="메모 6 3 8" xfId="17210" xr:uid="{00000000-0005-0000-0000-000054480000}"/>
    <cellStyle name="메모 6 4" xfId="5419" xr:uid="{00000000-0005-0000-0000-000055480000}"/>
    <cellStyle name="메모 6 4 2" xfId="5707" xr:uid="{00000000-0005-0000-0000-000056480000}"/>
    <cellStyle name="메모 6 4 2 10" xfId="11680" xr:uid="{00000000-0005-0000-0000-000057480000}"/>
    <cellStyle name="메모 6 4 2 11" xfId="17449" xr:uid="{00000000-0005-0000-0000-000058480000}"/>
    <cellStyle name="메모 6 4 2 12" xfId="22970" xr:uid="{00000000-0005-0000-0000-000059480000}"/>
    <cellStyle name="메모 6 4 2 2" xfId="9224" xr:uid="{00000000-0005-0000-0000-00005A480000}"/>
    <cellStyle name="메모 6 4 2 2 2" xfId="15190" xr:uid="{00000000-0005-0000-0000-00005B480000}"/>
    <cellStyle name="메모 6 4 2 2 3" xfId="20946" xr:uid="{00000000-0005-0000-0000-00005C480000}"/>
    <cellStyle name="메모 6 4 2 2 4" xfId="26428" xr:uid="{00000000-0005-0000-0000-00005D480000}"/>
    <cellStyle name="메모 6 4 2 3" xfId="9225" xr:uid="{00000000-0005-0000-0000-00005E480000}"/>
    <cellStyle name="메모 6 4 2 3 2" xfId="15191" xr:uid="{00000000-0005-0000-0000-00005F480000}"/>
    <cellStyle name="메모 6 4 2 3 3" xfId="20947" xr:uid="{00000000-0005-0000-0000-000060480000}"/>
    <cellStyle name="메모 6 4 2 3 4" xfId="26429" xr:uid="{00000000-0005-0000-0000-000061480000}"/>
    <cellStyle name="메모 6 4 2 4" xfId="9226" xr:uid="{00000000-0005-0000-0000-000062480000}"/>
    <cellStyle name="메모 6 4 2 4 2" xfId="15192" xr:uid="{00000000-0005-0000-0000-000063480000}"/>
    <cellStyle name="메모 6 4 2 4 3" xfId="20948" xr:uid="{00000000-0005-0000-0000-000064480000}"/>
    <cellStyle name="메모 6 4 2 4 4" xfId="26430" xr:uid="{00000000-0005-0000-0000-000065480000}"/>
    <cellStyle name="메모 6 4 2 5" xfId="9227" xr:uid="{00000000-0005-0000-0000-000066480000}"/>
    <cellStyle name="메모 6 4 2 5 2" xfId="15193" xr:uid="{00000000-0005-0000-0000-000067480000}"/>
    <cellStyle name="메모 6 4 2 5 3" xfId="20949" xr:uid="{00000000-0005-0000-0000-000068480000}"/>
    <cellStyle name="메모 6 4 2 5 4" xfId="26431" xr:uid="{00000000-0005-0000-0000-000069480000}"/>
    <cellStyle name="메모 6 4 2 6" xfId="9228" xr:uid="{00000000-0005-0000-0000-00006A480000}"/>
    <cellStyle name="메모 6 4 2 6 2" xfId="15194" xr:uid="{00000000-0005-0000-0000-00006B480000}"/>
    <cellStyle name="메모 6 4 2 6 3" xfId="20950" xr:uid="{00000000-0005-0000-0000-00006C480000}"/>
    <cellStyle name="메모 6 4 2 6 4" xfId="26432" xr:uid="{00000000-0005-0000-0000-00006D480000}"/>
    <cellStyle name="메모 6 4 2 7" xfId="9229" xr:uid="{00000000-0005-0000-0000-00006E480000}"/>
    <cellStyle name="메모 6 4 2 7 2" xfId="15195" xr:uid="{00000000-0005-0000-0000-00006F480000}"/>
    <cellStyle name="메모 6 4 2 7 3" xfId="20951" xr:uid="{00000000-0005-0000-0000-000070480000}"/>
    <cellStyle name="메모 6 4 2 7 4" xfId="26433" xr:uid="{00000000-0005-0000-0000-000071480000}"/>
    <cellStyle name="메모 6 4 2 8" xfId="9230" xr:uid="{00000000-0005-0000-0000-000072480000}"/>
    <cellStyle name="메모 6 4 2 8 2" xfId="15196" xr:uid="{00000000-0005-0000-0000-000073480000}"/>
    <cellStyle name="메모 6 4 2 8 3" xfId="20952" xr:uid="{00000000-0005-0000-0000-000074480000}"/>
    <cellStyle name="메모 6 4 2 8 4" xfId="26434" xr:uid="{00000000-0005-0000-0000-000075480000}"/>
    <cellStyle name="메모 6 4 2 9" xfId="9231" xr:uid="{00000000-0005-0000-0000-000076480000}"/>
    <cellStyle name="메모 6 4 2 9 2" xfId="15197" xr:uid="{00000000-0005-0000-0000-000077480000}"/>
    <cellStyle name="메모 6 4 2 9 3" xfId="20953" xr:uid="{00000000-0005-0000-0000-000078480000}"/>
    <cellStyle name="메모 6 4 2 9 4" xfId="26435" xr:uid="{00000000-0005-0000-0000-000079480000}"/>
    <cellStyle name="메모 6 4 3" xfId="5945" xr:uid="{00000000-0005-0000-0000-00007A480000}"/>
    <cellStyle name="메모 6 4 3 10" xfId="9232" xr:uid="{00000000-0005-0000-0000-00007B480000}"/>
    <cellStyle name="메모 6 4 3 10 2" xfId="15198" xr:uid="{00000000-0005-0000-0000-00007C480000}"/>
    <cellStyle name="메모 6 4 3 10 3" xfId="20954" xr:uid="{00000000-0005-0000-0000-00007D480000}"/>
    <cellStyle name="메모 6 4 3 10 4" xfId="26436" xr:uid="{00000000-0005-0000-0000-00007E480000}"/>
    <cellStyle name="메모 6 4 3 11" xfId="11918" xr:uid="{00000000-0005-0000-0000-00007F480000}"/>
    <cellStyle name="메모 6 4 3 12" xfId="17675" xr:uid="{00000000-0005-0000-0000-000080480000}"/>
    <cellStyle name="메모 6 4 3 13" xfId="23172" xr:uid="{00000000-0005-0000-0000-000081480000}"/>
    <cellStyle name="메모 6 4 3 2" xfId="9233" xr:uid="{00000000-0005-0000-0000-000082480000}"/>
    <cellStyle name="메모 6 4 3 2 2" xfId="15199" xr:uid="{00000000-0005-0000-0000-000083480000}"/>
    <cellStyle name="메모 6 4 3 2 3" xfId="20955" xr:uid="{00000000-0005-0000-0000-000084480000}"/>
    <cellStyle name="메모 6 4 3 2 4" xfId="26437" xr:uid="{00000000-0005-0000-0000-000085480000}"/>
    <cellStyle name="메모 6 4 3 3" xfId="9234" xr:uid="{00000000-0005-0000-0000-000086480000}"/>
    <cellStyle name="메모 6 4 3 3 2" xfId="15200" xr:uid="{00000000-0005-0000-0000-000087480000}"/>
    <cellStyle name="메모 6 4 3 3 3" xfId="20956" xr:uid="{00000000-0005-0000-0000-000088480000}"/>
    <cellStyle name="메모 6 4 3 3 4" xfId="26438" xr:uid="{00000000-0005-0000-0000-000089480000}"/>
    <cellStyle name="메모 6 4 3 4" xfId="9235" xr:uid="{00000000-0005-0000-0000-00008A480000}"/>
    <cellStyle name="메모 6 4 3 4 2" xfId="15201" xr:uid="{00000000-0005-0000-0000-00008B480000}"/>
    <cellStyle name="메모 6 4 3 4 3" xfId="20957" xr:uid="{00000000-0005-0000-0000-00008C480000}"/>
    <cellStyle name="메모 6 4 3 4 4" xfId="26439" xr:uid="{00000000-0005-0000-0000-00008D480000}"/>
    <cellStyle name="메모 6 4 3 5" xfId="9236" xr:uid="{00000000-0005-0000-0000-00008E480000}"/>
    <cellStyle name="메모 6 4 3 5 2" xfId="15202" xr:uid="{00000000-0005-0000-0000-00008F480000}"/>
    <cellStyle name="메모 6 4 3 5 3" xfId="20958" xr:uid="{00000000-0005-0000-0000-000090480000}"/>
    <cellStyle name="메모 6 4 3 5 4" xfId="26440" xr:uid="{00000000-0005-0000-0000-000091480000}"/>
    <cellStyle name="메모 6 4 3 6" xfId="9237" xr:uid="{00000000-0005-0000-0000-000092480000}"/>
    <cellStyle name="메모 6 4 3 6 2" xfId="15203" xr:uid="{00000000-0005-0000-0000-000093480000}"/>
    <cellStyle name="메모 6 4 3 6 3" xfId="20959" xr:uid="{00000000-0005-0000-0000-000094480000}"/>
    <cellStyle name="메모 6 4 3 6 4" xfId="26441" xr:uid="{00000000-0005-0000-0000-000095480000}"/>
    <cellStyle name="메모 6 4 3 7" xfId="9238" xr:uid="{00000000-0005-0000-0000-000096480000}"/>
    <cellStyle name="메모 6 4 3 7 2" xfId="15204" xr:uid="{00000000-0005-0000-0000-000097480000}"/>
    <cellStyle name="메모 6 4 3 7 3" xfId="20960" xr:uid="{00000000-0005-0000-0000-000098480000}"/>
    <cellStyle name="메모 6 4 3 7 4" xfId="26442" xr:uid="{00000000-0005-0000-0000-000099480000}"/>
    <cellStyle name="메모 6 4 3 8" xfId="9239" xr:uid="{00000000-0005-0000-0000-00009A480000}"/>
    <cellStyle name="메모 6 4 3 8 2" xfId="15205" xr:uid="{00000000-0005-0000-0000-00009B480000}"/>
    <cellStyle name="메모 6 4 3 8 3" xfId="20961" xr:uid="{00000000-0005-0000-0000-00009C480000}"/>
    <cellStyle name="메모 6 4 3 8 4" xfId="26443" xr:uid="{00000000-0005-0000-0000-00009D480000}"/>
    <cellStyle name="메모 6 4 3 9" xfId="9240" xr:uid="{00000000-0005-0000-0000-00009E480000}"/>
    <cellStyle name="메모 6 4 3 9 2" xfId="15206" xr:uid="{00000000-0005-0000-0000-00009F480000}"/>
    <cellStyle name="메모 6 4 3 9 3" xfId="20962" xr:uid="{00000000-0005-0000-0000-0000A0480000}"/>
    <cellStyle name="메모 6 4 3 9 4" xfId="26444" xr:uid="{00000000-0005-0000-0000-0000A1480000}"/>
    <cellStyle name="메모 6 4 4" xfId="9241" xr:uid="{00000000-0005-0000-0000-0000A2480000}"/>
    <cellStyle name="메모 6 4 4 2" xfId="15207" xr:uid="{00000000-0005-0000-0000-0000A3480000}"/>
    <cellStyle name="메모 6 4 4 3" xfId="20963" xr:uid="{00000000-0005-0000-0000-0000A4480000}"/>
    <cellStyle name="메모 6 4 4 4" xfId="26445" xr:uid="{00000000-0005-0000-0000-0000A5480000}"/>
    <cellStyle name="메모 6 4 5" xfId="9242" xr:uid="{00000000-0005-0000-0000-0000A6480000}"/>
    <cellStyle name="메모 6 4 5 2" xfId="15208" xr:uid="{00000000-0005-0000-0000-0000A7480000}"/>
    <cellStyle name="메모 6 4 5 3" xfId="20964" xr:uid="{00000000-0005-0000-0000-0000A8480000}"/>
    <cellStyle name="메모 6 4 5 4" xfId="26446" xr:uid="{00000000-0005-0000-0000-0000A9480000}"/>
    <cellStyle name="메모 6 4 6" xfId="9243" xr:uid="{00000000-0005-0000-0000-0000AA480000}"/>
    <cellStyle name="메모 6 4 6 2" xfId="15209" xr:uid="{00000000-0005-0000-0000-0000AB480000}"/>
    <cellStyle name="메모 6 4 6 3" xfId="20965" xr:uid="{00000000-0005-0000-0000-0000AC480000}"/>
    <cellStyle name="메모 6 4 6 4" xfId="26447" xr:uid="{00000000-0005-0000-0000-0000AD480000}"/>
    <cellStyle name="메모 6 4 7" xfId="11413" xr:uid="{00000000-0005-0000-0000-0000AE480000}"/>
    <cellStyle name="메모 6 4 8" xfId="17211" xr:uid="{00000000-0005-0000-0000-0000AF480000}"/>
    <cellStyle name="메모 6 5" xfId="5363" xr:uid="{00000000-0005-0000-0000-0000B0480000}"/>
    <cellStyle name="메모 6 5 2" xfId="5651" xr:uid="{00000000-0005-0000-0000-0000B1480000}"/>
    <cellStyle name="메모 6 5 2 10" xfId="11624" xr:uid="{00000000-0005-0000-0000-0000B2480000}"/>
    <cellStyle name="메모 6 5 2 11" xfId="17395" xr:uid="{00000000-0005-0000-0000-0000B3480000}"/>
    <cellStyle name="메모 6 5 2 12" xfId="22928" xr:uid="{00000000-0005-0000-0000-0000B4480000}"/>
    <cellStyle name="메모 6 5 2 2" xfId="9244" xr:uid="{00000000-0005-0000-0000-0000B5480000}"/>
    <cellStyle name="메모 6 5 2 2 2" xfId="15210" xr:uid="{00000000-0005-0000-0000-0000B6480000}"/>
    <cellStyle name="메모 6 5 2 2 3" xfId="20966" xr:uid="{00000000-0005-0000-0000-0000B7480000}"/>
    <cellStyle name="메모 6 5 2 2 4" xfId="26448" xr:uid="{00000000-0005-0000-0000-0000B8480000}"/>
    <cellStyle name="메모 6 5 2 3" xfId="9245" xr:uid="{00000000-0005-0000-0000-0000B9480000}"/>
    <cellStyle name="메모 6 5 2 3 2" xfId="15211" xr:uid="{00000000-0005-0000-0000-0000BA480000}"/>
    <cellStyle name="메모 6 5 2 3 3" xfId="20967" xr:uid="{00000000-0005-0000-0000-0000BB480000}"/>
    <cellStyle name="메모 6 5 2 3 4" xfId="26449" xr:uid="{00000000-0005-0000-0000-0000BC480000}"/>
    <cellStyle name="메모 6 5 2 4" xfId="9246" xr:uid="{00000000-0005-0000-0000-0000BD480000}"/>
    <cellStyle name="메모 6 5 2 4 2" xfId="15212" xr:uid="{00000000-0005-0000-0000-0000BE480000}"/>
    <cellStyle name="메모 6 5 2 4 3" xfId="20968" xr:uid="{00000000-0005-0000-0000-0000BF480000}"/>
    <cellStyle name="메모 6 5 2 4 4" xfId="26450" xr:uid="{00000000-0005-0000-0000-0000C0480000}"/>
    <cellStyle name="메모 6 5 2 5" xfId="9247" xr:uid="{00000000-0005-0000-0000-0000C1480000}"/>
    <cellStyle name="메모 6 5 2 5 2" xfId="15213" xr:uid="{00000000-0005-0000-0000-0000C2480000}"/>
    <cellStyle name="메모 6 5 2 5 3" xfId="20969" xr:uid="{00000000-0005-0000-0000-0000C3480000}"/>
    <cellStyle name="메모 6 5 2 5 4" xfId="26451" xr:uid="{00000000-0005-0000-0000-0000C4480000}"/>
    <cellStyle name="메모 6 5 2 6" xfId="9248" xr:uid="{00000000-0005-0000-0000-0000C5480000}"/>
    <cellStyle name="메모 6 5 2 6 2" xfId="15214" xr:uid="{00000000-0005-0000-0000-0000C6480000}"/>
    <cellStyle name="메모 6 5 2 6 3" xfId="20970" xr:uid="{00000000-0005-0000-0000-0000C7480000}"/>
    <cellStyle name="메모 6 5 2 6 4" xfId="26452" xr:uid="{00000000-0005-0000-0000-0000C8480000}"/>
    <cellStyle name="메모 6 5 2 7" xfId="9249" xr:uid="{00000000-0005-0000-0000-0000C9480000}"/>
    <cellStyle name="메모 6 5 2 7 2" xfId="15215" xr:uid="{00000000-0005-0000-0000-0000CA480000}"/>
    <cellStyle name="메모 6 5 2 7 3" xfId="20971" xr:uid="{00000000-0005-0000-0000-0000CB480000}"/>
    <cellStyle name="메모 6 5 2 7 4" xfId="26453" xr:uid="{00000000-0005-0000-0000-0000CC480000}"/>
    <cellStyle name="메모 6 5 2 8" xfId="9250" xr:uid="{00000000-0005-0000-0000-0000CD480000}"/>
    <cellStyle name="메모 6 5 2 8 2" xfId="15216" xr:uid="{00000000-0005-0000-0000-0000CE480000}"/>
    <cellStyle name="메모 6 5 2 8 3" xfId="20972" xr:uid="{00000000-0005-0000-0000-0000CF480000}"/>
    <cellStyle name="메모 6 5 2 8 4" xfId="26454" xr:uid="{00000000-0005-0000-0000-0000D0480000}"/>
    <cellStyle name="메모 6 5 2 9" xfId="9251" xr:uid="{00000000-0005-0000-0000-0000D1480000}"/>
    <cellStyle name="메모 6 5 2 9 2" xfId="15217" xr:uid="{00000000-0005-0000-0000-0000D2480000}"/>
    <cellStyle name="메모 6 5 2 9 3" xfId="20973" xr:uid="{00000000-0005-0000-0000-0000D3480000}"/>
    <cellStyle name="메모 6 5 2 9 4" xfId="26455" xr:uid="{00000000-0005-0000-0000-0000D4480000}"/>
    <cellStyle name="메모 6 5 3" xfId="5895" xr:uid="{00000000-0005-0000-0000-0000D5480000}"/>
    <cellStyle name="메모 6 5 3 10" xfId="9252" xr:uid="{00000000-0005-0000-0000-0000D6480000}"/>
    <cellStyle name="메모 6 5 3 10 2" xfId="15218" xr:uid="{00000000-0005-0000-0000-0000D7480000}"/>
    <cellStyle name="메모 6 5 3 10 3" xfId="20974" xr:uid="{00000000-0005-0000-0000-0000D8480000}"/>
    <cellStyle name="메모 6 5 3 10 4" xfId="26456" xr:uid="{00000000-0005-0000-0000-0000D9480000}"/>
    <cellStyle name="메모 6 5 3 11" xfId="11868" xr:uid="{00000000-0005-0000-0000-0000DA480000}"/>
    <cellStyle name="메모 6 5 3 12" xfId="17625" xr:uid="{00000000-0005-0000-0000-0000DB480000}"/>
    <cellStyle name="메모 6 5 3 13" xfId="23122" xr:uid="{00000000-0005-0000-0000-0000DC480000}"/>
    <cellStyle name="메모 6 5 3 2" xfId="9253" xr:uid="{00000000-0005-0000-0000-0000DD480000}"/>
    <cellStyle name="메모 6 5 3 2 2" xfId="15219" xr:uid="{00000000-0005-0000-0000-0000DE480000}"/>
    <cellStyle name="메모 6 5 3 2 3" xfId="20975" xr:uid="{00000000-0005-0000-0000-0000DF480000}"/>
    <cellStyle name="메모 6 5 3 2 4" xfId="26457" xr:uid="{00000000-0005-0000-0000-0000E0480000}"/>
    <cellStyle name="메모 6 5 3 3" xfId="9254" xr:uid="{00000000-0005-0000-0000-0000E1480000}"/>
    <cellStyle name="메모 6 5 3 3 2" xfId="15220" xr:uid="{00000000-0005-0000-0000-0000E2480000}"/>
    <cellStyle name="메모 6 5 3 3 3" xfId="20976" xr:uid="{00000000-0005-0000-0000-0000E3480000}"/>
    <cellStyle name="메모 6 5 3 3 4" xfId="26458" xr:uid="{00000000-0005-0000-0000-0000E4480000}"/>
    <cellStyle name="메모 6 5 3 4" xfId="9255" xr:uid="{00000000-0005-0000-0000-0000E5480000}"/>
    <cellStyle name="메모 6 5 3 4 2" xfId="15221" xr:uid="{00000000-0005-0000-0000-0000E6480000}"/>
    <cellStyle name="메모 6 5 3 4 3" xfId="20977" xr:uid="{00000000-0005-0000-0000-0000E7480000}"/>
    <cellStyle name="메모 6 5 3 4 4" xfId="26459" xr:uid="{00000000-0005-0000-0000-0000E8480000}"/>
    <cellStyle name="메모 6 5 3 5" xfId="9256" xr:uid="{00000000-0005-0000-0000-0000E9480000}"/>
    <cellStyle name="메모 6 5 3 5 2" xfId="15222" xr:uid="{00000000-0005-0000-0000-0000EA480000}"/>
    <cellStyle name="메모 6 5 3 5 3" xfId="20978" xr:uid="{00000000-0005-0000-0000-0000EB480000}"/>
    <cellStyle name="메모 6 5 3 5 4" xfId="26460" xr:uid="{00000000-0005-0000-0000-0000EC480000}"/>
    <cellStyle name="메모 6 5 3 6" xfId="9257" xr:uid="{00000000-0005-0000-0000-0000ED480000}"/>
    <cellStyle name="메모 6 5 3 6 2" xfId="15223" xr:uid="{00000000-0005-0000-0000-0000EE480000}"/>
    <cellStyle name="메모 6 5 3 6 3" xfId="20979" xr:uid="{00000000-0005-0000-0000-0000EF480000}"/>
    <cellStyle name="메모 6 5 3 6 4" xfId="26461" xr:uid="{00000000-0005-0000-0000-0000F0480000}"/>
    <cellStyle name="메모 6 5 3 7" xfId="9258" xr:uid="{00000000-0005-0000-0000-0000F1480000}"/>
    <cellStyle name="메모 6 5 3 7 2" xfId="15224" xr:uid="{00000000-0005-0000-0000-0000F2480000}"/>
    <cellStyle name="메모 6 5 3 7 3" xfId="20980" xr:uid="{00000000-0005-0000-0000-0000F3480000}"/>
    <cellStyle name="메모 6 5 3 7 4" xfId="26462" xr:uid="{00000000-0005-0000-0000-0000F4480000}"/>
    <cellStyle name="메모 6 5 3 8" xfId="9259" xr:uid="{00000000-0005-0000-0000-0000F5480000}"/>
    <cellStyle name="메모 6 5 3 8 2" xfId="15225" xr:uid="{00000000-0005-0000-0000-0000F6480000}"/>
    <cellStyle name="메모 6 5 3 8 3" xfId="20981" xr:uid="{00000000-0005-0000-0000-0000F7480000}"/>
    <cellStyle name="메모 6 5 3 8 4" xfId="26463" xr:uid="{00000000-0005-0000-0000-0000F8480000}"/>
    <cellStyle name="메모 6 5 3 9" xfId="9260" xr:uid="{00000000-0005-0000-0000-0000F9480000}"/>
    <cellStyle name="메모 6 5 3 9 2" xfId="15226" xr:uid="{00000000-0005-0000-0000-0000FA480000}"/>
    <cellStyle name="메모 6 5 3 9 3" xfId="20982" xr:uid="{00000000-0005-0000-0000-0000FB480000}"/>
    <cellStyle name="메모 6 5 3 9 4" xfId="26464" xr:uid="{00000000-0005-0000-0000-0000FC480000}"/>
    <cellStyle name="메모 6 5 4" xfId="9261" xr:uid="{00000000-0005-0000-0000-0000FD480000}"/>
    <cellStyle name="메모 6 5 4 2" xfId="15227" xr:uid="{00000000-0005-0000-0000-0000FE480000}"/>
    <cellStyle name="메모 6 5 4 3" xfId="20983" xr:uid="{00000000-0005-0000-0000-0000FF480000}"/>
    <cellStyle name="메모 6 5 4 4" xfId="26465" xr:uid="{00000000-0005-0000-0000-000000490000}"/>
    <cellStyle name="메모 6 5 5" xfId="9262" xr:uid="{00000000-0005-0000-0000-000001490000}"/>
    <cellStyle name="메모 6 5 5 2" xfId="15228" xr:uid="{00000000-0005-0000-0000-000002490000}"/>
    <cellStyle name="메모 6 5 5 3" xfId="20984" xr:uid="{00000000-0005-0000-0000-000003490000}"/>
    <cellStyle name="메모 6 5 5 4" xfId="26466" xr:uid="{00000000-0005-0000-0000-000004490000}"/>
    <cellStyle name="메모 6 5 6" xfId="9263" xr:uid="{00000000-0005-0000-0000-000005490000}"/>
    <cellStyle name="메모 6 5 6 2" xfId="15229" xr:uid="{00000000-0005-0000-0000-000006490000}"/>
    <cellStyle name="메모 6 5 6 3" xfId="20985" xr:uid="{00000000-0005-0000-0000-000007490000}"/>
    <cellStyle name="메모 6 5 6 4" xfId="26467" xr:uid="{00000000-0005-0000-0000-000008490000}"/>
    <cellStyle name="메모 6 5 7" xfId="9264" xr:uid="{00000000-0005-0000-0000-000009490000}"/>
    <cellStyle name="메모 6 5 7 2" xfId="15230" xr:uid="{00000000-0005-0000-0000-00000A490000}"/>
    <cellStyle name="메모 6 5 7 3" xfId="20986" xr:uid="{00000000-0005-0000-0000-00000B490000}"/>
    <cellStyle name="메모 6 5 7 4" xfId="26468" xr:uid="{00000000-0005-0000-0000-00000C490000}"/>
    <cellStyle name="메모 6 5 8" xfId="11357" xr:uid="{00000000-0005-0000-0000-00000D490000}"/>
    <cellStyle name="메모 6 5 9" xfId="11258" xr:uid="{00000000-0005-0000-0000-00000E490000}"/>
    <cellStyle name="메모 6 6" xfId="5403" xr:uid="{00000000-0005-0000-0000-00000F490000}"/>
    <cellStyle name="메모 6 6 10" xfId="17196" xr:uid="{00000000-0005-0000-0000-000010490000}"/>
    <cellStyle name="메모 6 6 11" xfId="11315" xr:uid="{00000000-0005-0000-0000-000011490000}"/>
    <cellStyle name="메모 6 6 2" xfId="5691" xr:uid="{00000000-0005-0000-0000-000012490000}"/>
    <cellStyle name="메모 6 6 2 10" xfId="9265" xr:uid="{00000000-0005-0000-0000-000013490000}"/>
    <cellStyle name="메모 6 6 2 10 2" xfId="15231" xr:uid="{00000000-0005-0000-0000-000014490000}"/>
    <cellStyle name="메모 6 6 2 10 3" xfId="20987" xr:uid="{00000000-0005-0000-0000-000015490000}"/>
    <cellStyle name="메모 6 6 2 10 4" xfId="26469" xr:uid="{00000000-0005-0000-0000-000016490000}"/>
    <cellStyle name="메모 6 6 2 11" xfId="11664" xr:uid="{00000000-0005-0000-0000-000017490000}"/>
    <cellStyle name="메모 6 6 2 12" xfId="17434" xr:uid="{00000000-0005-0000-0000-000018490000}"/>
    <cellStyle name="메모 6 6 2 13" xfId="22954" xr:uid="{00000000-0005-0000-0000-000019490000}"/>
    <cellStyle name="메모 6 6 2 2" xfId="9266" xr:uid="{00000000-0005-0000-0000-00001A490000}"/>
    <cellStyle name="메모 6 6 2 2 2" xfId="15232" xr:uid="{00000000-0005-0000-0000-00001B490000}"/>
    <cellStyle name="메모 6 6 2 2 3" xfId="20988" xr:uid="{00000000-0005-0000-0000-00001C490000}"/>
    <cellStyle name="메모 6 6 2 2 4" xfId="26470" xr:uid="{00000000-0005-0000-0000-00001D490000}"/>
    <cellStyle name="메모 6 6 2 3" xfId="9267" xr:uid="{00000000-0005-0000-0000-00001E490000}"/>
    <cellStyle name="메모 6 6 2 3 2" xfId="15233" xr:uid="{00000000-0005-0000-0000-00001F490000}"/>
    <cellStyle name="메모 6 6 2 3 3" xfId="20989" xr:uid="{00000000-0005-0000-0000-000020490000}"/>
    <cellStyle name="메모 6 6 2 3 4" xfId="26471" xr:uid="{00000000-0005-0000-0000-000021490000}"/>
    <cellStyle name="메모 6 6 2 4" xfId="9268" xr:uid="{00000000-0005-0000-0000-000022490000}"/>
    <cellStyle name="메모 6 6 2 4 2" xfId="15234" xr:uid="{00000000-0005-0000-0000-000023490000}"/>
    <cellStyle name="메모 6 6 2 4 3" xfId="20990" xr:uid="{00000000-0005-0000-0000-000024490000}"/>
    <cellStyle name="메모 6 6 2 4 4" xfId="26472" xr:uid="{00000000-0005-0000-0000-000025490000}"/>
    <cellStyle name="메모 6 6 2 5" xfId="9269" xr:uid="{00000000-0005-0000-0000-000026490000}"/>
    <cellStyle name="메모 6 6 2 5 2" xfId="15235" xr:uid="{00000000-0005-0000-0000-000027490000}"/>
    <cellStyle name="메모 6 6 2 5 3" xfId="20991" xr:uid="{00000000-0005-0000-0000-000028490000}"/>
    <cellStyle name="메모 6 6 2 5 4" xfId="26473" xr:uid="{00000000-0005-0000-0000-000029490000}"/>
    <cellStyle name="메모 6 6 2 6" xfId="9270" xr:uid="{00000000-0005-0000-0000-00002A490000}"/>
    <cellStyle name="메모 6 6 2 6 2" xfId="15236" xr:uid="{00000000-0005-0000-0000-00002B490000}"/>
    <cellStyle name="메모 6 6 2 6 3" xfId="20992" xr:uid="{00000000-0005-0000-0000-00002C490000}"/>
    <cellStyle name="메모 6 6 2 6 4" xfId="26474" xr:uid="{00000000-0005-0000-0000-00002D490000}"/>
    <cellStyle name="메모 6 6 2 7" xfId="9271" xr:uid="{00000000-0005-0000-0000-00002E490000}"/>
    <cellStyle name="메모 6 6 2 7 2" xfId="15237" xr:uid="{00000000-0005-0000-0000-00002F490000}"/>
    <cellStyle name="메모 6 6 2 7 3" xfId="20993" xr:uid="{00000000-0005-0000-0000-000030490000}"/>
    <cellStyle name="메모 6 6 2 7 4" xfId="26475" xr:uid="{00000000-0005-0000-0000-000031490000}"/>
    <cellStyle name="메모 6 6 2 8" xfId="9272" xr:uid="{00000000-0005-0000-0000-000032490000}"/>
    <cellStyle name="메모 6 6 2 8 2" xfId="15238" xr:uid="{00000000-0005-0000-0000-000033490000}"/>
    <cellStyle name="메모 6 6 2 8 3" xfId="20994" xr:uid="{00000000-0005-0000-0000-000034490000}"/>
    <cellStyle name="메모 6 6 2 8 4" xfId="26476" xr:uid="{00000000-0005-0000-0000-000035490000}"/>
    <cellStyle name="메모 6 6 2 9" xfId="9273" xr:uid="{00000000-0005-0000-0000-000036490000}"/>
    <cellStyle name="메모 6 6 2 9 2" xfId="15239" xr:uid="{00000000-0005-0000-0000-000037490000}"/>
    <cellStyle name="메모 6 6 2 9 3" xfId="20995" xr:uid="{00000000-0005-0000-0000-000038490000}"/>
    <cellStyle name="메모 6 6 2 9 4" xfId="26477" xr:uid="{00000000-0005-0000-0000-000039490000}"/>
    <cellStyle name="메모 6 6 3" xfId="5930" xr:uid="{00000000-0005-0000-0000-00003A490000}"/>
    <cellStyle name="메모 6 6 3 10" xfId="9274" xr:uid="{00000000-0005-0000-0000-00003B490000}"/>
    <cellStyle name="메모 6 6 3 10 2" xfId="15240" xr:uid="{00000000-0005-0000-0000-00003C490000}"/>
    <cellStyle name="메모 6 6 3 10 3" xfId="20996" xr:uid="{00000000-0005-0000-0000-00003D490000}"/>
    <cellStyle name="메모 6 6 3 10 4" xfId="26478" xr:uid="{00000000-0005-0000-0000-00003E490000}"/>
    <cellStyle name="메모 6 6 3 11" xfId="11903" xr:uid="{00000000-0005-0000-0000-00003F490000}"/>
    <cellStyle name="메모 6 6 3 12" xfId="17660" xr:uid="{00000000-0005-0000-0000-000040490000}"/>
    <cellStyle name="메모 6 6 3 13" xfId="23157" xr:uid="{00000000-0005-0000-0000-000041490000}"/>
    <cellStyle name="메모 6 6 3 2" xfId="9275" xr:uid="{00000000-0005-0000-0000-000042490000}"/>
    <cellStyle name="메모 6 6 3 2 2" xfId="15241" xr:uid="{00000000-0005-0000-0000-000043490000}"/>
    <cellStyle name="메모 6 6 3 2 3" xfId="20997" xr:uid="{00000000-0005-0000-0000-000044490000}"/>
    <cellStyle name="메모 6 6 3 2 4" xfId="26479" xr:uid="{00000000-0005-0000-0000-000045490000}"/>
    <cellStyle name="메모 6 6 3 3" xfId="9276" xr:uid="{00000000-0005-0000-0000-000046490000}"/>
    <cellStyle name="메모 6 6 3 3 2" xfId="15242" xr:uid="{00000000-0005-0000-0000-000047490000}"/>
    <cellStyle name="메모 6 6 3 3 3" xfId="20998" xr:uid="{00000000-0005-0000-0000-000048490000}"/>
    <cellStyle name="메모 6 6 3 3 4" xfId="26480" xr:uid="{00000000-0005-0000-0000-000049490000}"/>
    <cellStyle name="메모 6 6 3 4" xfId="9277" xr:uid="{00000000-0005-0000-0000-00004A490000}"/>
    <cellStyle name="메모 6 6 3 4 2" xfId="15243" xr:uid="{00000000-0005-0000-0000-00004B490000}"/>
    <cellStyle name="메모 6 6 3 4 3" xfId="20999" xr:uid="{00000000-0005-0000-0000-00004C490000}"/>
    <cellStyle name="메모 6 6 3 4 4" xfId="26481" xr:uid="{00000000-0005-0000-0000-00004D490000}"/>
    <cellStyle name="메모 6 6 3 5" xfId="9278" xr:uid="{00000000-0005-0000-0000-00004E490000}"/>
    <cellStyle name="메모 6 6 3 5 2" xfId="15244" xr:uid="{00000000-0005-0000-0000-00004F490000}"/>
    <cellStyle name="메모 6 6 3 5 3" xfId="21000" xr:uid="{00000000-0005-0000-0000-000050490000}"/>
    <cellStyle name="메모 6 6 3 5 4" xfId="26482" xr:uid="{00000000-0005-0000-0000-000051490000}"/>
    <cellStyle name="메모 6 6 3 6" xfId="9279" xr:uid="{00000000-0005-0000-0000-000052490000}"/>
    <cellStyle name="메모 6 6 3 6 2" xfId="15245" xr:uid="{00000000-0005-0000-0000-000053490000}"/>
    <cellStyle name="메모 6 6 3 6 3" xfId="21001" xr:uid="{00000000-0005-0000-0000-000054490000}"/>
    <cellStyle name="메모 6 6 3 6 4" xfId="26483" xr:uid="{00000000-0005-0000-0000-000055490000}"/>
    <cellStyle name="메모 6 6 3 7" xfId="9280" xr:uid="{00000000-0005-0000-0000-000056490000}"/>
    <cellStyle name="메모 6 6 3 7 2" xfId="15246" xr:uid="{00000000-0005-0000-0000-000057490000}"/>
    <cellStyle name="메모 6 6 3 7 3" xfId="21002" xr:uid="{00000000-0005-0000-0000-000058490000}"/>
    <cellStyle name="메모 6 6 3 7 4" xfId="26484" xr:uid="{00000000-0005-0000-0000-000059490000}"/>
    <cellStyle name="메모 6 6 3 8" xfId="9281" xr:uid="{00000000-0005-0000-0000-00005A490000}"/>
    <cellStyle name="메모 6 6 3 8 2" xfId="15247" xr:uid="{00000000-0005-0000-0000-00005B490000}"/>
    <cellStyle name="메모 6 6 3 8 3" xfId="21003" xr:uid="{00000000-0005-0000-0000-00005C490000}"/>
    <cellStyle name="메모 6 6 3 8 4" xfId="26485" xr:uid="{00000000-0005-0000-0000-00005D490000}"/>
    <cellStyle name="메모 6 6 3 9" xfId="9282" xr:uid="{00000000-0005-0000-0000-00005E490000}"/>
    <cellStyle name="메모 6 6 3 9 2" xfId="15248" xr:uid="{00000000-0005-0000-0000-00005F490000}"/>
    <cellStyle name="메모 6 6 3 9 3" xfId="21004" xr:uid="{00000000-0005-0000-0000-000060490000}"/>
    <cellStyle name="메모 6 6 3 9 4" xfId="26486" xr:uid="{00000000-0005-0000-0000-000061490000}"/>
    <cellStyle name="메모 6 6 4" xfId="9283" xr:uid="{00000000-0005-0000-0000-000062490000}"/>
    <cellStyle name="메모 6 6 4 2" xfId="15249" xr:uid="{00000000-0005-0000-0000-000063490000}"/>
    <cellStyle name="메모 6 6 4 3" xfId="21005" xr:uid="{00000000-0005-0000-0000-000064490000}"/>
    <cellStyle name="메모 6 6 4 4" xfId="26487" xr:uid="{00000000-0005-0000-0000-000065490000}"/>
    <cellStyle name="메모 6 6 5" xfId="9284" xr:uid="{00000000-0005-0000-0000-000066490000}"/>
    <cellStyle name="메모 6 6 5 2" xfId="15250" xr:uid="{00000000-0005-0000-0000-000067490000}"/>
    <cellStyle name="메모 6 6 5 3" xfId="21006" xr:uid="{00000000-0005-0000-0000-000068490000}"/>
    <cellStyle name="메모 6 6 5 4" xfId="26488" xr:uid="{00000000-0005-0000-0000-000069490000}"/>
    <cellStyle name="메모 6 6 6" xfId="9285" xr:uid="{00000000-0005-0000-0000-00006A490000}"/>
    <cellStyle name="메모 6 6 6 2" xfId="15251" xr:uid="{00000000-0005-0000-0000-00006B490000}"/>
    <cellStyle name="메모 6 6 6 3" xfId="21007" xr:uid="{00000000-0005-0000-0000-00006C490000}"/>
    <cellStyle name="메모 6 6 6 4" xfId="26489" xr:uid="{00000000-0005-0000-0000-00006D490000}"/>
    <cellStyle name="메모 6 6 7" xfId="9286" xr:uid="{00000000-0005-0000-0000-00006E490000}"/>
    <cellStyle name="메모 6 6 7 2" xfId="15252" xr:uid="{00000000-0005-0000-0000-00006F490000}"/>
    <cellStyle name="메모 6 6 7 3" xfId="21008" xr:uid="{00000000-0005-0000-0000-000070490000}"/>
    <cellStyle name="메모 6 6 7 4" xfId="26490" xr:uid="{00000000-0005-0000-0000-000071490000}"/>
    <cellStyle name="메모 6 6 8" xfId="9287" xr:uid="{00000000-0005-0000-0000-000072490000}"/>
    <cellStyle name="메모 6 6 8 2" xfId="15253" xr:uid="{00000000-0005-0000-0000-000073490000}"/>
    <cellStyle name="메모 6 6 8 3" xfId="21009" xr:uid="{00000000-0005-0000-0000-000074490000}"/>
    <cellStyle name="메모 6 6 8 4" xfId="26491" xr:uid="{00000000-0005-0000-0000-000075490000}"/>
    <cellStyle name="메모 6 6 9" xfId="11397" xr:uid="{00000000-0005-0000-0000-000076490000}"/>
    <cellStyle name="메모 6 7" xfId="9288" xr:uid="{00000000-0005-0000-0000-000077490000}"/>
    <cellStyle name="메모 6 7 2" xfId="15254" xr:uid="{00000000-0005-0000-0000-000078490000}"/>
    <cellStyle name="메모 6 7 3" xfId="21010" xr:uid="{00000000-0005-0000-0000-000079490000}"/>
    <cellStyle name="메모 6 7 4" xfId="26492" xr:uid="{00000000-0005-0000-0000-00007A490000}"/>
    <cellStyle name="메모 6 8" xfId="11282" xr:uid="{00000000-0005-0000-0000-00007B490000}"/>
    <cellStyle name="메모 7" xfId="5341" xr:uid="{00000000-0005-0000-0000-00007C490000}"/>
    <cellStyle name="메모 7 2" xfId="5584" xr:uid="{00000000-0005-0000-0000-00007D490000}"/>
    <cellStyle name="메모 7 2 2" xfId="5872" xr:uid="{00000000-0005-0000-0000-00007E490000}"/>
    <cellStyle name="메모 7 2 2 10" xfId="11845" xr:uid="{00000000-0005-0000-0000-00007F490000}"/>
    <cellStyle name="메모 7 2 2 11" xfId="17606" xr:uid="{00000000-0005-0000-0000-000080490000}"/>
    <cellStyle name="메모 7 2 2 12" xfId="23099" xr:uid="{00000000-0005-0000-0000-000081490000}"/>
    <cellStyle name="메모 7 2 2 2" xfId="9289" xr:uid="{00000000-0005-0000-0000-000082490000}"/>
    <cellStyle name="메모 7 2 2 2 2" xfId="15255" xr:uid="{00000000-0005-0000-0000-000083490000}"/>
    <cellStyle name="메모 7 2 2 2 3" xfId="21011" xr:uid="{00000000-0005-0000-0000-000084490000}"/>
    <cellStyle name="메모 7 2 2 2 4" xfId="26493" xr:uid="{00000000-0005-0000-0000-000085490000}"/>
    <cellStyle name="메모 7 2 2 3" xfId="9290" xr:uid="{00000000-0005-0000-0000-000086490000}"/>
    <cellStyle name="메모 7 2 2 3 2" xfId="15256" xr:uid="{00000000-0005-0000-0000-000087490000}"/>
    <cellStyle name="메모 7 2 2 3 3" xfId="21012" xr:uid="{00000000-0005-0000-0000-000088490000}"/>
    <cellStyle name="메모 7 2 2 3 4" xfId="26494" xr:uid="{00000000-0005-0000-0000-000089490000}"/>
    <cellStyle name="메모 7 2 2 4" xfId="9291" xr:uid="{00000000-0005-0000-0000-00008A490000}"/>
    <cellStyle name="메모 7 2 2 4 2" xfId="15257" xr:uid="{00000000-0005-0000-0000-00008B490000}"/>
    <cellStyle name="메모 7 2 2 4 3" xfId="21013" xr:uid="{00000000-0005-0000-0000-00008C490000}"/>
    <cellStyle name="메모 7 2 2 4 4" xfId="26495" xr:uid="{00000000-0005-0000-0000-00008D490000}"/>
    <cellStyle name="메모 7 2 2 5" xfId="9292" xr:uid="{00000000-0005-0000-0000-00008E490000}"/>
    <cellStyle name="메모 7 2 2 5 2" xfId="15258" xr:uid="{00000000-0005-0000-0000-00008F490000}"/>
    <cellStyle name="메모 7 2 2 5 3" xfId="21014" xr:uid="{00000000-0005-0000-0000-000090490000}"/>
    <cellStyle name="메모 7 2 2 5 4" xfId="26496" xr:uid="{00000000-0005-0000-0000-000091490000}"/>
    <cellStyle name="메모 7 2 2 6" xfId="9293" xr:uid="{00000000-0005-0000-0000-000092490000}"/>
    <cellStyle name="메모 7 2 2 6 2" xfId="15259" xr:uid="{00000000-0005-0000-0000-000093490000}"/>
    <cellStyle name="메모 7 2 2 6 3" xfId="21015" xr:uid="{00000000-0005-0000-0000-000094490000}"/>
    <cellStyle name="메모 7 2 2 6 4" xfId="26497" xr:uid="{00000000-0005-0000-0000-000095490000}"/>
    <cellStyle name="메모 7 2 2 7" xfId="9294" xr:uid="{00000000-0005-0000-0000-000096490000}"/>
    <cellStyle name="메모 7 2 2 7 2" xfId="15260" xr:uid="{00000000-0005-0000-0000-000097490000}"/>
    <cellStyle name="메모 7 2 2 7 3" xfId="21016" xr:uid="{00000000-0005-0000-0000-000098490000}"/>
    <cellStyle name="메모 7 2 2 7 4" xfId="26498" xr:uid="{00000000-0005-0000-0000-000099490000}"/>
    <cellStyle name="메모 7 2 2 8" xfId="9295" xr:uid="{00000000-0005-0000-0000-00009A490000}"/>
    <cellStyle name="메모 7 2 2 8 2" xfId="15261" xr:uid="{00000000-0005-0000-0000-00009B490000}"/>
    <cellStyle name="메모 7 2 2 8 3" xfId="21017" xr:uid="{00000000-0005-0000-0000-00009C490000}"/>
    <cellStyle name="메모 7 2 2 8 4" xfId="26499" xr:uid="{00000000-0005-0000-0000-00009D490000}"/>
    <cellStyle name="메모 7 2 2 9" xfId="9296" xr:uid="{00000000-0005-0000-0000-00009E490000}"/>
    <cellStyle name="메모 7 2 2 9 2" xfId="15262" xr:uid="{00000000-0005-0000-0000-00009F490000}"/>
    <cellStyle name="메모 7 2 2 9 3" xfId="21018" xr:uid="{00000000-0005-0000-0000-0000A0490000}"/>
    <cellStyle name="메모 7 2 2 9 4" xfId="26500" xr:uid="{00000000-0005-0000-0000-0000A1490000}"/>
    <cellStyle name="메모 7 2 3" xfId="6077" xr:uid="{00000000-0005-0000-0000-0000A2490000}"/>
    <cellStyle name="메모 7 2 3 10" xfId="9297" xr:uid="{00000000-0005-0000-0000-0000A3490000}"/>
    <cellStyle name="메모 7 2 3 10 2" xfId="15263" xr:uid="{00000000-0005-0000-0000-0000A4490000}"/>
    <cellStyle name="메모 7 2 3 10 3" xfId="21019" xr:uid="{00000000-0005-0000-0000-0000A5490000}"/>
    <cellStyle name="메모 7 2 3 10 4" xfId="26501" xr:uid="{00000000-0005-0000-0000-0000A6490000}"/>
    <cellStyle name="메모 7 2 3 11" xfId="12049" xr:uid="{00000000-0005-0000-0000-0000A7490000}"/>
    <cellStyle name="메모 7 2 3 12" xfId="17805" xr:uid="{00000000-0005-0000-0000-0000A8490000}"/>
    <cellStyle name="메모 7 2 3 13" xfId="23302" xr:uid="{00000000-0005-0000-0000-0000A9490000}"/>
    <cellStyle name="메모 7 2 3 2" xfId="9298" xr:uid="{00000000-0005-0000-0000-0000AA490000}"/>
    <cellStyle name="메모 7 2 3 2 2" xfId="15264" xr:uid="{00000000-0005-0000-0000-0000AB490000}"/>
    <cellStyle name="메모 7 2 3 2 3" xfId="21020" xr:uid="{00000000-0005-0000-0000-0000AC490000}"/>
    <cellStyle name="메모 7 2 3 2 4" xfId="26502" xr:uid="{00000000-0005-0000-0000-0000AD490000}"/>
    <cellStyle name="메모 7 2 3 3" xfId="9299" xr:uid="{00000000-0005-0000-0000-0000AE490000}"/>
    <cellStyle name="메모 7 2 3 3 2" xfId="15265" xr:uid="{00000000-0005-0000-0000-0000AF490000}"/>
    <cellStyle name="메모 7 2 3 3 3" xfId="21021" xr:uid="{00000000-0005-0000-0000-0000B0490000}"/>
    <cellStyle name="메모 7 2 3 3 4" xfId="26503" xr:uid="{00000000-0005-0000-0000-0000B1490000}"/>
    <cellStyle name="메모 7 2 3 4" xfId="9300" xr:uid="{00000000-0005-0000-0000-0000B2490000}"/>
    <cellStyle name="메모 7 2 3 4 2" xfId="15266" xr:uid="{00000000-0005-0000-0000-0000B3490000}"/>
    <cellStyle name="메모 7 2 3 4 3" xfId="21022" xr:uid="{00000000-0005-0000-0000-0000B4490000}"/>
    <cellStyle name="메모 7 2 3 4 4" xfId="26504" xr:uid="{00000000-0005-0000-0000-0000B5490000}"/>
    <cellStyle name="메모 7 2 3 5" xfId="9301" xr:uid="{00000000-0005-0000-0000-0000B6490000}"/>
    <cellStyle name="메모 7 2 3 5 2" xfId="15267" xr:uid="{00000000-0005-0000-0000-0000B7490000}"/>
    <cellStyle name="메모 7 2 3 5 3" xfId="21023" xr:uid="{00000000-0005-0000-0000-0000B8490000}"/>
    <cellStyle name="메모 7 2 3 5 4" xfId="26505" xr:uid="{00000000-0005-0000-0000-0000B9490000}"/>
    <cellStyle name="메모 7 2 3 6" xfId="9302" xr:uid="{00000000-0005-0000-0000-0000BA490000}"/>
    <cellStyle name="메모 7 2 3 6 2" xfId="15268" xr:uid="{00000000-0005-0000-0000-0000BB490000}"/>
    <cellStyle name="메모 7 2 3 6 3" xfId="21024" xr:uid="{00000000-0005-0000-0000-0000BC490000}"/>
    <cellStyle name="메모 7 2 3 6 4" xfId="26506" xr:uid="{00000000-0005-0000-0000-0000BD490000}"/>
    <cellStyle name="메모 7 2 3 7" xfId="9303" xr:uid="{00000000-0005-0000-0000-0000BE490000}"/>
    <cellStyle name="메모 7 2 3 7 2" xfId="15269" xr:uid="{00000000-0005-0000-0000-0000BF490000}"/>
    <cellStyle name="메모 7 2 3 7 3" xfId="21025" xr:uid="{00000000-0005-0000-0000-0000C0490000}"/>
    <cellStyle name="메모 7 2 3 7 4" xfId="26507" xr:uid="{00000000-0005-0000-0000-0000C1490000}"/>
    <cellStyle name="메모 7 2 3 8" xfId="9304" xr:uid="{00000000-0005-0000-0000-0000C2490000}"/>
    <cellStyle name="메모 7 2 3 8 2" xfId="15270" xr:uid="{00000000-0005-0000-0000-0000C3490000}"/>
    <cellStyle name="메모 7 2 3 8 3" xfId="21026" xr:uid="{00000000-0005-0000-0000-0000C4490000}"/>
    <cellStyle name="메모 7 2 3 8 4" xfId="26508" xr:uid="{00000000-0005-0000-0000-0000C5490000}"/>
    <cellStyle name="메모 7 2 3 9" xfId="9305" xr:uid="{00000000-0005-0000-0000-0000C6490000}"/>
    <cellStyle name="메모 7 2 3 9 2" xfId="15271" xr:uid="{00000000-0005-0000-0000-0000C7490000}"/>
    <cellStyle name="메모 7 2 3 9 3" xfId="21027" xr:uid="{00000000-0005-0000-0000-0000C8490000}"/>
    <cellStyle name="메모 7 2 3 9 4" xfId="26509" xr:uid="{00000000-0005-0000-0000-0000C9490000}"/>
    <cellStyle name="메모 7 2 4" xfId="9306" xr:uid="{00000000-0005-0000-0000-0000CA490000}"/>
    <cellStyle name="메모 7 2 4 2" xfId="15272" xr:uid="{00000000-0005-0000-0000-0000CB490000}"/>
    <cellStyle name="메모 7 2 4 3" xfId="21028" xr:uid="{00000000-0005-0000-0000-0000CC490000}"/>
    <cellStyle name="메모 7 2 4 4" xfId="26510" xr:uid="{00000000-0005-0000-0000-0000CD490000}"/>
    <cellStyle name="메모 7 2 5" xfId="9307" xr:uid="{00000000-0005-0000-0000-0000CE490000}"/>
    <cellStyle name="메모 7 2 5 2" xfId="15273" xr:uid="{00000000-0005-0000-0000-0000CF490000}"/>
    <cellStyle name="메모 7 2 5 3" xfId="21029" xr:uid="{00000000-0005-0000-0000-0000D0490000}"/>
    <cellStyle name="메모 7 2 5 4" xfId="26511" xr:uid="{00000000-0005-0000-0000-0000D1490000}"/>
    <cellStyle name="메모 7 2 6" xfId="9308" xr:uid="{00000000-0005-0000-0000-0000D2490000}"/>
    <cellStyle name="메모 7 2 6 2" xfId="15274" xr:uid="{00000000-0005-0000-0000-0000D3490000}"/>
    <cellStyle name="메모 7 2 6 3" xfId="21030" xr:uid="{00000000-0005-0000-0000-0000D4490000}"/>
    <cellStyle name="메모 7 2 6 4" xfId="26512" xr:uid="{00000000-0005-0000-0000-0000D5490000}"/>
    <cellStyle name="메모 7 2 7" xfId="11569" xr:uid="{00000000-0005-0000-0000-0000D6490000}"/>
    <cellStyle name="메모 7 2 8" xfId="17345" xr:uid="{00000000-0005-0000-0000-0000D7490000}"/>
    <cellStyle name="메모 7 3" xfId="5586" xr:uid="{00000000-0005-0000-0000-0000D8490000}"/>
    <cellStyle name="메모 7 3 2" xfId="5874" xr:uid="{00000000-0005-0000-0000-0000D9490000}"/>
    <cellStyle name="메모 7 3 2 10" xfId="11847" xr:uid="{00000000-0005-0000-0000-0000DA490000}"/>
    <cellStyle name="메모 7 3 2 11" xfId="17608" xr:uid="{00000000-0005-0000-0000-0000DB490000}"/>
    <cellStyle name="메모 7 3 2 12" xfId="23101" xr:uid="{00000000-0005-0000-0000-0000DC490000}"/>
    <cellStyle name="메모 7 3 2 2" xfId="9309" xr:uid="{00000000-0005-0000-0000-0000DD490000}"/>
    <cellStyle name="메모 7 3 2 2 2" xfId="15275" xr:uid="{00000000-0005-0000-0000-0000DE490000}"/>
    <cellStyle name="메모 7 3 2 2 3" xfId="21031" xr:uid="{00000000-0005-0000-0000-0000DF490000}"/>
    <cellStyle name="메모 7 3 2 2 4" xfId="26513" xr:uid="{00000000-0005-0000-0000-0000E0490000}"/>
    <cellStyle name="메모 7 3 2 3" xfId="9310" xr:uid="{00000000-0005-0000-0000-0000E1490000}"/>
    <cellStyle name="메모 7 3 2 3 2" xfId="15276" xr:uid="{00000000-0005-0000-0000-0000E2490000}"/>
    <cellStyle name="메모 7 3 2 3 3" xfId="21032" xr:uid="{00000000-0005-0000-0000-0000E3490000}"/>
    <cellStyle name="메모 7 3 2 3 4" xfId="26514" xr:uid="{00000000-0005-0000-0000-0000E4490000}"/>
    <cellStyle name="메모 7 3 2 4" xfId="9311" xr:uid="{00000000-0005-0000-0000-0000E5490000}"/>
    <cellStyle name="메모 7 3 2 4 2" xfId="15277" xr:uid="{00000000-0005-0000-0000-0000E6490000}"/>
    <cellStyle name="메모 7 3 2 4 3" xfId="21033" xr:uid="{00000000-0005-0000-0000-0000E7490000}"/>
    <cellStyle name="메모 7 3 2 4 4" xfId="26515" xr:uid="{00000000-0005-0000-0000-0000E8490000}"/>
    <cellStyle name="메모 7 3 2 5" xfId="9312" xr:uid="{00000000-0005-0000-0000-0000E9490000}"/>
    <cellStyle name="메모 7 3 2 5 2" xfId="15278" xr:uid="{00000000-0005-0000-0000-0000EA490000}"/>
    <cellStyle name="메모 7 3 2 5 3" xfId="21034" xr:uid="{00000000-0005-0000-0000-0000EB490000}"/>
    <cellStyle name="메모 7 3 2 5 4" xfId="26516" xr:uid="{00000000-0005-0000-0000-0000EC490000}"/>
    <cellStyle name="메모 7 3 2 6" xfId="9313" xr:uid="{00000000-0005-0000-0000-0000ED490000}"/>
    <cellStyle name="메모 7 3 2 6 2" xfId="15279" xr:uid="{00000000-0005-0000-0000-0000EE490000}"/>
    <cellStyle name="메모 7 3 2 6 3" xfId="21035" xr:uid="{00000000-0005-0000-0000-0000EF490000}"/>
    <cellStyle name="메모 7 3 2 6 4" xfId="26517" xr:uid="{00000000-0005-0000-0000-0000F0490000}"/>
    <cellStyle name="메모 7 3 2 7" xfId="9314" xr:uid="{00000000-0005-0000-0000-0000F1490000}"/>
    <cellStyle name="메모 7 3 2 7 2" xfId="15280" xr:uid="{00000000-0005-0000-0000-0000F2490000}"/>
    <cellStyle name="메모 7 3 2 7 3" xfId="21036" xr:uid="{00000000-0005-0000-0000-0000F3490000}"/>
    <cellStyle name="메모 7 3 2 7 4" xfId="26518" xr:uid="{00000000-0005-0000-0000-0000F4490000}"/>
    <cellStyle name="메모 7 3 2 8" xfId="9315" xr:uid="{00000000-0005-0000-0000-0000F5490000}"/>
    <cellStyle name="메모 7 3 2 8 2" xfId="15281" xr:uid="{00000000-0005-0000-0000-0000F6490000}"/>
    <cellStyle name="메모 7 3 2 8 3" xfId="21037" xr:uid="{00000000-0005-0000-0000-0000F7490000}"/>
    <cellStyle name="메모 7 3 2 8 4" xfId="26519" xr:uid="{00000000-0005-0000-0000-0000F8490000}"/>
    <cellStyle name="메모 7 3 2 9" xfId="9316" xr:uid="{00000000-0005-0000-0000-0000F9490000}"/>
    <cellStyle name="메모 7 3 2 9 2" xfId="15282" xr:uid="{00000000-0005-0000-0000-0000FA490000}"/>
    <cellStyle name="메모 7 3 2 9 3" xfId="21038" xr:uid="{00000000-0005-0000-0000-0000FB490000}"/>
    <cellStyle name="메모 7 3 2 9 4" xfId="26520" xr:uid="{00000000-0005-0000-0000-0000FC490000}"/>
    <cellStyle name="메모 7 3 3" xfId="6079" xr:uid="{00000000-0005-0000-0000-0000FD490000}"/>
    <cellStyle name="메모 7 3 3 10" xfId="9317" xr:uid="{00000000-0005-0000-0000-0000FE490000}"/>
    <cellStyle name="메모 7 3 3 10 2" xfId="15283" xr:uid="{00000000-0005-0000-0000-0000FF490000}"/>
    <cellStyle name="메모 7 3 3 10 3" xfId="21039" xr:uid="{00000000-0005-0000-0000-0000004A0000}"/>
    <cellStyle name="메모 7 3 3 10 4" xfId="26521" xr:uid="{00000000-0005-0000-0000-0000014A0000}"/>
    <cellStyle name="메모 7 3 3 11" xfId="12051" xr:uid="{00000000-0005-0000-0000-0000024A0000}"/>
    <cellStyle name="메모 7 3 3 12" xfId="17807" xr:uid="{00000000-0005-0000-0000-0000034A0000}"/>
    <cellStyle name="메모 7 3 3 13" xfId="23304" xr:uid="{00000000-0005-0000-0000-0000044A0000}"/>
    <cellStyle name="메모 7 3 3 2" xfId="9318" xr:uid="{00000000-0005-0000-0000-0000054A0000}"/>
    <cellStyle name="메모 7 3 3 2 2" xfId="15284" xr:uid="{00000000-0005-0000-0000-0000064A0000}"/>
    <cellStyle name="메모 7 3 3 2 3" xfId="21040" xr:uid="{00000000-0005-0000-0000-0000074A0000}"/>
    <cellStyle name="메모 7 3 3 2 4" xfId="26522" xr:uid="{00000000-0005-0000-0000-0000084A0000}"/>
    <cellStyle name="메모 7 3 3 3" xfId="9319" xr:uid="{00000000-0005-0000-0000-0000094A0000}"/>
    <cellStyle name="메모 7 3 3 3 2" xfId="15285" xr:uid="{00000000-0005-0000-0000-00000A4A0000}"/>
    <cellStyle name="메모 7 3 3 3 3" xfId="21041" xr:uid="{00000000-0005-0000-0000-00000B4A0000}"/>
    <cellStyle name="메모 7 3 3 3 4" xfId="26523" xr:uid="{00000000-0005-0000-0000-00000C4A0000}"/>
    <cellStyle name="메모 7 3 3 4" xfId="9320" xr:uid="{00000000-0005-0000-0000-00000D4A0000}"/>
    <cellStyle name="메모 7 3 3 4 2" xfId="15286" xr:uid="{00000000-0005-0000-0000-00000E4A0000}"/>
    <cellStyle name="메모 7 3 3 4 3" xfId="21042" xr:uid="{00000000-0005-0000-0000-00000F4A0000}"/>
    <cellStyle name="메모 7 3 3 4 4" xfId="26524" xr:uid="{00000000-0005-0000-0000-0000104A0000}"/>
    <cellStyle name="메모 7 3 3 5" xfId="9321" xr:uid="{00000000-0005-0000-0000-0000114A0000}"/>
    <cellStyle name="메모 7 3 3 5 2" xfId="15287" xr:uid="{00000000-0005-0000-0000-0000124A0000}"/>
    <cellStyle name="메모 7 3 3 5 3" xfId="21043" xr:uid="{00000000-0005-0000-0000-0000134A0000}"/>
    <cellStyle name="메모 7 3 3 5 4" xfId="26525" xr:uid="{00000000-0005-0000-0000-0000144A0000}"/>
    <cellStyle name="메모 7 3 3 6" xfId="9322" xr:uid="{00000000-0005-0000-0000-0000154A0000}"/>
    <cellStyle name="메모 7 3 3 6 2" xfId="15288" xr:uid="{00000000-0005-0000-0000-0000164A0000}"/>
    <cellStyle name="메모 7 3 3 6 3" xfId="21044" xr:uid="{00000000-0005-0000-0000-0000174A0000}"/>
    <cellStyle name="메모 7 3 3 6 4" xfId="26526" xr:uid="{00000000-0005-0000-0000-0000184A0000}"/>
    <cellStyle name="메모 7 3 3 7" xfId="9323" xr:uid="{00000000-0005-0000-0000-0000194A0000}"/>
    <cellStyle name="메모 7 3 3 7 2" xfId="15289" xr:uid="{00000000-0005-0000-0000-00001A4A0000}"/>
    <cellStyle name="메모 7 3 3 7 3" xfId="21045" xr:uid="{00000000-0005-0000-0000-00001B4A0000}"/>
    <cellStyle name="메모 7 3 3 7 4" xfId="26527" xr:uid="{00000000-0005-0000-0000-00001C4A0000}"/>
    <cellStyle name="메모 7 3 3 8" xfId="9324" xr:uid="{00000000-0005-0000-0000-00001D4A0000}"/>
    <cellStyle name="메모 7 3 3 8 2" xfId="15290" xr:uid="{00000000-0005-0000-0000-00001E4A0000}"/>
    <cellStyle name="메모 7 3 3 8 3" xfId="21046" xr:uid="{00000000-0005-0000-0000-00001F4A0000}"/>
    <cellStyle name="메모 7 3 3 8 4" xfId="26528" xr:uid="{00000000-0005-0000-0000-0000204A0000}"/>
    <cellStyle name="메모 7 3 3 9" xfId="9325" xr:uid="{00000000-0005-0000-0000-0000214A0000}"/>
    <cellStyle name="메모 7 3 3 9 2" xfId="15291" xr:uid="{00000000-0005-0000-0000-0000224A0000}"/>
    <cellStyle name="메모 7 3 3 9 3" xfId="21047" xr:uid="{00000000-0005-0000-0000-0000234A0000}"/>
    <cellStyle name="메모 7 3 3 9 4" xfId="26529" xr:uid="{00000000-0005-0000-0000-0000244A0000}"/>
    <cellStyle name="메모 7 3 4" xfId="9326" xr:uid="{00000000-0005-0000-0000-0000254A0000}"/>
    <cellStyle name="메모 7 3 4 2" xfId="15292" xr:uid="{00000000-0005-0000-0000-0000264A0000}"/>
    <cellStyle name="메모 7 3 4 3" xfId="21048" xr:uid="{00000000-0005-0000-0000-0000274A0000}"/>
    <cellStyle name="메모 7 3 4 4" xfId="26530" xr:uid="{00000000-0005-0000-0000-0000284A0000}"/>
    <cellStyle name="메모 7 3 5" xfId="9327" xr:uid="{00000000-0005-0000-0000-0000294A0000}"/>
    <cellStyle name="메모 7 3 5 2" xfId="15293" xr:uid="{00000000-0005-0000-0000-00002A4A0000}"/>
    <cellStyle name="메모 7 3 5 3" xfId="21049" xr:uid="{00000000-0005-0000-0000-00002B4A0000}"/>
    <cellStyle name="메모 7 3 5 4" xfId="26531" xr:uid="{00000000-0005-0000-0000-00002C4A0000}"/>
    <cellStyle name="메모 7 3 6" xfId="9328" xr:uid="{00000000-0005-0000-0000-00002D4A0000}"/>
    <cellStyle name="메모 7 3 6 2" xfId="15294" xr:uid="{00000000-0005-0000-0000-00002E4A0000}"/>
    <cellStyle name="메모 7 3 6 3" xfId="21050" xr:uid="{00000000-0005-0000-0000-00002F4A0000}"/>
    <cellStyle name="메모 7 3 6 4" xfId="26532" xr:uid="{00000000-0005-0000-0000-0000304A0000}"/>
    <cellStyle name="메모 7 3 7" xfId="11571" xr:uid="{00000000-0005-0000-0000-0000314A0000}"/>
    <cellStyle name="메모 7 3 8" xfId="17347" xr:uid="{00000000-0005-0000-0000-0000324A0000}"/>
    <cellStyle name="메모 7 4" xfId="5590" xr:uid="{00000000-0005-0000-0000-0000334A0000}"/>
    <cellStyle name="메모 7 4 2" xfId="5878" xr:uid="{00000000-0005-0000-0000-0000344A0000}"/>
    <cellStyle name="메모 7 4 2 10" xfId="11851" xr:uid="{00000000-0005-0000-0000-0000354A0000}"/>
    <cellStyle name="메모 7 4 2 11" xfId="17610" xr:uid="{00000000-0005-0000-0000-0000364A0000}"/>
    <cellStyle name="메모 7 4 2 12" xfId="23105" xr:uid="{00000000-0005-0000-0000-0000374A0000}"/>
    <cellStyle name="메모 7 4 2 2" xfId="9329" xr:uid="{00000000-0005-0000-0000-0000384A0000}"/>
    <cellStyle name="메모 7 4 2 2 2" xfId="15295" xr:uid="{00000000-0005-0000-0000-0000394A0000}"/>
    <cellStyle name="메모 7 4 2 2 3" xfId="21051" xr:uid="{00000000-0005-0000-0000-00003A4A0000}"/>
    <cellStyle name="메모 7 4 2 2 4" xfId="26533" xr:uid="{00000000-0005-0000-0000-00003B4A0000}"/>
    <cellStyle name="메모 7 4 2 3" xfId="9330" xr:uid="{00000000-0005-0000-0000-00003C4A0000}"/>
    <cellStyle name="메모 7 4 2 3 2" xfId="15296" xr:uid="{00000000-0005-0000-0000-00003D4A0000}"/>
    <cellStyle name="메모 7 4 2 3 3" xfId="21052" xr:uid="{00000000-0005-0000-0000-00003E4A0000}"/>
    <cellStyle name="메모 7 4 2 3 4" xfId="26534" xr:uid="{00000000-0005-0000-0000-00003F4A0000}"/>
    <cellStyle name="메모 7 4 2 4" xfId="9331" xr:uid="{00000000-0005-0000-0000-0000404A0000}"/>
    <cellStyle name="메모 7 4 2 4 2" xfId="15297" xr:uid="{00000000-0005-0000-0000-0000414A0000}"/>
    <cellStyle name="메모 7 4 2 4 3" xfId="21053" xr:uid="{00000000-0005-0000-0000-0000424A0000}"/>
    <cellStyle name="메모 7 4 2 4 4" xfId="26535" xr:uid="{00000000-0005-0000-0000-0000434A0000}"/>
    <cellStyle name="메모 7 4 2 5" xfId="9332" xr:uid="{00000000-0005-0000-0000-0000444A0000}"/>
    <cellStyle name="메모 7 4 2 5 2" xfId="15298" xr:uid="{00000000-0005-0000-0000-0000454A0000}"/>
    <cellStyle name="메모 7 4 2 5 3" xfId="21054" xr:uid="{00000000-0005-0000-0000-0000464A0000}"/>
    <cellStyle name="메모 7 4 2 5 4" xfId="26536" xr:uid="{00000000-0005-0000-0000-0000474A0000}"/>
    <cellStyle name="메모 7 4 2 6" xfId="9333" xr:uid="{00000000-0005-0000-0000-0000484A0000}"/>
    <cellStyle name="메모 7 4 2 6 2" xfId="15299" xr:uid="{00000000-0005-0000-0000-0000494A0000}"/>
    <cellStyle name="메모 7 4 2 6 3" xfId="21055" xr:uid="{00000000-0005-0000-0000-00004A4A0000}"/>
    <cellStyle name="메모 7 4 2 6 4" xfId="26537" xr:uid="{00000000-0005-0000-0000-00004B4A0000}"/>
    <cellStyle name="메모 7 4 2 7" xfId="9334" xr:uid="{00000000-0005-0000-0000-00004C4A0000}"/>
    <cellStyle name="메모 7 4 2 7 2" xfId="15300" xr:uid="{00000000-0005-0000-0000-00004D4A0000}"/>
    <cellStyle name="메모 7 4 2 7 3" xfId="21056" xr:uid="{00000000-0005-0000-0000-00004E4A0000}"/>
    <cellStyle name="메모 7 4 2 7 4" xfId="26538" xr:uid="{00000000-0005-0000-0000-00004F4A0000}"/>
    <cellStyle name="메모 7 4 2 8" xfId="9335" xr:uid="{00000000-0005-0000-0000-0000504A0000}"/>
    <cellStyle name="메모 7 4 2 8 2" xfId="15301" xr:uid="{00000000-0005-0000-0000-0000514A0000}"/>
    <cellStyle name="메모 7 4 2 8 3" xfId="21057" xr:uid="{00000000-0005-0000-0000-0000524A0000}"/>
    <cellStyle name="메모 7 4 2 8 4" xfId="26539" xr:uid="{00000000-0005-0000-0000-0000534A0000}"/>
    <cellStyle name="메모 7 4 2 9" xfId="9336" xr:uid="{00000000-0005-0000-0000-0000544A0000}"/>
    <cellStyle name="메모 7 4 2 9 2" xfId="15302" xr:uid="{00000000-0005-0000-0000-0000554A0000}"/>
    <cellStyle name="메모 7 4 2 9 3" xfId="21058" xr:uid="{00000000-0005-0000-0000-0000564A0000}"/>
    <cellStyle name="메모 7 4 2 9 4" xfId="26540" xr:uid="{00000000-0005-0000-0000-0000574A0000}"/>
    <cellStyle name="메모 7 4 3" xfId="6083" xr:uid="{00000000-0005-0000-0000-0000584A0000}"/>
    <cellStyle name="메모 7 4 3 10" xfId="9337" xr:uid="{00000000-0005-0000-0000-0000594A0000}"/>
    <cellStyle name="메모 7 4 3 10 2" xfId="15303" xr:uid="{00000000-0005-0000-0000-00005A4A0000}"/>
    <cellStyle name="메모 7 4 3 10 3" xfId="21059" xr:uid="{00000000-0005-0000-0000-00005B4A0000}"/>
    <cellStyle name="메모 7 4 3 10 4" xfId="26541" xr:uid="{00000000-0005-0000-0000-00005C4A0000}"/>
    <cellStyle name="메모 7 4 3 11" xfId="12055" xr:uid="{00000000-0005-0000-0000-00005D4A0000}"/>
    <cellStyle name="메모 7 4 3 12" xfId="17811" xr:uid="{00000000-0005-0000-0000-00005E4A0000}"/>
    <cellStyle name="메모 7 4 3 13" xfId="23308" xr:uid="{00000000-0005-0000-0000-00005F4A0000}"/>
    <cellStyle name="메모 7 4 3 2" xfId="9338" xr:uid="{00000000-0005-0000-0000-0000604A0000}"/>
    <cellStyle name="메모 7 4 3 2 2" xfId="15304" xr:uid="{00000000-0005-0000-0000-0000614A0000}"/>
    <cellStyle name="메모 7 4 3 2 3" xfId="21060" xr:uid="{00000000-0005-0000-0000-0000624A0000}"/>
    <cellStyle name="메모 7 4 3 2 4" xfId="26542" xr:uid="{00000000-0005-0000-0000-0000634A0000}"/>
    <cellStyle name="메모 7 4 3 3" xfId="9339" xr:uid="{00000000-0005-0000-0000-0000644A0000}"/>
    <cellStyle name="메모 7 4 3 3 2" xfId="15305" xr:uid="{00000000-0005-0000-0000-0000654A0000}"/>
    <cellStyle name="메모 7 4 3 3 3" xfId="21061" xr:uid="{00000000-0005-0000-0000-0000664A0000}"/>
    <cellStyle name="메모 7 4 3 3 4" xfId="26543" xr:uid="{00000000-0005-0000-0000-0000674A0000}"/>
    <cellStyle name="메모 7 4 3 4" xfId="9340" xr:uid="{00000000-0005-0000-0000-0000684A0000}"/>
    <cellStyle name="메모 7 4 3 4 2" xfId="15306" xr:uid="{00000000-0005-0000-0000-0000694A0000}"/>
    <cellStyle name="메모 7 4 3 4 3" xfId="21062" xr:uid="{00000000-0005-0000-0000-00006A4A0000}"/>
    <cellStyle name="메모 7 4 3 4 4" xfId="26544" xr:uid="{00000000-0005-0000-0000-00006B4A0000}"/>
    <cellStyle name="메모 7 4 3 5" xfId="9341" xr:uid="{00000000-0005-0000-0000-00006C4A0000}"/>
    <cellStyle name="메모 7 4 3 5 2" xfId="15307" xr:uid="{00000000-0005-0000-0000-00006D4A0000}"/>
    <cellStyle name="메모 7 4 3 5 3" xfId="21063" xr:uid="{00000000-0005-0000-0000-00006E4A0000}"/>
    <cellStyle name="메모 7 4 3 5 4" xfId="26545" xr:uid="{00000000-0005-0000-0000-00006F4A0000}"/>
    <cellStyle name="메모 7 4 3 6" xfId="9342" xr:uid="{00000000-0005-0000-0000-0000704A0000}"/>
    <cellStyle name="메모 7 4 3 6 2" xfId="15308" xr:uid="{00000000-0005-0000-0000-0000714A0000}"/>
    <cellStyle name="메모 7 4 3 6 3" xfId="21064" xr:uid="{00000000-0005-0000-0000-0000724A0000}"/>
    <cellStyle name="메모 7 4 3 6 4" xfId="26546" xr:uid="{00000000-0005-0000-0000-0000734A0000}"/>
    <cellStyle name="메모 7 4 3 7" xfId="9343" xr:uid="{00000000-0005-0000-0000-0000744A0000}"/>
    <cellStyle name="메모 7 4 3 7 2" xfId="15309" xr:uid="{00000000-0005-0000-0000-0000754A0000}"/>
    <cellStyle name="메모 7 4 3 7 3" xfId="21065" xr:uid="{00000000-0005-0000-0000-0000764A0000}"/>
    <cellStyle name="메모 7 4 3 7 4" xfId="26547" xr:uid="{00000000-0005-0000-0000-0000774A0000}"/>
    <cellStyle name="메모 7 4 3 8" xfId="9344" xr:uid="{00000000-0005-0000-0000-0000784A0000}"/>
    <cellStyle name="메모 7 4 3 8 2" xfId="15310" xr:uid="{00000000-0005-0000-0000-0000794A0000}"/>
    <cellStyle name="메모 7 4 3 8 3" xfId="21066" xr:uid="{00000000-0005-0000-0000-00007A4A0000}"/>
    <cellStyle name="메모 7 4 3 8 4" xfId="26548" xr:uid="{00000000-0005-0000-0000-00007B4A0000}"/>
    <cellStyle name="메모 7 4 3 9" xfId="9345" xr:uid="{00000000-0005-0000-0000-00007C4A0000}"/>
    <cellStyle name="메모 7 4 3 9 2" xfId="15311" xr:uid="{00000000-0005-0000-0000-00007D4A0000}"/>
    <cellStyle name="메모 7 4 3 9 3" xfId="21067" xr:uid="{00000000-0005-0000-0000-00007E4A0000}"/>
    <cellStyle name="메모 7 4 3 9 4" xfId="26549" xr:uid="{00000000-0005-0000-0000-00007F4A0000}"/>
    <cellStyle name="메모 7 4 4" xfId="9346" xr:uid="{00000000-0005-0000-0000-0000804A0000}"/>
    <cellStyle name="메모 7 4 4 2" xfId="15312" xr:uid="{00000000-0005-0000-0000-0000814A0000}"/>
    <cellStyle name="메모 7 4 4 3" xfId="21068" xr:uid="{00000000-0005-0000-0000-0000824A0000}"/>
    <cellStyle name="메모 7 4 4 4" xfId="26550" xr:uid="{00000000-0005-0000-0000-0000834A0000}"/>
    <cellStyle name="메모 7 4 5" xfId="9347" xr:uid="{00000000-0005-0000-0000-0000844A0000}"/>
    <cellStyle name="메모 7 4 5 2" xfId="15313" xr:uid="{00000000-0005-0000-0000-0000854A0000}"/>
    <cellStyle name="메모 7 4 5 3" xfId="21069" xr:uid="{00000000-0005-0000-0000-0000864A0000}"/>
    <cellStyle name="메모 7 4 5 4" xfId="26551" xr:uid="{00000000-0005-0000-0000-0000874A0000}"/>
    <cellStyle name="메모 7 4 6" xfId="9348" xr:uid="{00000000-0005-0000-0000-0000884A0000}"/>
    <cellStyle name="메모 7 4 6 2" xfId="15314" xr:uid="{00000000-0005-0000-0000-0000894A0000}"/>
    <cellStyle name="메모 7 4 6 3" xfId="21070" xr:uid="{00000000-0005-0000-0000-00008A4A0000}"/>
    <cellStyle name="메모 7 4 6 4" xfId="26552" xr:uid="{00000000-0005-0000-0000-00008B4A0000}"/>
    <cellStyle name="메모 7 4 7" xfId="9349" xr:uid="{00000000-0005-0000-0000-00008C4A0000}"/>
    <cellStyle name="메모 7 4 7 2" xfId="15315" xr:uid="{00000000-0005-0000-0000-00008D4A0000}"/>
    <cellStyle name="메모 7 4 7 3" xfId="21071" xr:uid="{00000000-0005-0000-0000-00008E4A0000}"/>
    <cellStyle name="메모 7 4 7 4" xfId="26553" xr:uid="{00000000-0005-0000-0000-00008F4A0000}"/>
    <cellStyle name="메모 7 4 8" xfId="11575" xr:uid="{00000000-0005-0000-0000-0000904A0000}"/>
    <cellStyle name="메모 7 4 9" xfId="17349" xr:uid="{00000000-0005-0000-0000-0000914A0000}"/>
    <cellStyle name="메모 7 5" xfId="5594" xr:uid="{00000000-0005-0000-0000-0000924A0000}"/>
    <cellStyle name="메모 7 5 10" xfId="17351" xr:uid="{00000000-0005-0000-0000-0000934A0000}"/>
    <cellStyle name="메모 7 5 11" xfId="22911" xr:uid="{00000000-0005-0000-0000-0000944A0000}"/>
    <cellStyle name="메모 7 5 2" xfId="5882" xr:uid="{00000000-0005-0000-0000-0000954A0000}"/>
    <cellStyle name="메모 7 5 2 10" xfId="9350" xr:uid="{00000000-0005-0000-0000-0000964A0000}"/>
    <cellStyle name="메모 7 5 2 10 2" xfId="15316" xr:uid="{00000000-0005-0000-0000-0000974A0000}"/>
    <cellStyle name="메모 7 5 2 10 3" xfId="21072" xr:uid="{00000000-0005-0000-0000-0000984A0000}"/>
    <cellStyle name="메모 7 5 2 10 4" xfId="26554" xr:uid="{00000000-0005-0000-0000-0000994A0000}"/>
    <cellStyle name="메모 7 5 2 11" xfId="11855" xr:uid="{00000000-0005-0000-0000-00009A4A0000}"/>
    <cellStyle name="메모 7 5 2 12" xfId="17612" xr:uid="{00000000-0005-0000-0000-00009B4A0000}"/>
    <cellStyle name="메모 7 5 2 13" xfId="23109" xr:uid="{00000000-0005-0000-0000-00009C4A0000}"/>
    <cellStyle name="메모 7 5 2 2" xfId="9351" xr:uid="{00000000-0005-0000-0000-00009D4A0000}"/>
    <cellStyle name="메모 7 5 2 2 2" xfId="15317" xr:uid="{00000000-0005-0000-0000-00009E4A0000}"/>
    <cellStyle name="메모 7 5 2 2 3" xfId="21073" xr:uid="{00000000-0005-0000-0000-00009F4A0000}"/>
    <cellStyle name="메모 7 5 2 2 4" xfId="26555" xr:uid="{00000000-0005-0000-0000-0000A04A0000}"/>
    <cellStyle name="메모 7 5 2 3" xfId="9352" xr:uid="{00000000-0005-0000-0000-0000A14A0000}"/>
    <cellStyle name="메모 7 5 2 3 2" xfId="15318" xr:uid="{00000000-0005-0000-0000-0000A24A0000}"/>
    <cellStyle name="메모 7 5 2 3 3" xfId="21074" xr:uid="{00000000-0005-0000-0000-0000A34A0000}"/>
    <cellStyle name="메모 7 5 2 3 4" xfId="26556" xr:uid="{00000000-0005-0000-0000-0000A44A0000}"/>
    <cellStyle name="메모 7 5 2 4" xfId="9353" xr:uid="{00000000-0005-0000-0000-0000A54A0000}"/>
    <cellStyle name="메모 7 5 2 4 2" xfId="15319" xr:uid="{00000000-0005-0000-0000-0000A64A0000}"/>
    <cellStyle name="메모 7 5 2 4 3" xfId="21075" xr:uid="{00000000-0005-0000-0000-0000A74A0000}"/>
    <cellStyle name="메모 7 5 2 4 4" xfId="26557" xr:uid="{00000000-0005-0000-0000-0000A84A0000}"/>
    <cellStyle name="메모 7 5 2 5" xfId="9354" xr:uid="{00000000-0005-0000-0000-0000A94A0000}"/>
    <cellStyle name="메모 7 5 2 5 2" xfId="15320" xr:uid="{00000000-0005-0000-0000-0000AA4A0000}"/>
    <cellStyle name="메모 7 5 2 5 3" xfId="21076" xr:uid="{00000000-0005-0000-0000-0000AB4A0000}"/>
    <cellStyle name="메모 7 5 2 5 4" xfId="26558" xr:uid="{00000000-0005-0000-0000-0000AC4A0000}"/>
    <cellStyle name="메모 7 5 2 6" xfId="9355" xr:uid="{00000000-0005-0000-0000-0000AD4A0000}"/>
    <cellStyle name="메모 7 5 2 6 2" xfId="15321" xr:uid="{00000000-0005-0000-0000-0000AE4A0000}"/>
    <cellStyle name="메모 7 5 2 6 3" xfId="21077" xr:uid="{00000000-0005-0000-0000-0000AF4A0000}"/>
    <cellStyle name="메모 7 5 2 6 4" xfId="26559" xr:uid="{00000000-0005-0000-0000-0000B04A0000}"/>
    <cellStyle name="메모 7 5 2 7" xfId="9356" xr:uid="{00000000-0005-0000-0000-0000B14A0000}"/>
    <cellStyle name="메모 7 5 2 7 2" xfId="15322" xr:uid="{00000000-0005-0000-0000-0000B24A0000}"/>
    <cellStyle name="메모 7 5 2 7 3" xfId="21078" xr:uid="{00000000-0005-0000-0000-0000B34A0000}"/>
    <cellStyle name="메모 7 5 2 7 4" xfId="26560" xr:uid="{00000000-0005-0000-0000-0000B44A0000}"/>
    <cellStyle name="메모 7 5 2 8" xfId="9357" xr:uid="{00000000-0005-0000-0000-0000B54A0000}"/>
    <cellStyle name="메모 7 5 2 8 2" xfId="15323" xr:uid="{00000000-0005-0000-0000-0000B64A0000}"/>
    <cellStyle name="메모 7 5 2 8 3" xfId="21079" xr:uid="{00000000-0005-0000-0000-0000B74A0000}"/>
    <cellStyle name="메모 7 5 2 8 4" xfId="26561" xr:uid="{00000000-0005-0000-0000-0000B84A0000}"/>
    <cellStyle name="메모 7 5 2 9" xfId="9358" xr:uid="{00000000-0005-0000-0000-0000B94A0000}"/>
    <cellStyle name="메모 7 5 2 9 2" xfId="15324" xr:uid="{00000000-0005-0000-0000-0000BA4A0000}"/>
    <cellStyle name="메모 7 5 2 9 3" xfId="21080" xr:uid="{00000000-0005-0000-0000-0000BB4A0000}"/>
    <cellStyle name="메모 7 5 2 9 4" xfId="26562" xr:uid="{00000000-0005-0000-0000-0000BC4A0000}"/>
    <cellStyle name="메모 7 5 3" xfId="6087" xr:uid="{00000000-0005-0000-0000-0000BD4A0000}"/>
    <cellStyle name="메모 7 5 3 10" xfId="9359" xr:uid="{00000000-0005-0000-0000-0000BE4A0000}"/>
    <cellStyle name="메모 7 5 3 10 2" xfId="15325" xr:uid="{00000000-0005-0000-0000-0000BF4A0000}"/>
    <cellStyle name="메모 7 5 3 10 3" xfId="21081" xr:uid="{00000000-0005-0000-0000-0000C04A0000}"/>
    <cellStyle name="메모 7 5 3 10 4" xfId="26563" xr:uid="{00000000-0005-0000-0000-0000C14A0000}"/>
    <cellStyle name="메모 7 5 3 11" xfId="12059" xr:uid="{00000000-0005-0000-0000-0000C24A0000}"/>
    <cellStyle name="메모 7 5 3 12" xfId="17815" xr:uid="{00000000-0005-0000-0000-0000C34A0000}"/>
    <cellStyle name="메모 7 5 3 13" xfId="23312" xr:uid="{00000000-0005-0000-0000-0000C44A0000}"/>
    <cellStyle name="메모 7 5 3 2" xfId="9360" xr:uid="{00000000-0005-0000-0000-0000C54A0000}"/>
    <cellStyle name="메모 7 5 3 2 2" xfId="15326" xr:uid="{00000000-0005-0000-0000-0000C64A0000}"/>
    <cellStyle name="메모 7 5 3 2 3" xfId="21082" xr:uid="{00000000-0005-0000-0000-0000C74A0000}"/>
    <cellStyle name="메모 7 5 3 2 4" xfId="26564" xr:uid="{00000000-0005-0000-0000-0000C84A0000}"/>
    <cellStyle name="메모 7 5 3 3" xfId="9361" xr:uid="{00000000-0005-0000-0000-0000C94A0000}"/>
    <cellStyle name="메모 7 5 3 3 2" xfId="15327" xr:uid="{00000000-0005-0000-0000-0000CA4A0000}"/>
    <cellStyle name="메모 7 5 3 3 3" xfId="21083" xr:uid="{00000000-0005-0000-0000-0000CB4A0000}"/>
    <cellStyle name="메모 7 5 3 3 4" xfId="26565" xr:uid="{00000000-0005-0000-0000-0000CC4A0000}"/>
    <cellStyle name="메모 7 5 3 4" xfId="9362" xr:uid="{00000000-0005-0000-0000-0000CD4A0000}"/>
    <cellStyle name="메모 7 5 3 4 2" xfId="15328" xr:uid="{00000000-0005-0000-0000-0000CE4A0000}"/>
    <cellStyle name="메모 7 5 3 4 3" xfId="21084" xr:uid="{00000000-0005-0000-0000-0000CF4A0000}"/>
    <cellStyle name="메모 7 5 3 4 4" xfId="26566" xr:uid="{00000000-0005-0000-0000-0000D04A0000}"/>
    <cellStyle name="메모 7 5 3 5" xfId="9363" xr:uid="{00000000-0005-0000-0000-0000D14A0000}"/>
    <cellStyle name="메모 7 5 3 5 2" xfId="15329" xr:uid="{00000000-0005-0000-0000-0000D24A0000}"/>
    <cellStyle name="메모 7 5 3 5 3" xfId="21085" xr:uid="{00000000-0005-0000-0000-0000D34A0000}"/>
    <cellStyle name="메모 7 5 3 5 4" xfId="26567" xr:uid="{00000000-0005-0000-0000-0000D44A0000}"/>
    <cellStyle name="메모 7 5 3 6" xfId="9364" xr:uid="{00000000-0005-0000-0000-0000D54A0000}"/>
    <cellStyle name="메모 7 5 3 6 2" xfId="15330" xr:uid="{00000000-0005-0000-0000-0000D64A0000}"/>
    <cellStyle name="메모 7 5 3 6 3" xfId="21086" xr:uid="{00000000-0005-0000-0000-0000D74A0000}"/>
    <cellStyle name="메모 7 5 3 6 4" xfId="26568" xr:uid="{00000000-0005-0000-0000-0000D84A0000}"/>
    <cellStyle name="메모 7 5 3 7" xfId="9365" xr:uid="{00000000-0005-0000-0000-0000D94A0000}"/>
    <cellStyle name="메모 7 5 3 7 2" xfId="15331" xr:uid="{00000000-0005-0000-0000-0000DA4A0000}"/>
    <cellStyle name="메모 7 5 3 7 3" xfId="21087" xr:uid="{00000000-0005-0000-0000-0000DB4A0000}"/>
    <cellStyle name="메모 7 5 3 7 4" xfId="26569" xr:uid="{00000000-0005-0000-0000-0000DC4A0000}"/>
    <cellStyle name="메모 7 5 3 8" xfId="9366" xr:uid="{00000000-0005-0000-0000-0000DD4A0000}"/>
    <cellStyle name="메모 7 5 3 8 2" xfId="15332" xr:uid="{00000000-0005-0000-0000-0000DE4A0000}"/>
    <cellStyle name="메모 7 5 3 8 3" xfId="21088" xr:uid="{00000000-0005-0000-0000-0000DF4A0000}"/>
    <cellStyle name="메모 7 5 3 8 4" xfId="26570" xr:uid="{00000000-0005-0000-0000-0000E04A0000}"/>
    <cellStyle name="메모 7 5 3 9" xfId="9367" xr:uid="{00000000-0005-0000-0000-0000E14A0000}"/>
    <cellStyle name="메모 7 5 3 9 2" xfId="15333" xr:uid="{00000000-0005-0000-0000-0000E24A0000}"/>
    <cellStyle name="메모 7 5 3 9 3" xfId="21089" xr:uid="{00000000-0005-0000-0000-0000E34A0000}"/>
    <cellStyle name="메모 7 5 3 9 4" xfId="26571" xr:uid="{00000000-0005-0000-0000-0000E44A0000}"/>
    <cellStyle name="메모 7 5 4" xfId="9368" xr:uid="{00000000-0005-0000-0000-0000E54A0000}"/>
    <cellStyle name="메모 7 5 4 2" xfId="15334" xr:uid="{00000000-0005-0000-0000-0000E64A0000}"/>
    <cellStyle name="메모 7 5 4 3" xfId="21090" xr:uid="{00000000-0005-0000-0000-0000E74A0000}"/>
    <cellStyle name="메모 7 5 4 4" xfId="26572" xr:uid="{00000000-0005-0000-0000-0000E84A0000}"/>
    <cellStyle name="메모 7 5 5" xfId="9369" xr:uid="{00000000-0005-0000-0000-0000E94A0000}"/>
    <cellStyle name="메모 7 5 5 2" xfId="15335" xr:uid="{00000000-0005-0000-0000-0000EA4A0000}"/>
    <cellStyle name="메모 7 5 5 3" xfId="21091" xr:uid="{00000000-0005-0000-0000-0000EB4A0000}"/>
    <cellStyle name="메모 7 5 5 4" xfId="26573" xr:uid="{00000000-0005-0000-0000-0000EC4A0000}"/>
    <cellStyle name="메모 7 5 6" xfId="9370" xr:uid="{00000000-0005-0000-0000-0000ED4A0000}"/>
    <cellStyle name="메모 7 5 6 2" xfId="15336" xr:uid="{00000000-0005-0000-0000-0000EE4A0000}"/>
    <cellStyle name="메모 7 5 6 3" xfId="21092" xr:uid="{00000000-0005-0000-0000-0000EF4A0000}"/>
    <cellStyle name="메모 7 5 6 4" xfId="26574" xr:uid="{00000000-0005-0000-0000-0000F04A0000}"/>
    <cellStyle name="메모 7 5 7" xfId="9371" xr:uid="{00000000-0005-0000-0000-0000F14A0000}"/>
    <cellStyle name="메모 7 5 7 2" xfId="15337" xr:uid="{00000000-0005-0000-0000-0000F24A0000}"/>
    <cellStyle name="메모 7 5 7 3" xfId="21093" xr:uid="{00000000-0005-0000-0000-0000F34A0000}"/>
    <cellStyle name="메모 7 5 7 4" xfId="26575" xr:uid="{00000000-0005-0000-0000-0000F44A0000}"/>
    <cellStyle name="메모 7 5 8" xfId="9372" xr:uid="{00000000-0005-0000-0000-0000F54A0000}"/>
    <cellStyle name="메모 7 5 8 2" xfId="15338" xr:uid="{00000000-0005-0000-0000-0000F64A0000}"/>
    <cellStyle name="메모 7 5 8 3" xfId="21094" xr:uid="{00000000-0005-0000-0000-0000F74A0000}"/>
    <cellStyle name="메모 7 5 8 4" xfId="26576" xr:uid="{00000000-0005-0000-0000-0000F84A0000}"/>
    <cellStyle name="메모 7 5 9" xfId="11579" xr:uid="{00000000-0005-0000-0000-0000F94A0000}"/>
    <cellStyle name="메모 7 6" xfId="9373" xr:uid="{00000000-0005-0000-0000-0000FA4A0000}"/>
    <cellStyle name="메모 7 6 2" xfId="15339" xr:uid="{00000000-0005-0000-0000-0000FB4A0000}"/>
    <cellStyle name="메모 7 6 3" xfId="21095" xr:uid="{00000000-0005-0000-0000-0000FC4A0000}"/>
    <cellStyle name="메모 7 6 4" xfId="26577" xr:uid="{00000000-0005-0000-0000-0000FD4A0000}"/>
    <cellStyle name="메모 7 7" xfId="9374" xr:uid="{00000000-0005-0000-0000-0000FE4A0000}"/>
    <cellStyle name="메모 7 7 2" xfId="15340" xr:uid="{00000000-0005-0000-0000-0000FF4A0000}"/>
    <cellStyle name="메모 7 7 3" xfId="21096" xr:uid="{00000000-0005-0000-0000-0000004B0000}"/>
    <cellStyle name="메모 7 7 4" xfId="26578" xr:uid="{00000000-0005-0000-0000-0000014B0000}"/>
    <cellStyle name="메모 7 8" xfId="11345" xr:uid="{00000000-0005-0000-0000-0000024B0000}"/>
    <cellStyle name="메모 7 9" xfId="11268" xr:uid="{00000000-0005-0000-0000-0000034B0000}"/>
    <cellStyle name="메시지" xfId="4580" xr:uid="{00000000-0005-0000-0000-0000044B0000}"/>
    <cellStyle name="메시지 2" xfId="4581" xr:uid="{00000000-0005-0000-0000-0000054B0000}"/>
    <cellStyle name="묮뎋 [0.00]_PRODUCT DETAIL Q1" xfId="561" xr:uid="{00000000-0005-0000-0000-0000064B0000}"/>
    <cellStyle name="묮뎋_PRODUCT DETAIL Q1" xfId="562" xr:uid="{00000000-0005-0000-0000-0000074B0000}"/>
    <cellStyle name="믅됞 [0.00]_NT Server " xfId="5100" xr:uid="{00000000-0005-0000-0000-0000084B0000}"/>
    <cellStyle name="믅됞_NT Server " xfId="5101" xr:uid="{00000000-0005-0000-0000-0000094B0000}"/>
    <cellStyle name="바이알" xfId="4582" xr:uid="{00000000-0005-0000-0000-00000A4B0000}"/>
    <cellStyle name="바탕체" xfId="5102" xr:uid="{00000000-0005-0000-0000-00000B4B0000}"/>
    <cellStyle name="백분율" xfId="5" builtinId="5"/>
    <cellStyle name="백분율 [0]" xfId="563" xr:uid="{00000000-0005-0000-0000-00000D4B0000}"/>
    <cellStyle name="백분율 [2]" xfId="564" xr:uid="{00000000-0005-0000-0000-00000E4B0000}"/>
    <cellStyle name="백분율 2" xfId="565" xr:uid="{00000000-0005-0000-0000-00000F4B0000}"/>
    <cellStyle name="백분율 2 10" xfId="4583" xr:uid="{00000000-0005-0000-0000-0000104B0000}"/>
    <cellStyle name="백분율 2 10 2" xfId="4584" xr:uid="{00000000-0005-0000-0000-0000114B0000}"/>
    <cellStyle name="백분율 2 11" xfId="4585" xr:uid="{00000000-0005-0000-0000-0000124B0000}"/>
    <cellStyle name="백분율 2 11 2" xfId="4586" xr:uid="{00000000-0005-0000-0000-0000134B0000}"/>
    <cellStyle name="백분율 2 12" xfId="4587" xr:uid="{00000000-0005-0000-0000-0000144B0000}"/>
    <cellStyle name="백분율 2 12 2" xfId="4588" xr:uid="{00000000-0005-0000-0000-0000154B0000}"/>
    <cellStyle name="백분율 2 13" xfId="4589" xr:uid="{00000000-0005-0000-0000-0000164B0000}"/>
    <cellStyle name="백분율 2 13 2" xfId="4590" xr:uid="{00000000-0005-0000-0000-0000174B0000}"/>
    <cellStyle name="백분율 2 14" xfId="4591" xr:uid="{00000000-0005-0000-0000-0000184B0000}"/>
    <cellStyle name="백분율 2 14 2" xfId="4592" xr:uid="{00000000-0005-0000-0000-0000194B0000}"/>
    <cellStyle name="백분율 2 15" xfId="4593" xr:uid="{00000000-0005-0000-0000-00001A4B0000}"/>
    <cellStyle name="백분율 2 15 2" xfId="4594" xr:uid="{00000000-0005-0000-0000-00001B4B0000}"/>
    <cellStyle name="백분율 2 16" xfId="4595" xr:uid="{00000000-0005-0000-0000-00001C4B0000}"/>
    <cellStyle name="백분율 2 16 2" xfId="4596" xr:uid="{00000000-0005-0000-0000-00001D4B0000}"/>
    <cellStyle name="백분율 2 17" xfId="4597" xr:uid="{00000000-0005-0000-0000-00001E4B0000}"/>
    <cellStyle name="백분율 2 17 2" xfId="4598" xr:uid="{00000000-0005-0000-0000-00001F4B0000}"/>
    <cellStyle name="백분율 2 18" xfId="4599" xr:uid="{00000000-0005-0000-0000-0000204B0000}"/>
    <cellStyle name="백분율 2 18 2" xfId="4600" xr:uid="{00000000-0005-0000-0000-0000214B0000}"/>
    <cellStyle name="백분율 2 19" xfId="4601" xr:uid="{00000000-0005-0000-0000-0000224B0000}"/>
    <cellStyle name="백분율 2 19 2" xfId="4602" xr:uid="{00000000-0005-0000-0000-0000234B0000}"/>
    <cellStyle name="백분율 2 2" xfId="4603" xr:uid="{00000000-0005-0000-0000-0000244B0000}"/>
    <cellStyle name="백분율 2 2 2" xfId="4604" xr:uid="{00000000-0005-0000-0000-0000254B0000}"/>
    <cellStyle name="백분율 2 20" xfId="4605" xr:uid="{00000000-0005-0000-0000-0000264B0000}"/>
    <cellStyle name="백분율 2 21" xfId="5085" xr:uid="{00000000-0005-0000-0000-0000274B0000}"/>
    <cellStyle name="백분율 2 3" xfId="4606" xr:uid="{00000000-0005-0000-0000-0000284B0000}"/>
    <cellStyle name="백분율 2 3 2" xfId="4607" xr:uid="{00000000-0005-0000-0000-0000294B0000}"/>
    <cellStyle name="백분율 2 4" xfId="4608" xr:uid="{00000000-0005-0000-0000-00002A4B0000}"/>
    <cellStyle name="백분율 2 4 2" xfId="4609" xr:uid="{00000000-0005-0000-0000-00002B4B0000}"/>
    <cellStyle name="백분율 2 5" xfId="4610" xr:uid="{00000000-0005-0000-0000-00002C4B0000}"/>
    <cellStyle name="백분율 2 5 2" xfId="4611" xr:uid="{00000000-0005-0000-0000-00002D4B0000}"/>
    <cellStyle name="백분율 2 6" xfId="4612" xr:uid="{00000000-0005-0000-0000-00002E4B0000}"/>
    <cellStyle name="백분율 2 6 2" xfId="4613" xr:uid="{00000000-0005-0000-0000-00002F4B0000}"/>
    <cellStyle name="백분율 2 7" xfId="4614" xr:uid="{00000000-0005-0000-0000-0000304B0000}"/>
    <cellStyle name="백분율 2 7 2" xfId="4615" xr:uid="{00000000-0005-0000-0000-0000314B0000}"/>
    <cellStyle name="백분율 2 8" xfId="4616" xr:uid="{00000000-0005-0000-0000-0000324B0000}"/>
    <cellStyle name="백분율 2 8 2" xfId="4617" xr:uid="{00000000-0005-0000-0000-0000334B0000}"/>
    <cellStyle name="백분율 2 9" xfId="4618" xr:uid="{00000000-0005-0000-0000-0000344B0000}"/>
    <cellStyle name="백분율 2 9 2" xfId="4619" xr:uid="{00000000-0005-0000-0000-0000354B0000}"/>
    <cellStyle name="백분율 3" xfId="566" xr:uid="{00000000-0005-0000-0000-0000364B0000}"/>
    <cellStyle name="백분율 3 2" xfId="4620" xr:uid="{00000000-0005-0000-0000-0000374B0000}"/>
    <cellStyle name="백분율 3 3" xfId="4621" xr:uid="{00000000-0005-0000-0000-0000384B0000}"/>
    <cellStyle name="백분율 4" xfId="567" xr:uid="{00000000-0005-0000-0000-0000394B0000}"/>
    <cellStyle name="백분율 4 2" xfId="4622" xr:uid="{00000000-0005-0000-0000-00003A4B0000}"/>
    <cellStyle name="백분율 5" xfId="568" xr:uid="{00000000-0005-0000-0000-00003B4B0000}"/>
    <cellStyle name="백분율 5 2" xfId="4623" xr:uid="{00000000-0005-0000-0000-00003C4B0000}"/>
    <cellStyle name="백분율 6" xfId="4624" xr:uid="{00000000-0005-0000-0000-00003D4B0000}"/>
    <cellStyle name="백분율 7" xfId="5078" xr:uid="{00000000-0005-0000-0000-00003E4B0000}"/>
    <cellStyle name="백분율 8" xfId="16" xr:uid="{00000000-0005-0000-0000-00003F4B0000}"/>
    <cellStyle name="보통 2" xfId="569" xr:uid="{00000000-0005-0000-0000-0000404B0000}"/>
    <cellStyle name="보통 3" xfId="570" xr:uid="{00000000-0005-0000-0000-0000414B0000}"/>
    <cellStyle name="보통 4" xfId="571" xr:uid="{00000000-0005-0000-0000-0000424B0000}"/>
    <cellStyle name="㠸준" xfId="572" xr:uid="{00000000-0005-0000-0000-0000434B0000}"/>
    <cellStyle name="뷭?" xfId="4625" xr:uid="{00000000-0005-0000-0000-0000444B0000}"/>
    <cellStyle name="새귑[0]_롤痰삠悧 " xfId="17" xr:uid="{00000000-0005-0000-0000-0000454B0000}"/>
    <cellStyle name="새귑_롤痰삠悧 " xfId="18" xr:uid="{00000000-0005-0000-0000-0000464B0000}"/>
    <cellStyle name="선택영역의 가운데로" xfId="4626" xr:uid="{00000000-0005-0000-0000-0000474B0000}"/>
    <cellStyle name="선택영역의 가운데로 2" xfId="5529" xr:uid="{00000000-0005-0000-0000-0000484B0000}"/>
    <cellStyle name="선택영역의 가운데로 2 2" xfId="5817" xr:uid="{00000000-0005-0000-0000-0000494B0000}"/>
    <cellStyle name="선택영역의 가운데로 2 2 10" xfId="17553" xr:uid="{00000000-0005-0000-0000-00004A4B0000}"/>
    <cellStyle name="선택영역의 가운데로 2 2 2" xfId="9375" xr:uid="{00000000-0005-0000-0000-00004B4B0000}"/>
    <cellStyle name="선택영역의 가운데로 2 2 2 2" xfId="15341" xr:uid="{00000000-0005-0000-0000-00004C4B0000}"/>
    <cellStyle name="선택영역의 가운데로 2 2 2 3" xfId="21097" xr:uid="{00000000-0005-0000-0000-00004D4B0000}"/>
    <cellStyle name="선택영역의 가운데로 2 2 2 4" xfId="26579" xr:uid="{00000000-0005-0000-0000-00004E4B0000}"/>
    <cellStyle name="선택영역의 가운데로 2 2 3" xfId="9376" xr:uid="{00000000-0005-0000-0000-00004F4B0000}"/>
    <cellStyle name="선택영역의 가운데로 2 2 3 2" xfId="15342" xr:uid="{00000000-0005-0000-0000-0000504B0000}"/>
    <cellStyle name="선택영역의 가운데로 2 2 3 3" xfId="21098" xr:uid="{00000000-0005-0000-0000-0000514B0000}"/>
    <cellStyle name="선택영역의 가운데로 2 2 3 4" xfId="26580" xr:uid="{00000000-0005-0000-0000-0000524B0000}"/>
    <cellStyle name="선택영역의 가운데로 2 2 4" xfId="9377" xr:uid="{00000000-0005-0000-0000-0000534B0000}"/>
    <cellStyle name="선택영역의 가운데로 2 2 4 2" xfId="15343" xr:uid="{00000000-0005-0000-0000-0000544B0000}"/>
    <cellStyle name="선택영역의 가운데로 2 2 4 3" xfId="21099" xr:uid="{00000000-0005-0000-0000-0000554B0000}"/>
    <cellStyle name="선택영역의 가운데로 2 2 4 4" xfId="26581" xr:uid="{00000000-0005-0000-0000-0000564B0000}"/>
    <cellStyle name="선택영역의 가운데로 2 2 5" xfId="9378" xr:uid="{00000000-0005-0000-0000-0000574B0000}"/>
    <cellStyle name="선택영역의 가운데로 2 2 5 2" xfId="15344" xr:uid="{00000000-0005-0000-0000-0000584B0000}"/>
    <cellStyle name="선택영역의 가운데로 2 2 5 3" xfId="21100" xr:uid="{00000000-0005-0000-0000-0000594B0000}"/>
    <cellStyle name="선택영역의 가운데로 2 2 5 4" xfId="26582" xr:uid="{00000000-0005-0000-0000-00005A4B0000}"/>
    <cellStyle name="선택영역의 가운데로 2 2 6" xfId="9379" xr:uid="{00000000-0005-0000-0000-00005B4B0000}"/>
    <cellStyle name="선택영역의 가운데로 2 2 6 2" xfId="15345" xr:uid="{00000000-0005-0000-0000-00005C4B0000}"/>
    <cellStyle name="선택영역의 가운데로 2 2 6 3" xfId="21101" xr:uid="{00000000-0005-0000-0000-00005D4B0000}"/>
    <cellStyle name="선택영역의 가운데로 2 2 6 4" xfId="26583" xr:uid="{00000000-0005-0000-0000-00005E4B0000}"/>
    <cellStyle name="선택영역의 가운데로 2 2 7" xfId="9380" xr:uid="{00000000-0005-0000-0000-00005F4B0000}"/>
    <cellStyle name="선택영역의 가운데로 2 2 7 2" xfId="15346" xr:uid="{00000000-0005-0000-0000-0000604B0000}"/>
    <cellStyle name="선택영역의 가운데로 2 2 7 3" xfId="21102" xr:uid="{00000000-0005-0000-0000-0000614B0000}"/>
    <cellStyle name="선택영역의 가운데로 2 2 7 4" xfId="26584" xr:uid="{00000000-0005-0000-0000-0000624B0000}"/>
    <cellStyle name="선택영역의 가운데로 2 2 8" xfId="9381" xr:uid="{00000000-0005-0000-0000-0000634B0000}"/>
    <cellStyle name="선택영역의 가운데로 2 2 8 2" xfId="15347" xr:uid="{00000000-0005-0000-0000-0000644B0000}"/>
    <cellStyle name="선택영역의 가운데로 2 2 8 3" xfId="21103" xr:uid="{00000000-0005-0000-0000-0000654B0000}"/>
    <cellStyle name="선택영역의 가운데로 2 2 8 4" xfId="26585" xr:uid="{00000000-0005-0000-0000-0000664B0000}"/>
    <cellStyle name="선택영역의 가운데로 2 2 9" xfId="11790" xr:uid="{00000000-0005-0000-0000-0000674B0000}"/>
    <cellStyle name="선택영역의 가운데로 2 3" xfId="6040" xr:uid="{00000000-0005-0000-0000-0000684B0000}"/>
    <cellStyle name="선택영역의 가운데로 2 4" xfId="9382" xr:uid="{00000000-0005-0000-0000-0000694B0000}"/>
    <cellStyle name="선택영역의 가운데로 2 4 2" xfId="15348" xr:uid="{00000000-0005-0000-0000-00006A4B0000}"/>
    <cellStyle name="선택영역의 가운데로 2 4 3" xfId="21104" xr:uid="{00000000-0005-0000-0000-00006B4B0000}"/>
    <cellStyle name="선택영역의 가운데로 2 4 4" xfId="26586" xr:uid="{00000000-0005-0000-0000-00006C4B0000}"/>
    <cellStyle name="선택영역의 가운데로 2 5" xfId="9383" xr:uid="{00000000-0005-0000-0000-00006D4B0000}"/>
    <cellStyle name="선택영역의 가운데로 2 5 2" xfId="15349" xr:uid="{00000000-0005-0000-0000-00006E4B0000}"/>
    <cellStyle name="선택영역의 가운데로 2 5 3" xfId="21105" xr:uid="{00000000-0005-0000-0000-00006F4B0000}"/>
    <cellStyle name="선택영역의 가운데로 2 5 4" xfId="26587" xr:uid="{00000000-0005-0000-0000-0000704B0000}"/>
    <cellStyle name="선택영역의 가운데로 3" xfId="5435" xr:uid="{00000000-0005-0000-0000-0000714B0000}"/>
    <cellStyle name="선택영역의 가운데로 3 10" xfId="11429" xr:uid="{00000000-0005-0000-0000-0000724B0000}"/>
    <cellStyle name="선택영역의 가운데로 3 11" xfId="17224" xr:uid="{00000000-0005-0000-0000-0000734B0000}"/>
    <cellStyle name="선택영역의 가운데로 3 12" xfId="11323" xr:uid="{00000000-0005-0000-0000-0000744B0000}"/>
    <cellStyle name="선택영역의 가운데로 3 2" xfId="5723" xr:uid="{00000000-0005-0000-0000-0000754B0000}"/>
    <cellStyle name="선택영역의 가운데로 3 2 10" xfId="11696" xr:uid="{00000000-0005-0000-0000-0000764B0000}"/>
    <cellStyle name="선택영역의 가운데로 3 2 11" xfId="17463" xr:uid="{00000000-0005-0000-0000-0000774B0000}"/>
    <cellStyle name="선택영역의 가운데로 3 2 12" xfId="22984" xr:uid="{00000000-0005-0000-0000-0000784B0000}"/>
    <cellStyle name="선택영역의 가운데로 3 2 2" xfId="9384" xr:uid="{00000000-0005-0000-0000-0000794B0000}"/>
    <cellStyle name="선택영역의 가운데로 3 2 2 2" xfId="15350" xr:uid="{00000000-0005-0000-0000-00007A4B0000}"/>
    <cellStyle name="선택영역의 가운데로 3 2 2 3" xfId="21106" xr:uid="{00000000-0005-0000-0000-00007B4B0000}"/>
    <cellStyle name="선택영역의 가운데로 3 2 2 4" xfId="26588" xr:uid="{00000000-0005-0000-0000-00007C4B0000}"/>
    <cellStyle name="선택영역의 가운데로 3 2 3" xfId="9385" xr:uid="{00000000-0005-0000-0000-00007D4B0000}"/>
    <cellStyle name="선택영역의 가운데로 3 2 3 2" xfId="15351" xr:uid="{00000000-0005-0000-0000-00007E4B0000}"/>
    <cellStyle name="선택영역의 가운데로 3 2 3 3" xfId="21107" xr:uid="{00000000-0005-0000-0000-00007F4B0000}"/>
    <cellStyle name="선택영역의 가운데로 3 2 3 4" xfId="26589" xr:uid="{00000000-0005-0000-0000-0000804B0000}"/>
    <cellStyle name="선택영역의 가운데로 3 2 4" xfId="9386" xr:uid="{00000000-0005-0000-0000-0000814B0000}"/>
    <cellStyle name="선택영역의 가운데로 3 2 4 2" xfId="15352" xr:uid="{00000000-0005-0000-0000-0000824B0000}"/>
    <cellStyle name="선택영역의 가운데로 3 2 4 3" xfId="21108" xr:uid="{00000000-0005-0000-0000-0000834B0000}"/>
    <cellStyle name="선택영역의 가운데로 3 2 4 4" xfId="26590" xr:uid="{00000000-0005-0000-0000-0000844B0000}"/>
    <cellStyle name="선택영역의 가운데로 3 2 5" xfId="9387" xr:uid="{00000000-0005-0000-0000-0000854B0000}"/>
    <cellStyle name="선택영역의 가운데로 3 2 5 2" xfId="15353" xr:uid="{00000000-0005-0000-0000-0000864B0000}"/>
    <cellStyle name="선택영역의 가운데로 3 2 5 3" xfId="21109" xr:uid="{00000000-0005-0000-0000-0000874B0000}"/>
    <cellStyle name="선택영역의 가운데로 3 2 5 4" xfId="26591" xr:uid="{00000000-0005-0000-0000-0000884B0000}"/>
    <cellStyle name="선택영역의 가운데로 3 2 6" xfId="9388" xr:uid="{00000000-0005-0000-0000-0000894B0000}"/>
    <cellStyle name="선택영역의 가운데로 3 2 6 2" xfId="15354" xr:uid="{00000000-0005-0000-0000-00008A4B0000}"/>
    <cellStyle name="선택영역의 가운데로 3 2 6 3" xfId="21110" xr:uid="{00000000-0005-0000-0000-00008B4B0000}"/>
    <cellStyle name="선택영역의 가운데로 3 2 6 4" xfId="26592" xr:uid="{00000000-0005-0000-0000-00008C4B0000}"/>
    <cellStyle name="선택영역의 가운데로 3 2 7" xfId="9389" xr:uid="{00000000-0005-0000-0000-00008D4B0000}"/>
    <cellStyle name="선택영역의 가운데로 3 2 7 2" xfId="15355" xr:uid="{00000000-0005-0000-0000-00008E4B0000}"/>
    <cellStyle name="선택영역의 가운데로 3 2 7 3" xfId="21111" xr:uid="{00000000-0005-0000-0000-00008F4B0000}"/>
    <cellStyle name="선택영역의 가운데로 3 2 7 4" xfId="26593" xr:uid="{00000000-0005-0000-0000-0000904B0000}"/>
    <cellStyle name="선택영역의 가운데로 3 2 8" xfId="9390" xr:uid="{00000000-0005-0000-0000-0000914B0000}"/>
    <cellStyle name="선택영역의 가운데로 3 2 8 2" xfId="15356" xr:uid="{00000000-0005-0000-0000-0000924B0000}"/>
    <cellStyle name="선택영역의 가운데로 3 2 8 3" xfId="21112" xr:uid="{00000000-0005-0000-0000-0000934B0000}"/>
    <cellStyle name="선택영역의 가운데로 3 2 8 4" xfId="26594" xr:uid="{00000000-0005-0000-0000-0000944B0000}"/>
    <cellStyle name="선택영역의 가운데로 3 2 9" xfId="9391" xr:uid="{00000000-0005-0000-0000-0000954B0000}"/>
    <cellStyle name="선택영역의 가운데로 3 2 9 2" xfId="15357" xr:uid="{00000000-0005-0000-0000-0000964B0000}"/>
    <cellStyle name="선택영역의 가운데로 3 2 9 3" xfId="21113" xr:uid="{00000000-0005-0000-0000-0000974B0000}"/>
    <cellStyle name="선택영역의 가운데로 3 2 9 4" xfId="26595" xr:uid="{00000000-0005-0000-0000-0000984B0000}"/>
    <cellStyle name="선택영역의 가운데로 3 3" xfId="5955" xr:uid="{00000000-0005-0000-0000-0000994B0000}"/>
    <cellStyle name="선택영역의 가운데로 3 3 10" xfId="9392" xr:uid="{00000000-0005-0000-0000-00009A4B0000}"/>
    <cellStyle name="선택영역의 가운데로 3 3 10 2" xfId="15358" xr:uid="{00000000-0005-0000-0000-00009B4B0000}"/>
    <cellStyle name="선택영역의 가운데로 3 3 10 3" xfId="21114" xr:uid="{00000000-0005-0000-0000-00009C4B0000}"/>
    <cellStyle name="선택영역의 가운데로 3 3 10 4" xfId="26596" xr:uid="{00000000-0005-0000-0000-00009D4B0000}"/>
    <cellStyle name="선택영역의 가운데로 3 3 11" xfId="11928" xr:uid="{00000000-0005-0000-0000-00009E4B0000}"/>
    <cellStyle name="선택영역의 가운데로 3 3 12" xfId="17685" xr:uid="{00000000-0005-0000-0000-00009F4B0000}"/>
    <cellStyle name="선택영역의 가운데로 3 3 13" xfId="23182" xr:uid="{00000000-0005-0000-0000-0000A04B0000}"/>
    <cellStyle name="선택영역의 가운데로 3 3 2" xfId="9393" xr:uid="{00000000-0005-0000-0000-0000A14B0000}"/>
    <cellStyle name="선택영역의 가운데로 3 3 2 2" xfId="15359" xr:uid="{00000000-0005-0000-0000-0000A24B0000}"/>
    <cellStyle name="선택영역의 가운데로 3 3 2 3" xfId="21115" xr:uid="{00000000-0005-0000-0000-0000A34B0000}"/>
    <cellStyle name="선택영역의 가운데로 3 3 2 4" xfId="26597" xr:uid="{00000000-0005-0000-0000-0000A44B0000}"/>
    <cellStyle name="선택영역의 가운데로 3 3 3" xfId="9394" xr:uid="{00000000-0005-0000-0000-0000A54B0000}"/>
    <cellStyle name="선택영역의 가운데로 3 3 3 2" xfId="15360" xr:uid="{00000000-0005-0000-0000-0000A64B0000}"/>
    <cellStyle name="선택영역의 가운데로 3 3 3 3" xfId="21116" xr:uid="{00000000-0005-0000-0000-0000A74B0000}"/>
    <cellStyle name="선택영역의 가운데로 3 3 3 4" xfId="26598" xr:uid="{00000000-0005-0000-0000-0000A84B0000}"/>
    <cellStyle name="선택영역의 가운데로 3 3 4" xfId="9395" xr:uid="{00000000-0005-0000-0000-0000A94B0000}"/>
    <cellStyle name="선택영역의 가운데로 3 3 4 2" xfId="15361" xr:uid="{00000000-0005-0000-0000-0000AA4B0000}"/>
    <cellStyle name="선택영역의 가운데로 3 3 4 3" xfId="21117" xr:uid="{00000000-0005-0000-0000-0000AB4B0000}"/>
    <cellStyle name="선택영역의 가운데로 3 3 4 4" xfId="26599" xr:uid="{00000000-0005-0000-0000-0000AC4B0000}"/>
    <cellStyle name="선택영역의 가운데로 3 3 5" xfId="9396" xr:uid="{00000000-0005-0000-0000-0000AD4B0000}"/>
    <cellStyle name="선택영역의 가운데로 3 3 5 2" xfId="15362" xr:uid="{00000000-0005-0000-0000-0000AE4B0000}"/>
    <cellStyle name="선택영역의 가운데로 3 3 5 3" xfId="21118" xr:uid="{00000000-0005-0000-0000-0000AF4B0000}"/>
    <cellStyle name="선택영역의 가운데로 3 3 5 4" xfId="26600" xr:uid="{00000000-0005-0000-0000-0000B04B0000}"/>
    <cellStyle name="선택영역의 가운데로 3 3 6" xfId="9397" xr:uid="{00000000-0005-0000-0000-0000B14B0000}"/>
    <cellStyle name="선택영역의 가운데로 3 3 6 2" xfId="15363" xr:uid="{00000000-0005-0000-0000-0000B24B0000}"/>
    <cellStyle name="선택영역의 가운데로 3 3 6 3" xfId="21119" xr:uid="{00000000-0005-0000-0000-0000B34B0000}"/>
    <cellStyle name="선택영역의 가운데로 3 3 6 4" xfId="26601" xr:uid="{00000000-0005-0000-0000-0000B44B0000}"/>
    <cellStyle name="선택영역의 가운데로 3 3 7" xfId="9398" xr:uid="{00000000-0005-0000-0000-0000B54B0000}"/>
    <cellStyle name="선택영역의 가운데로 3 3 7 2" xfId="15364" xr:uid="{00000000-0005-0000-0000-0000B64B0000}"/>
    <cellStyle name="선택영역의 가운데로 3 3 7 3" xfId="21120" xr:uid="{00000000-0005-0000-0000-0000B74B0000}"/>
    <cellStyle name="선택영역의 가운데로 3 3 7 4" xfId="26602" xr:uid="{00000000-0005-0000-0000-0000B84B0000}"/>
    <cellStyle name="선택영역의 가운데로 3 3 8" xfId="9399" xr:uid="{00000000-0005-0000-0000-0000B94B0000}"/>
    <cellStyle name="선택영역의 가운데로 3 3 8 2" xfId="15365" xr:uid="{00000000-0005-0000-0000-0000BA4B0000}"/>
    <cellStyle name="선택영역의 가운데로 3 3 8 3" xfId="21121" xr:uid="{00000000-0005-0000-0000-0000BB4B0000}"/>
    <cellStyle name="선택영역의 가운데로 3 3 8 4" xfId="26603" xr:uid="{00000000-0005-0000-0000-0000BC4B0000}"/>
    <cellStyle name="선택영역의 가운데로 3 3 9" xfId="9400" xr:uid="{00000000-0005-0000-0000-0000BD4B0000}"/>
    <cellStyle name="선택영역의 가운데로 3 3 9 2" xfId="15366" xr:uid="{00000000-0005-0000-0000-0000BE4B0000}"/>
    <cellStyle name="선택영역의 가운데로 3 3 9 3" xfId="21122" xr:uid="{00000000-0005-0000-0000-0000BF4B0000}"/>
    <cellStyle name="선택영역의 가운데로 3 3 9 4" xfId="26604" xr:uid="{00000000-0005-0000-0000-0000C04B0000}"/>
    <cellStyle name="선택영역의 가운데로 3 4" xfId="9401" xr:uid="{00000000-0005-0000-0000-0000C14B0000}"/>
    <cellStyle name="선택영역의 가운데로 3 4 2" xfId="15367" xr:uid="{00000000-0005-0000-0000-0000C24B0000}"/>
    <cellStyle name="선택영역의 가운데로 3 4 3" xfId="21123" xr:uid="{00000000-0005-0000-0000-0000C34B0000}"/>
    <cellStyle name="선택영역의 가운데로 3 4 4" xfId="26605" xr:uid="{00000000-0005-0000-0000-0000C44B0000}"/>
    <cellStyle name="선택영역의 가운데로 3 5" xfId="9402" xr:uid="{00000000-0005-0000-0000-0000C54B0000}"/>
    <cellStyle name="선택영역의 가운데로 3 5 2" xfId="15368" xr:uid="{00000000-0005-0000-0000-0000C64B0000}"/>
    <cellStyle name="선택영역의 가운데로 3 5 3" xfId="21124" xr:uid="{00000000-0005-0000-0000-0000C74B0000}"/>
    <cellStyle name="선택영역의 가운데로 3 5 4" xfId="26606" xr:uid="{00000000-0005-0000-0000-0000C84B0000}"/>
    <cellStyle name="선택영역의 가운데로 3 6" xfId="9403" xr:uid="{00000000-0005-0000-0000-0000C94B0000}"/>
    <cellStyle name="선택영역의 가운데로 3 6 2" xfId="15369" xr:uid="{00000000-0005-0000-0000-0000CA4B0000}"/>
    <cellStyle name="선택영역의 가운데로 3 6 3" xfId="21125" xr:uid="{00000000-0005-0000-0000-0000CB4B0000}"/>
    <cellStyle name="선택영역의 가운데로 3 6 4" xfId="26607" xr:uid="{00000000-0005-0000-0000-0000CC4B0000}"/>
    <cellStyle name="선택영역의 가운데로 3 7" xfId="9404" xr:uid="{00000000-0005-0000-0000-0000CD4B0000}"/>
    <cellStyle name="선택영역의 가운데로 3 7 2" xfId="15370" xr:uid="{00000000-0005-0000-0000-0000CE4B0000}"/>
    <cellStyle name="선택영역의 가운데로 3 7 3" xfId="21126" xr:uid="{00000000-0005-0000-0000-0000CF4B0000}"/>
    <cellStyle name="선택영역의 가운데로 3 7 4" xfId="26608" xr:uid="{00000000-0005-0000-0000-0000D04B0000}"/>
    <cellStyle name="선택영역의 가운데로 3 8" xfId="9405" xr:uid="{00000000-0005-0000-0000-0000D14B0000}"/>
    <cellStyle name="선택영역의 가운데로 3 8 2" xfId="15371" xr:uid="{00000000-0005-0000-0000-0000D24B0000}"/>
    <cellStyle name="선택영역의 가운데로 3 8 3" xfId="21127" xr:uid="{00000000-0005-0000-0000-0000D34B0000}"/>
    <cellStyle name="선택영역의 가운데로 3 8 4" xfId="26609" xr:uid="{00000000-0005-0000-0000-0000D44B0000}"/>
    <cellStyle name="선택영역의 가운데로 3 9" xfId="9406" xr:uid="{00000000-0005-0000-0000-0000D54B0000}"/>
    <cellStyle name="선택영역의 가운데로 3 9 2" xfId="15372" xr:uid="{00000000-0005-0000-0000-0000D64B0000}"/>
    <cellStyle name="선택영역의 가운데로 3 9 3" xfId="21128" xr:uid="{00000000-0005-0000-0000-0000D74B0000}"/>
    <cellStyle name="선택영역의 가운데로 3 9 4" xfId="26610" xr:uid="{00000000-0005-0000-0000-0000D84B0000}"/>
    <cellStyle name="선택영역의 가운데로 4" xfId="5467" xr:uid="{00000000-0005-0000-0000-0000D94B0000}"/>
    <cellStyle name="선택영역의 가운데로 4 10" xfId="17254" xr:uid="{00000000-0005-0000-0000-0000DA4B0000}"/>
    <cellStyle name="선택영역의 가운데로 4 11" xfId="22875" xr:uid="{00000000-0005-0000-0000-0000DB4B0000}"/>
    <cellStyle name="선택영역의 가운데로 4 2" xfId="5755" xr:uid="{00000000-0005-0000-0000-0000DC4B0000}"/>
    <cellStyle name="선택영역의 가운데로 4 2 2" xfId="9407" xr:uid="{00000000-0005-0000-0000-0000DD4B0000}"/>
    <cellStyle name="선택영역의 가운데로 4 2 2 2" xfId="15373" xr:uid="{00000000-0005-0000-0000-0000DE4B0000}"/>
    <cellStyle name="선택영역의 가운데로 4 2 2 3" xfId="21129" xr:uid="{00000000-0005-0000-0000-0000DF4B0000}"/>
    <cellStyle name="선택영역의 가운데로 4 2 2 4" xfId="26611" xr:uid="{00000000-0005-0000-0000-0000E04B0000}"/>
    <cellStyle name="선택영역의 가운데로 4 2 3" xfId="11728" xr:uid="{00000000-0005-0000-0000-0000E14B0000}"/>
    <cellStyle name="선택영역의 가운데로 4 2 4" xfId="17495" xr:uid="{00000000-0005-0000-0000-0000E24B0000}"/>
    <cellStyle name="선택영역의 가운데로 4 3" xfId="5982" xr:uid="{00000000-0005-0000-0000-0000E34B0000}"/>
    <cellStyle name="선택영역의 가운데로 4 3 10" xfId="9408" xr:uid="{00000000-0005-0000-0000-0000E44B0000}"/>
    <cellStyle name="선택영역의 가운데로 4 3 10 2" xfId="15374" xr:uid="{00000000-0005-0000-0000-0000E54B0000}"/>
    <cellStyle name="선택영역의 가운데로 4 3 10 3" xfId="21130" xr:uid="{00000000-0005-0000-0000-0000E64B0000}"/>
    <cellStyle name="선택영역의 가운데로 4 3 10 4" xfId="26612" xr:uid="{00000000-0005-0000-0000-0000E74B0000}"/>
    <cellStyle name="선택영역의 가운데로 4 3 11" xfId="11955" xr:uid="{00000000-0005-0000-0000-0000E84B0000}"/>
    <cellStyle name="선택영역의 가운데로 4 3 12" xfId="17712" xr:uid="{00000000-0005-0000-0000-0000E94B0000}"/>
    <cellStyle name="선택영역의 가운데로 4 3 13" xfId="23209" xr:uid="{00000000-0005-0000-0000-0000EA4B0000}"/>
    <cellStyle name="선택영역의 가운데로 4 3 2" xfId="9409" xr:uid="{00000000-0005-0000-0000-0000EB4B0000}"/>
    <cellStyle name="선택영역의 가운데로 4 3 2 2" xfId="15375" xr:uid="{00000000-0005-0000-0000-0000EC4B0000}"/>
    <cellStyle name="선택영역의 가운데로 4 3 2 3" xfId="21131" xr:uid="{00000000-0005-0000-0000-0000ED4B0000}"/>
    <cellStyle name="선택영역의 가운데로 4 3 2 4" xfId="26613" xr:uid="{00000000-0005-0000-0000-0000EE4B0000}"/>
    <cellStyle name="선택영역의 가운데로 4 3 3" xfId="9410" xr:uid="{00000000-0005-0000-0000-0000EF4B0000}"/>
    <cellStyle name="선택영역의 가운데로 4 3 3 2" xfId="15376" xr:uid="{00000000-0005-0000-0000-0000F04B0000}"/>
    <cellStyle name="선택영역의 가운데로 4 3 3 3" xfId="21132" xr:uid="{00000000-0005-0000-0000-0000F14B0000}"/>
    <cellStyle name="선택영역의 가운데로 4 3 3 4" xfId="26614" xr:uid="{00000000-0005-0000-0000-0000F24B0000}"/>
    <cellStyle name="선택영역의 가운데로 4 3 4" xfId="9411" xr:uid="{00000000-0005-0000-0000-0000F34B0000}"/>
    <cellStyle name="선택영역의 가운데로 4 3 4 2" xfId="15377" xr:uid="{00000000-0005-0000-0000-0000F44B0000}"/>
    <cellStyle name="선택영역의 가운데로 4 3 4 3" xfId="21133" xr:uid="{00000000-0005-0000-0000-0000F54B0000}"/>
    <cellStyle name="선택영역의 가운데로 4 3 4 4" xfId="26615" xr:uid="{00000000-0005-0000-0000-0000F64B0000}"/>
    <cellStyle name="선택영역의 가운데로 4 3 5" xfId="9412" xr:uid="{00000000-0005-0000-0000-0000F74B0000}"/>
    <cellStyle name="선택영역의 가운데로 4 3 5 2" xfId="15378" xr:uid="{00000000-0005-0000-0000-0000F84B0000}"/>
    <cellStyle name="선택영역의 가운데로 4 3 5 3" xfId="21134" xr:uid="{00000000-0005-0000-0000-0000F94B0000}"/>
    <cellStyle name="선택영역의 가운데로 4 3 5 4" xfId="26616" xr:uid="{00000000-0005-0000-0000-0000FA4B0000}"/>
    <cellStyle name="선택영역의 가운데로 4 3 6" xfId="9413" xr:uid="{00000000-0005-0000-0000-0000FB4B0000}"/>
    <cellStyle name="선택영역의 가운데로 4 3 6 2" xfId="15379" xr:uid="{00000000-0005-0000-0000-0000FC4B0000}"/>
    <cellStyle name="선택영역의 가운데로 4 3 6 3" xfId="21135" xr:uid="{00000000-0005-0000-0000-0000FD4B0000}"/>
    <cellStyle name="선택영역의 가운데로 4 3 6 4" xfId="26617" xr:uid="{00000000-0005-0000-0000-0000FE4B0000}"/>
    <cellStyle name="선택영역의 가운데로 4 3 7" xfId="9414" xr:uid="{00000000-0005-0000-0000-0000FF4B0000}"/>
    <cellStyle name="선택영역의 가운데로 4 3 7 2" xfId="15380" xr:uid="{00000000-0005-0000-0000-0000004C0000}"/>
    <cellStyle name="선택영역의 가운데로 4 3 7 3" xfId="21136" xr:uid="{00000000-0005-0000-0000-0000014C0000}"/>
    <cellStyle name="선택영역의 가운데로 4 3 7 4" xfId="26618" xr:uid="{00000000-0005-0000-0000-0000024C0000}"/>
    <cellStyle name="선택영역의 가운데로 4 3 8" xfId="9415" xr:uid="{00000000-0005-0000-0000-0000034C0000}"/>
    <cellStyle name="선택영역의 가운데로 4 3 8 2" xfId="15381" xr:uid="{00000000-0005-0000-0000-0000044C0000}"/>
    <cellStyle name="선택영역의 가운데로 4 3 8 3" xfId="21137" xr:uid="{00000000-0005-0000-0000-0000054C0000}"/>
    <cellStyle name="선택영역의 가운데로 4 3 8 4" xfId="26619" xr:uid="{00000000-0005-0000-0000-0000064C0000}"/>
    <cellStyle name="선택영역의 가운데로 4 3 9" xfId="9416" xr:uid="{00000000-0005-0000-0000-0000074C0000}"/>
    <cellStyle name="선택영역의 가운데로 4 3 9 2" xfId="15382" xr:uid="{00000000-0005-0000-0000-0000084C0000}"/>
    <cellStyle name="선택영역의 가운데로 4 3 9 3" xfId="21138" xr:uid="{00000000-0005-0000-0000-0000094C0000}"/>
    <cellStyle name="선택영역의 가운데로 4 3 9 4" xfId="26620" xr:uid="{00000000-0005-0000-0000-00000A4C0000}"/>
    <cellStyle name="선택영역의 가운데로 4 4" xfId="9417" xr:uid="{00000000-0005-0000-0000-00000B4C0000}"/>
    <cellStyle name="선택영역의 가운데로 4 4 2" xfId="15383" xr:uid="{00000000-0005-0000-0000-00000C4C0000}"/>
    <cellStyle name="선택영역의 가운데로 4 4 3" xfId="21139" xr:uid="{00000000-0005-0000-0000-00000D4C0000}"/>
    <cellStyle name="선택영역의 가운데로 4 4 4" xfId="26621" xr:uid="{00000000-0005-0000-0000-00000E4C0000}"/>
    <cellStyle name="선택영역의 가운데로 4 5" xfId="9418" xr:uid="{00000000-0005-0000-0000-00000F4C0000}"/>
    <cellStyle name="선택영역의 가운데로 4 5 2" xfId="15384" xr:uid="{00000000-0005-0000-0000-0000104C0000}"/>
    <cellStyle name="선택영역의 가운데로 4 5 3" xfId="21140" xr:uid="{00000000-0005-0000-0000-0000114C0000}"/>
    <cellStyle name="선택영역의 가운데로 4 5 4" xfId="26622" xr:uid="{00000000-0005-0000-0000-0000124C0000}"/>
    <cellStyle name="선택영역의 가운데로 4 6" xfId="9419" xr:uid="{00000000-0005-0000-0000-0000134C0000}"/>
    <cellStyle name="선택영역의 가운데로 4 6 2" xfId="15385" xr:uid="{00000000-0005-0000-0000-0000144C0000}"/>
    <cellStyle name="선택영역의 가운데로 4 6 3" xfId="21141" xr:uid="{00000000-0005-0000-0000-0000154C0000}"/>
    <cellStyle name="선택영역의 가운데로 4 6 4" xfId="26623" xr:uid="{00000000-0005-0000-0000-0000164C0000}"/>
    <cellStyle name="선택영역의 가운데로 4 7" xfId="9420" xr:uid="{00000000-0005-0000-0000-0000174C0000}"/>
    <cellStyle name="선택영역의 가운데로 4 7 2" xfId="15386" xr:uid="{00000000-0005-0000-0000-0000184C0000}"/>
    <cellStyle name="선택영역의 가운데로 4 7 3" xfId="21142" xr:uid="{00000000-0005-0000-0000-0000194C0000}"/>
    <cellStyle name="선택영역의 가운데로 4 7 4" xfId="26624" xr:uid="{00000000-0005-0000-0000-00001A4C0000}"/>
    <cellStyle name="선택영역의 가운데로 4 8" xfId="9421" xr:uid="{00000000-0005-0000-0000-00001B4C0000}"/>
    <cellStyle name="선택영역의 가운데로 4 8 2" xfId="15387" xr:uid="{00000000-0005-0000-0000-00001C4C0000}"/>
    <cellStyle name="선택영역의 가운데로 4 8 3" xfId="21143" xr:uid="{00000000-0005-0000-0000-00001D4C0000}"/>
    <cellStyle name="선택영역의 가운데로 4 8 4" xfId="26625" xr:uid="{00000000-0005-0000-0000-00001E4C0000}"/>
    <cellStyle name="선택영역의 가운데로 4 9" xfId="11461" xr:uid="{00000000-0005-0000-0000-00001F4C0000}"/>
    <cellStyle name="선택영역의 가운데로 5" xfId="5617" xr:uid="{00000000-0005-0000-0000-0000204C0000}"/>
    <cellStyle name="선택영역의 가운데로 6" xfId="9422" xr:uid="{00000000-0005-0000-0000-0000214C0000}"/>
    <cellStyle name="선택영역의 가운데로 6 2" xfId="15388" xr:uid="{00000000-0005-0000-0000-0000224C0000}"/>
    <cellStyle name="선택영역의 가운데로 6 3" xfId="21144" xr:uid="{00000000-0005-0000-0000-0000234C0000}"/>
    <cellStyle name="선택영역의 가운데로 6 4" xfId="26626" xr:uid="{00000000-0005-0000-0000-0000244C0000}"/>
    <cellStyle name="선택영역의 가운데로 7" xfId="11294" xr:uid="{00000000-0005-0000-0000-0000254C0000}"/>
    <cellStyle name="설명 텍스트 2" xfId="573" xr:uid="{00000000-0005-0000-0000-0000264C0000}"/>
    <cellStyle name="설명 텍스트 3" xfId="574" xr:uid="{00000000-0005-0000-0000-0000274C0000}"/>
    <cellStyle name="설명 텍스트 4" xfId="575" xr:uid="{00000000-0005-0000-0000-0000284C0000}"/>
    <cellStyle name="셀 확인 2" xfId="576" xr:uid="{00000000-0005-0000-0000-0000294C0000}"/>
    <cellStyle name="셀 확인 3" xfId="577" xr:uid="{00000000-0005-0000-0000-00002A4C0000}"/>
    <cellStyle name="셀 확인 4" xfId="578" xr:uid="{00000000-0005-0000-0000-00002B4C0000}"/>
    <cellStyle name="셀 확인 5" xfId="5144" xr:uid="{00000000-0005-0000-0000-00002C4C0000}"/>
    <cellStyle name="셈迷?XLS!check_filesche|_x0005_" xfId="4627" xr:uid="{00000000-0005-0000-0000-00002D4C0000}"/>
    <cellStyle name="소제목" xfId="4628" xr:uid="{00000000-0005-0000-0000-00002E4C0000}"/>
    <cellStyle name="수량" xfId="4629" xr:uid="{00000000-0005-0000-0000-00002F4C0000}"/>
    <cellStyle name="수양1" xfId="4630" xr:uid="{00000000-0005-0000-0000-0000304C0000}"/>
    <cellStyle name="수양2" xfId="4631" xr:uid="{00000000-0005-0000-0000-0000314C0000}"/>
    <cellStyle name="숫자" xfId="4632" xr:uid="{00000000-0005-0000-0000-0000324C0000}"/>
    <cellStyle name="숫자(R)" xfId="579" xr:uid="{00000000-0005-0000-0000-0000334C0000}"/>
    <cellStyle name="쉼표 [0]" xfId="3" builtinId="6"/>
    <cellStyle name="쉼표 [0] 10" xfId="4633" xr:uid="{00000000-0005-0000-0000-0000354C0000}"/>
    <cellStyle name="쉼표 [0] 10 2" xfId="4634" xr:uid="{00000000-0005-0000-0000-0000364C0000}"/>
    <cellStyle name="쉼표 [0] 11" xfId="5079" xr:uid="{00000000-0005-0000-0000-0000374C0000}"/>
    <cellStyle name="쉼표 [0] 11 2" xfId="5084" xr:uid="{00000000-0005-0000-0000-0000384C0000}"/>
    <cellStyle name="쉼표 [0] 12" xfId="19" xr:uid="{00000000-0005-0000-0000-0000394C0000}"/>
    <cellStyle name="쉼표 [0] 13" xfId="5596" xr:uid="{00000000-0005-0000-0000-00003A4C0000}"/>
    <cellStyle name="쉼표 [0] 2" xfId="138" xr:uid="{00000000-0005-0000-0000-00003B4C0000}"/>
    <cellStyle name="쉼표 [0] 2 10" xfId="4635" xr:uid="{00000000-0005-0000-0000-00003C4C0000}"/>
    <cellStyle name="쉼표 [0] 2 11" xfId="4636" xr:uid="{00000000-0005-0000-0000-00003D4C0000}"/>
    <cellStyle name="쉼표 [0] 2 12" xfId="4637" xr:uid="{00000000-0005-0000-0000-00003E4C0000}"/>
    <cellStyle name="쉼표 [0] 2 13" xfId="4638" xr:uid="{00000000-0005-0000-0000-00003F4C0000}"/>
    <cellStyle name="쉼표 [0] 2 14" xfId="4639" xr:uid="{00000000-0005-0000-0000-0000404C0000}"/>
    <cellStyle name="쉼표 [0] 2 15" xfId="4640" xr:uid="{00000000-0005-0000-0000-0000414C0000}"/>
    <cellStyle name="쉼표 [0] 2 16" xfId="4641" xr:uid="{00000000-0005-0000-0000-0000424C0000}"/>
    <cellStyle name="쉼표 [0] 2 17" xfId="4642" xr:uid="{00000000-0005-0000-0000-0000434C0000}"/>
    <cellStyle name="쉼표 [0] 2 18" xfId="4643" xr:uid="{00000000-0005-0000-0000-0000444C0000}"/>
    <cellStyle name="쉼표 [0] 2 19" xfId="4644" xr:uid="{00000000-0005-0000-0000-0000454C0000}"/>
    <cellStyle name="쉼표 [0] 2 2" xfId="580" xr:uid="{00000000-0005-0000-0000-0000464C0000}"/>
    <cellStyle name="쉼표 [0] 2 2 10" xfId="4645" xr:uid="{00000000-0005-0000-0000-0000474C0000}"/>
    <cellStyle name="쉼표 [0] 2 2 10 2" xfId="4646" xr:uid="{00000000-0005-0000-0000-0000484C0000}"/>
    <cellStyle name="쉼표 [0] 2 2 11" xfId="4647" xr:uid="{00000000-0005-0000-0000-0000494C0000}"/>
    <cellStyle name="쉼표 [0] 2 2 11 2" xfId="4648" xr:uid="{00000000-0005-0000-0000-00004A4C0000}"/>
    <cellStyle name="쉼표 [0] 2 2 12" xfId="4649" xr:uid="{00000000-0005-0000-0000-00004B4C0000}"/>
    <cellStyle name="쉼표 [0] 2 2 12 2" xfId="4650" xr:uid="{00000000-0005-0000-0000-00004C4C0000}"/>
    <cellStyle name="쉼표 [0] 2 2 13" xfId="4651" xr:uid="{00000000-0005-0000-0000-00004D4C0000}"/>
    <cellStyle name="쉼표 [0] 2 2 13 2" xfId="4652" xr:uid="{00000000-0005-0000-0000-00004E4C0000}"/>
    <cellStyle name="쉼표 [0] 2 2 14" xfId="4653" xr:uid="{00000000-0005-0000-0000-00004F4C0000}"/>
    <cellStyle name="쉼표 [0] 2 2 14 2" xfId="4654" xr:uid="{00000000-0005-0000-0000-0000504C0000}"/>
    <cellStyle name="쉼표 [0] 2 2 15" xfId="4655" xr:uid="{00000000-0005-0000-0000-0000514C0000}"/>
    <cellStyle name="쉼표 [0] 2 2 15 2" xfId="4656" xr:uid="{00000000-0005-0000-0000-0000524C0000}"/>
    <cellStyle name="쉼표 [0] 2 2 16" xfId="4657" xr:uid="{00000000-0005-0000-0000-0000534C0000}"/>
    <cellStyle name="쉼표 [0] 2 2 16 2" xfId="4658" xr:uid="{00000000-0005-0000-0000-0000544C0000}"/>
    <cellStyle name="쉼표 [0] 2 2 17" xfId="4659" xr:uid="{00000000-0005-0000-0000-0000554C0000}"/>
    <cellStyle name="쉼표 [0] 2 2 17 2" xfId="4660" xr:uid="{00000000-0005-0000-0000-0000564C0000}"/>
    <cellStyle name="쉼표 [0] 2 2 18" xfId="4661" xr:uid="{00000000-0005-0000-0000-0000574C0000}"/>
    <cellStyle name="쉼표 [0] 2 2 18 2" xfId="4662" xr:uid="{00000000-0005-0000-0000-0000584C0000}"/>
    <cellStyle name="쉼표 [0] 2 2 19" xfId="4663" xr:uid="{00000000-0005-0000-0000-0000594C0000}"/>
    <cellStyle name="쉼표 [0] 2 2 19 2" xfId="4664" xr:uid="{00000000-0005-0000-0000-00005A4C0000}"/>
    <cellStyle name="쉼표 [0] 2 2 2" xfId="581" xr:uid="{00000000-0005-0000-0000-00005B4C0000}"/>
    <cellStyle name="쉼표 [0] 2 2 2 2" xfId="4665" xr:uid="{00000000-0005-0000-0000-00005C4C0000}"/>
    <cellStyle name="쉼표 [0] 2 2 3" xfId="4666" xr:uid="{00000000-0005-0000-0000-00005D4C0000}"/>
    <cellStyle name="쉼표 [0] 2 2 3 2" xfId="4667" xr:uid="{00000000-0005-0000-0000-00005E4C0000}"/>
    <cellStyle name="쉼표 [0] 2 2 4" xfId="4668" xr:uid="{00000000-0005-0000-0000-00005F4C0000}"/>
    <cellStyle name="쉼표 [0] 2 2 4 2" xfId="4669" xr:uid="{00000000-0005-0000-0000-0000604C0000}"/>
    <cellStyle name="쉼표 [0] 2 2 5" xfId="4670" xr:uid="{00000000-0005-0000-0000-0000614C0000}"/>
    <cellStyle name="쉼표 [0] 2 2 5 2" xfId="4671" xr:uid="{00000000-0005-0000-0000-0000624C0000}"/>
    <cellStyle name="쉼표 [0] 2 2 5 2 2" xfId="5232" xr:uid="{00000000-0005-0000-0000-0000634C0000}"/>
    <cellStyle name="쉼표 [0] 2 2 5 3" xfId="4672" xr:uid="{00000000-0005-0000-0000-0000644C0000}"/>
    <cellStyle name="쉼표 [0] 2 2 5 3 2" xfId="5233" xr:uid="{00000000-0005-0000-0000-0000654C0000}"/>
    <cellStyle name="쉼표 [0] 2 2 5 4" xfId="4673" xr:uid="{00000000-0005-0000-0000-0000664C0000}"/>
    <cellStyle name="쉼표 [0] 2 2 5 4 2" xfId="5234" xr:uid="{00000000-0005-0000-0000-0000674C0000}"/>
    <cellStyle name="쉼표 [0] 2 2 5 5" xfId="5231" xr:uid="{00000000-0005-0000-0000-0000684C0000}"/>
    <cellStyle name="쉼표 [0] 2 2 6" xfId="4674" xr:uid="{00000000-0005-0000-0000-0000694C0000}"/>
    <cellStyle name="쉼표 [0] 2 2 6 2" xfId="4675" xr:uid="{00000000-0005-0000-0000-00006A4C0000}"/>
    <cellStyle name="쉼표 [0] 2 2 7" xfId="4676" xr:uid="{00000000-0005-0000-0000-00006B4C0000}"/>
    <cellStyle name="쉼표 [0] 2 2 7 2" xfId="4677" xr:uid="{00000000-0005-0000-0000-00006C4C0000}"/>
    <cellStyle name="쉼표 [0] 2 2 8" xfId="4678" xr:uid="{00000000-0005-0000-0000-00006D4C0000}"/>
    <cellStyle name="쉼표 [0] 2 2 8 2" xfId="4679" xr:uid="{00000000-0005-0000-0000-00006E4C0000}"/>
    <cellStyle name="쉼표 [0] 2 2 9" xfId="4680" xr:uid="{00000000-0005-0000-0000-00006F4C0000}"/>
    <cellStyle name="쉼표 [0] 2 2 9 2" xfId="4681" xr:uid="{00000000-0005-0000-0000-0000704C0000}"/>
    <cellStyle name="쉼표 [0] 2 3" xfId="582" xr:uid="{00000000-0005-0000-0000-0000714C0000}"/>
    <cellStyle name="쉼표 [0] 2 3 2" xfId="4682" xr:uid="{00000000-0005-0000-0000-0000724C0000}"/>
    <cellStyle name="쉼표 [0] 2 3 3" xfId="4683" xr:uid="{00000000-0005-0000-0000-0000734C0000}"/>
    <cellStyle name="쉼표 [0] 2 4" xfId="583" xr:uid="{00000000-0005-0000-0000-0000744C0000}"/>
    <cellStyle name="쉼표 [0] 2 4 2" xfId="4684" xr:uid="{00000000-0005-0000-0000-0000754C0000}"/>
    <cellStyle name="쉼표 [0] 2 4 3" xfId="4685" xr:uid="{00000000-0005-0000-0000-0000764C0000}"/>
    <cellStyle name="쉼표 [0] 2 5" xfId="4686" xr:uid="{00000000-0005-0000-0000-0000774C0000}"/>
    <cellStyle name="쉼표 [0] 2 6" xfId="4687" xr:uid="{00000000-0005-0000-0000-0000784C0000}"/>
    <cellStyle name="쉼표 [0] 2 7" xfId="4688" xr:uid="{00000000-0005-0000-0000-0000794C0000}"/>
    <cellStyle name="쉼표 [0] 2 7 2" xfId="4689" xr:uid="{00000000-0005-0000-0000-00007A4C0000}"/>
    <cellStyle name="쉼표 [0] 2 7 2 2" xfId="5236" xr:uid="{00000000-0005-0000-0000-00007B4C0000}"/>
    <cellStyle name="쉼표 [0] 2 7 3" xfId="4690" xr:uid="{00000000-0005-0000-0000-00007C4C0000}"/>
    <cellStyle name="쉼표 [0] 2 7 3 2" xfId="5237" xr:uid="{00000000-0005-0000-0000-00007D4C0000}"/>
    <cellStyle name="쉼표 [0] 2 7 4" xfId="4691" xr:uid="{00000000-0005-0000-0000-00007E4C0000}"/>
    <cellStyle name="쉼표 [0] 2 7 4 2" xfId="5238" xr:uid="{00000000-0005-0000-0000-00007F4C0000}"/>
    <cellStyle name="쉼표 [0] 2 7 5" xfId="5235" xr:uid="{00000000-0005-0000-0000-0000804C0000}"/>
    <cellStyle name="쉼표 [0] 2 8" xfId="4692" xr:uid="{00000000-0005-0000-0000-0000814C0000}"/>
    <cellStyle name="쉼표 [0] 2 9" xfId="4693" xr:uid="{00000000-0005-0000-0000-0000824C0000}"/>
    <cellStyle name="쉼표 [0] 2_퇴계원-진접" xfId="584" xr:uid="{00000000-0005-0000-0000-0000834C0000}"/>
    <cellStyle name="쉼표 [0] 3" xfId="585" xr:uid="{00000000-0005-0000-0000-0000844C0000}"/>
    <cellStyle name="쉼표 [0] 3 2" xfId="586" xr:uid="{00000000-0005-0000-0000-0000854C0000}"/>
    <cellStyle name="쉼표 [0] 3 2 2" xfId="4694" xr:uid="{00000000-0005-0000-0000-0000864C0000}"/>
    <cellStyle name="쉼표 [0] 3 3" xfId="4695" xr:uid="{00000000-0005-0000-0000-0000874C0000}"/>
    <cellStyle name="쉼표 [0] 3 4" xfId="4696" xr:uid="{00000000-0005-0000-0000-0000884C0000}"/>
    <cellStyle name="쉼표 [0] 4" xfId="587" xr:uid="{00000000-0005-0000-0000-0000894C0000}"/>
    <cellStyle name="쉼표 [0] 4 2" xfId="4697" xr:uid="{00000000-0005-0000-0000-00008A4C0000}"/>
    <cellStyle name="쉼표 [0] 4 3" xfId="5145" xr:uid="{00000000-0005-0000-0000-00008B4C0000}"/>
    <cellStyle name="쉼표 [0] 5" xfId="588" xr:uid="{00000000-0005-0000-0000-00008C4C0000}"/>
    <cellStyle name="쉼표 [0] 5 2" xfId="4698" xr:uid="{00000000-0005-0000-0000-00008D4C0000}"/>
    <cellStyle name="쉼표 [0] 5 3" xfId="4699" xr:uid="{00000000-0005-0000-0000-00008E4C0000}"/>
    <cellStyle name="쉼표 [0] 6" xfId="589" xr:uid="{00000000-0005-0000-0000-00008F4C0000}"/>
    <cellStyle name="쉼표 [0] 6 2" xfId="4700" xr:uid="{00000000-0005-0000-0000-0000904C0000}"/>
    <cellStyle name="쉼표 [0] 7" xfId="590" xr:uid="{00000000-0005-0000-0000-0000914C0000}"/>
    <cellStyle name="쉼표 [0] 8" xfId="4701" xr:uid="{00000000-0005-0000-0000-0000924C0000}"/>
    <cellStyle name="쉼표 [0] 9" xfId="4702" xr:uid="{00000000-0005-0000-0000-0000934C0000}"/>
    <cellStyle name="스타일 1" xfId="6" xr:uid="{00000000-0005-0000-0000-0000944C0000}"/>
    <cellStyle name="스타일 1 2" xfId="4703" xr:uid="{00000000-0005-0000-0000-0000954C0000}"/>
    <cellStyle name="스타일 10" xfId="20" xr:uid="{00000000-0005-0000-0000-0000964C0000}"/>
    <cellStyle name="스타일 100" xfId="591" xr:uid="{00000000-0005-0000-0000-0000974C0000}"/>
    <cellStyle name="스타일 100 2" xfId="4704" xr:uid="{00000000-0005-0000-0000-0000984C0000}"/>
    <cellStyle name="스타일 100 3" xfId="5205" xr:uid="{00000000-0005-0000-0000-0000994C0000}"/>
    <cellStyle name="스타일 101" xfId="592" xr:uid="{00000000-0005-0000-0000-00009A4C0000}"/>
    <cellStyle name="스타일 101 2" xfId="5206" xr:uid="{00000000-0005-0000-0000-00009B4C0000}"/>
    <cellStyle name="스타일 102" xfId="593" xr:uid="{00000000-0005-0000-0000-00009C4C0000}"/>
    <cellStyle name="스타일 102 2" xfId="4705" xr:uid="{00000000-0005-0000-0000-00009D4C0000}"/>
    <cellStyle name="스타일 103" xfId="594" xr:uid="{00000000-0005-0000-0000-00009E4C0000}"/>
    <cellStyle name="스타일 103 2" xfId="4706" xr:uid="{00000000-0005-0000-0000-00009F4C0000}"/>
    <cellStyle name="스타일 103 3" xfId="5207" xr:uid="{00000000-0005-0000-0000-0000A04C0000}"/>
    <cellStyle name="스타일 104" xfId="595" xr:uid="{00000000-0005-0000-0000-0000A14C0000}"/>
    <cellStyle name="스타일 104 2" xfId="4707" xr:uid="{00000000-0005-0000-0000-0000A24C0000}"/>
    <cellStyle name="스타일 104 3" xfId="5208" xr:uid="{00000000-0005-0000-0000-0000A34C0000}"/>
    <cellStyle name="스타일 105" xfId="596" xr:uid="{00000000-0005-0000-0000-0000A44C0000}"/>
    <cellStyle name="스타일 105 2" xfId="5209" xr:uid="{00000000-0005-0000-0000-0000A54C0000}"/>
    <cellStyle name="스타일 106" xfId="597" xr:uid="{00000000-0005-0000-0000-0000A64C0000}"/>
    <cellStyle name="스타일 106 2" xfId="4708" xr:uid="{00000000-0005-0000-0000-0000A74C0000}"/>
    <cellStyle name="스타일 107" xfId="598" xr:uid="{00000000-0005-0000-0000-0000A84C0000}"/>
    <cellStyle name="스타일 107 2" xfId="4709" xr:uid="{00000000-0005-0000-0000-0000A94C0000}"/>
    <cellStyle name="스타일 107 3" xfId="5210" xr:uid="{00000000-0005-0000-0000-0000AA4C0000}"/>
    <cellStyle name="스타일 108" xfId="599" xr:uid="{00000000-0005-0000-0000-0000AB4C0000}"/>
    <cellStyle name="스타일 108 2" xfId="4710" xr:uid="{00000000-0005-0000-0000-0000AC4C0000}"/>
    <cellStyle name="스타일 108 3" xfId="5211" xr:uid="{00000000-0005-0000-0000-0000AD4C0000}"/>
    <cellStyle name="스타일 109" xfId="600" xr:uid="{00000000-0005-0000-0000-0000AE4C0000}"/>
    <cellStyle name="스타일 109 2" xfId="4711" xr:uid="{00000000-0005-0000-0000-0000AF4C0000}"/>
    <cellStyle name="스타일 109 3" xfId="5212" xr:uid="{00000000-0005-0000-0000-0000B04C0000}"/>
    <cellStyle name="스타일 11" xfId="21" xr:uid="{00000000-0005-0000-0000-0000B14C0000}"/>
    <cellStyle name="스타일 110" xfId="601" xr:uid="{00000000-0005-0000-0000-0000B24C0000}"/>
    <cellStyle name="스타일 110 2" xfId="4712" xr:uid="{00000000-0005-0000-0000-0000B34C0000}"/>
    <cellStyle name="스타일 110 3" xfId="5213" xr:uid="{00000000-0005-0000-0000-0000B44C0000}"/>
    <cellStyle name="스타일 111" xfId="602" xr:uid="{00000000-0005-0000-0000-0000B54C0000}"/>
    <cellStyle name="스타일 111 2" xfId="4713" xr:uid="{00000000-0005-0000-0000-0000B64C0000}"/>
    <cellStyle name="스타일 111 3" xfId="5220" xr:uid="{00000000-0005-0000-0000-0000B74C0000}"/>
    <cellStyle name="스타일 112" xfId="4714" xr:uid="{00000000-0005-0000-0000-0000B84C0000}"/>
    <cellStyle name="스타일 112 2" xfId="4715" xr:uid="{00000000-0005-0000-0000-0000B94C0000}"/>
    <cellStyle name="스타일 113" xfId="4716" xr:uid="{00000000-0005-0000-0000-0000BA4C0000}"/>
    <cellStyle name="스타일 113 2" xfId="4717" xr:uid="{00000000-0005-0000-0000-0000BB4C0000}"/>
    <cellStyle name="스타일 114" xfId="4718" xr:uid="{00000000-0005-0000-0000-0000BC4C0000}"/>
    <cellStyle name="스타일 115" xfId="4719" xr:uid="{00000000-0005-0000-0000-0000BD4C0000}"/>
    <cellStyle name="스타일 115 2" xfId="4720" xr:uid="{00000000-0005-0000-0000-0000BE4C0000}"/>
    <cellStyle name="스타일 116" xfId="4721" xr:uid="{00000000-0005-0000-0000-0000BF4C0000}"/>
    <cellStyle name="스타일 116 2" xfId="4722" xr:uid="{00000000-0005-0000-0000-0000C04C0000}"/>
    <cellStyle name="스타일 117" xfId="4723" xr:uid="{00000000-0005-0000-0000-0000C14C0000}"/>
    <cellStyle name="스타일 117 2" xfId="4724" xr:uid="{00000000-0005-0000-0000-0000C24C0000}"/>
    <cellStyle name="스타일 118" xfId="4725" xr:uid="{00000000-0005-0000-0000-0000C34C0000}"/>
    <cellStyle name="스타일 118 2" xfId="4726" xr:uid="{00000000-0005-0000-0000-0000C44C0000}"/>
    <cellStyle name="스타일 119" xfId="4727" xr:uid="{00000000-0005-0000-0000-0000C54C0000}"/>
    <cellStyle name="스타일 12" xfId="22" xr:uid="{00000000-0005-0000-0000-0000C64C0000}"/>
    <cellStyle name="스타일 120" xfId="4728" xr:uid="{00000000-0005-0000-0000-0000C74C0000}"/>
    <cellStyle name="스타일 120 2" xfId="4729" xr:uid="{00000000-0005-0000-0000-0000C84C0000}"/>
    <cellStyle name="스타일 121" xfId="4730" xr:uid="{00000000-0005-0000-0000-0000C94C0000}"/>
    <cellStyle name="스타일 121 2" xfId="4731" xr:uid="{00000000-0005-0000-0000-0000CA4C0000}"/>
    <cellStyle name="스타일 122" xfId="4732" xr:uid="{00000000-0005-0000-0000-0000CB4C0000}"/>
    <cellStyle name="스타일 122 2" xfId="4733" xr:uid="{00000000-0005-0000-0000-0000CC4C0000}"/>
    <cellStyle name="스타일 123" xfId="4734" xr:uid="{00000000-0005-0000-0000-0000CD4C0000}"/>
    <cellStyle name="스타일 123 2" xfId="4735" xr:uid="{00000000-0005-0000-0000-0000CE4C0000}"/>
    <cellStyle name="스타일 124" xfId="4736" xr:uid="{00000000-0005-0000-0000-0000CF4C0000}"/>
    <cellStyle name="스타일 124 2" xfId="4737" xr:uid="{00000000-0005-0000-0000-0000D04C0000}"/>
    <cellStyle name="스타일 125" xfId="4738" xr:uid="{00000000-0005-0000-0000-0000D14C0000}"/>
    <cellStyle name="스타일 125 2" xfId="4739" xr:uid="{00000000-0005-0000-0000-0000D24C0000}"/>
    <cellStyle name="스타일 126" xfId="4740" xr:uid="{00000000-0005-0000-0000-0000D34C0000}"/>
    <cellStyle name="스타일 126 2" xfId="4741" xr:uid="{00000000-0005-0000-0000-0000D44C0000}"/>
    <cellStyle name="스타일 127" xfId="4742" xr:uid="{00000000-0005-0000-0000-0000D54C0000}"/>
    <cellStyle name="스타일 127 2" xfId="4743" xr:uid="{00000000-0005-0000-0000-0000D64C0000}"/>
    <cellStyle name="스타일 128" xfId="4744" xr:uid="{00000000-0005-0000-0000-0000D74C0000}"/>
    <cellStyle name="스타일 129" xfId="4745" xr:uid="{00000000-0005-0000-0000-0000D84C0000}"/>
    <cellStyle name="스타일 129 2" xfId="4746" xr:uid="{00000000-0005-0000-0000-0000D94C0000}"/>
    <cellStyle name="스타일 13" xfId="23" xr:uid="{00000000-0005-0000-0000-0000DA4C0000}"/>
    <cellStyle name="스타일 130" xfId="4747" xr:uid="{00000000-0005-0000-0000-0000DB4C0000}"/>
    <cellStyle name="스타일 130 2" xfId="4748" xr:uid="{00000000-0005-0000-0000-0000DC4C0000}"/>
    <cellStyle name="스타일 131" xfId="4749" xr:uid="{00000000-0005-0000-0000-0000DD4C0000}"/>
    <cellStyle name="스타일 131 2" xfId="4750" xr:uid="{00000000-0005-0000-0000-0000DE4C0000}"/>
    <cellStyle name="스타일 132" xfId="4751" xr:uid="{00000000-0005-0000-0000-0000DF4C0000}"/>
    <cellStyle name="스타일 133" xfId="4752" xr:uid="{00000000-0005-0000-0000-0000E04C0000}"/>
    <cellStyle name="스타일 133 2" xfId="4753" xr:uid="{00000000-0005-0000-0000-0000E14C0000}"/>
    <cellStyle name="스타일 134" xfId="4754" xr:uid="{00000000-0005-0000-0000-0000E24C0000}"/>
    <cellStyle name="스타일 134 2" xfId="4755" xr:uid="{00000000-0005-0000-0000-0000E34C0000}"/>
    <cellStyle name="스타일 135" xfId="4756" xr:uid="{00000000-0005-0000-0000-0000E44C0000}"/>
    <cellStyle name="스타일 135 2" xfId="4757" xr:uid="{00000000-0005-0000-0000-0000E54C0000}"/>
    <cellStyle name="스타일 136" xfId="4758" xr:uid="{00000000-0005-0000-0000-0000E64C0000}"/>
    <cellStyle name="스타일 136 2" xfId="4759" xr:uid="{00000000-0005-0000-0000-0000E74C0000}"/>
    <cellStyle name="스타일 137" xfId="4760" xr:uid="{00000000-0005-0000-0000-0000E84C0000}"/>
    <cellStyle name="스타일 137 2" xfId="4761" xr:uid="{00000000-0005-0000-0000-0000E94C0000}"/>
    <cellStyle name="스타일 138" xfId="4762" xr:uid="{00000000-0005-0000-0000-0000EA4C0000}"/>
    <cellStyle name="스타일 139" xfId="4763" xr:uid="{00000000-0005-0000-0000-0000EB4C0000}"/>
    <cellStyle name="스타일 14" xfId="24" xr:uid="{00000000-0005-0000-0000-0000EC4C0000}"/>
    <cellStyle name="스타일 140" xfId="4764" xr:uid="{00000000-0005-0000-0000-0000ED4C0000}"/>
    <cellStyle name="스타일 141" xfId="4765" xr:uid="{00000000-0005-0000-0000-0000EE4C0000}"/>
    <cellStyle name="스타일 142" xfId="4766" xr:uid="{00000000-0005-0000-0000-0000EF4C0000}"/>
    <cellStyle name="스타일 143" xfId="4767" xr:uid="{00000000-0005-0000-0000-0000F04C0000}"/>
    <cellStyle name="스타일 144" xfId="4768" xr:uid="{00000000-0005-0000-0000-0000F14C0000}"/>
    <cellStyle name="스타일 145" xfId="4769" xr:uid="{00000000-0005-0000-0000-0000F24C0000}"/>
    <cellStyle name="스타일 146" xfId="4770" xr:uid="{00000000-0005-0000-0000-0000F34C0000}"/>
    <cellStyle name="스타일 147" xfId="4771" xr:uid="{00000000-0005-0000-0000-0000F44C0000}"/>
    <cellStyle name="스타일 148" xfId="4772" xr:uid="{00000000-0005-0000-0000-0000F54C0000}"/>
    <cellStyle name="스타일 149" xfId="4773" xr:uid="{00000000-0005-0000-0000-0000F64C0000}"/>
    <cellStyle name="스타일 15" xfId="25" xr:uid="{00000000-0005-0000-0000-0000F74C0000}"/>
    <cellStyle name="스타일 150" xfId="4774" xr:uid="{00000000-0005-0000-0000-0000F84C0000}"/>
    <cellStyle name="스타일 151" xfId="4775" xr:uid="{00000000-0005-0000-0000-0000F94C0000}"/>
    <cellStyle name="스타일 152" xfId="4776" xr:uid="{00000000-0005-0000-0000-0000FA4C0000}"/>
    <cellStyle name="스타일 153" xfId="4777" xr:uid="{00000000-0005-0000-0000-0000FB4C0000}"/>
    <cellStyle name="스타일 154" xfId="4778" xr:uid="{00000000-0005-0000-0000-0000FC4C0000}"/>
    <cellStyle name="스타일 155" xfId="4779" xr:uid="{00000000-0005-0000-0000-0000FD4C0000}"/>
    <cellStyle name="스타일 156" xfId="4780" xr:uid="{00000000-0005-0000-0000-0000FE4C0000}"/>
    <cellStyle name="스타일 157" xfId="4781" xr:uid="{00000000-0005-0000-0000-0000FF4C0000}"/>
    <cellStyle name="스타일 158" xfId="4782" xr:uid="{00000000-0005-0000-0000-0000004D0000}"/>
    <cellStyle name="스타일 159" xfId="4783" xr:uid="{00000000-0005-0000-0000-0000014D0000}"/>
    <cellStyle name="스타일 16" xfId="26" xr:uid="{00000000-0005-0000-0000-0000024D0000}"/>
    <cellStyle name="스타일 160" xfId="4784" xr:uid="{00000000-0005-0000-0000-0000034D0000}"/>
    <cellStyle name="스타일 161" xfId="4785" xr:uid="{00000000-0005-0000-0000-0000044D0000}"/>
    <cellStyle name="스타일 162" xfId="4786" xr:uid="{00000000-0005-0000-0000-0000054D0000}"/>
    <cellStyle name="스타일 163" xfId="4787" xr:uid="{00000000-0005-0000-0000-0000064D0000}"/>
    <cellStyle name="스타일 164" xfId="4788" xr:uid="{00000000-0005-0000-0000-0000074D0000}"/>
    <cellStyle name="스타일 165" xfId="4789" xr:uid="{00000000-0005-0000-0000-0000084D0000}"/>
    <cellStyle name="스타일 166" xfId="4790" xr:uid="{00000000-0005-0000-0000-0000094D0000}"/>
    <cellStyle name="스타일 167" xfId="4791" xr:uid="{00000000-0005-0000-0000-00000A4D0000}"/>
    <cellStyle name="스타일 168" xfId="4792" xr:uid="{00000000-0005-0000-0000-00000B4D0000}"/>
    <cellStyle name="스타일 169" xfId="4793" xr:uid="{00000000-0005-0000-0000-00000C4D0000}"/>
    <cellStyle name="스타일 17" xfId="27" xr:uid="{00000000-0005-0000-0000-00000D4D0000}"/>
    <cellStyle name="스타일 170" xfId="4794" xr:uid="{00000000-0005-0000-0000-00000E4D0000}"/>
    <cellStyle name="스타일 171" xfId="4795" xr:uid="{00000000-0005-0000-0000-00000F4D0000}"/>
    <cellStyle name="스타일 172" xfId="4796" xr:uid="{00000000-0005-0000-0000-0000104D0000}"/>
    <cellStyle name="스타일 173" xfId="4797" xr:uid="{00000000-0005-0000-0000-0000114D0000}"/>
    <cellStyle name="스타일 174" xfId="4798" xr:uid="{00000000-0005-0000-0000-0000124D0000}"/>
    <cellStyle name="스타일 175" xfId="4799" xr:uid="{00000000-0005-0000-0000-0000134D0000}"/>
    <cellStyle name="스타일 176" xfId="4800" xr:uid="{00000000-0005-0000-0000-0000144D0000}"/>
    <cellStyle name="스타일 177" xfId="4801" xr:uid="{00000000-0005-0000-0000-0000154D0000}"/>
    <cellStyle name="스타일 178" xfId="4802" xr:uid="{00000000-0005-0000-0000-0000164D0000}"/>
    <cellStyle name="스타일 179" xfId="4803" xr:uid="{00000000-0005-0000-0000-0000174D0000}"/>
    <cellStyle name="스타일 18" xfId="28" xr:uid="{00000000-0005-0000-0000-0000184D0000}"/>
    <cellStyle name="스타일 180" xfId="4804" xr:uid="{00000000-0005-0000-0000-0000194D0000}"/>
    <cellStyle name="스타일 181" xfId="4805" xr:uid="{00000000-0005-0000-0000-00001A4D0000}"/>
    <cellStyle name="스타일 182" xfId="4806" xr:uid="{00000000-0005-0000-0000-00001B4D0000}"/>
    <cellStyle name="스타일 183" xfId="4807" xr:uid="{00000000-0005-0000-0000-00001C4D0000}"/>
    <cellStyle name="스타일 184" xfId="4808" xr:uid="{00000000-0005-0000-0000-00001D4D0000}"/>
    <cellStyle name="스타일 185" xfId="4809" xr:uid="{00000000-0005-0000-0000-00001E4D0000}"/>
    <cellStyle name="스타일 186" xfId="4810" xr:uid="{00000000-0005-0000-0000-00001F4D0000}"/>
    <cellStyle name="스타일 187" xfId="4811" xr:uid="{00000000-0005-0000-0000-0000204D0000}"/>
    <cellStyle name="스타일 188" xfId="4812" xr:uid="{00000000-0005-0000-0000-0000214D0000}"/>
    <cellStyle name="스타일 189" xfId="4813" xr:uid="{00000000-0005-0000-0000-0000224D0000}"/>
    <cellStyle name="스타일 19" xfId="29" xr:uid="{00000000-0005-0000-0000-0000234D0000}"/>
    <cellStyle name="스타일 190" xfId="4814" xr:uid="{00000000-0005-0000-0000-0000244D0000}"/>
    <cellStyle name="스타일 191" xfId="4815" xr:uid="{00000000-0005-0000-0000-0000254D0000}"/>
    <cellStyle name="스타일 192" xfId="4816" xr:uid="{00000000-0005-0000-0000-0000264D0000}"/>
    <cellStyle name="스타일 2" xfId="30" xr:uid="{00000000-0005-0000-0000-0000274D0000}"/>
    <cellStyle name="스타일 20" xfId="31" xr:uid="{00000000-0005-0000-0000-0000284D0000}"/>
    <cellStyle name="스타일 21" xfId="32" xr:uid="{00000000-0005-0000-0000-0000294D0000}"/>
    <cellStyle name="스타일 22" xfId="33" xr:uid="{00000000-0005-0000-0000-00002A4D0000}"/>
    <cellStyle name="스타일 23" xfId="34" xr:uid="{00000000-0005-0000-0000-00002B4D0000}"/>
    <cellStyle name="스타일 24" xfId="35" xr:uid="{00000000-0005-0000-0000-00002C4D0000}"/>
    <cellStyle name="스타일 25" xfId="36" xr:uid="{00000000-0005-0000-0000-00002D4D0000}"/>
    <cellStyle name="스타일 26" xfId="37" xr:uid="{00000000-0005-0000-0000-00002E4D0000}"/>
    <cellStyle name="스타일 27" xfId="38" xr:uid="{00000000-0005-0000-0000-00002F4D0000}"/>
    <cellStyle name="스타일 28" xfId="39" xr:uid="{00000000-0005-0000-0000-0000304D0000}"/>
    <cellStyle name="스타일 29" xfId="40" xr:uid="{00000000-0005-0000-0000-0000314D0000}"/>
    <cellStyle name="스타일 3" xfId="41" xr:uid="{00000000-0005-0000-0000-0000324D0000}"/>
    <cellStyle name="스타일 30" xfId="42" xr:uid="{00000000-0005-0000-0000-0000334D0000}"/>
    <cellStyle name="스타일 31" xfId="43" xr:uid="{00000000-0005-0000-0000-0000344D0000}"/>
    <cellStyle name="스타일 32" xfId="44" xr:uid="{00000000-0005-0000-0000-0000354D0000}"/>
    <cellStyle name="스타일 32 2" xfId="5149" xr:uid="{00000000-0005-0000-0000-0000364D0000}"/>
    <cellStyle name="스타일 33" xfId="45" xr:uid="{00000000-0005-0000-0000-0000374D0000}"/>
    <cellStyle name="스타일 34" xfId="46" xr:uid="{00000000-0005-0000-0000-0000384D0000}"/>
    <cellStyle name="스타일 35" xfId="47" xr:uid="{00000000-0005-0000-0000-0000394D0000}"/>
    <cellStyle name="스타일 36" xfId="48" xr:uid="{00000000-0005-0000-0000-00003A4D0000}"/>
    <cellStyle name="스타일 37" xfId="49" xr:uid="{00000000-0005-0000-0000-00003B4D0000}"/>
    <cellStyle name="스타일 38" xfId="50" xr:uid="{00000000-0005-0000-0000-00003C4D0000}"/>
    <cellStyle name="스타일 39" xfId="51" xr:uid="{00000000-0005-0000-0000-00003D4D0000}"/>
    <cellStyle name="스타일 4" xfId="52" xr:uid="{00000000-0005-0000-0000-00003E4D0000}"/>
    <cellStyle name="스타일 40" xfId="53" xr:uid="{00000000-0005-0000-0000-00003F4D0000}"/>
    <cellStyle name="스타일 41" xfId="54" xr:uid="{00000000-0005-0000-0000-0000404D0000}"/>
    <cellStyle name="스타일 42" xfId="55" xr:uid="{00000000-0005-0000-0000-0000414D0000}"/>
    <cellStyle name="스타일 43" xfId="56" xr:uid="{00000000-0005-0000-0000-0000424D0000}"/>
    <cellStyle name="스타일 44" xfId="57" xr:uid="{00000000-0005-0000-0000-0000434D0000}"/>
    <cellStyle name="스타일 45" xfId="58" xr:uid="{00000000-0005-0000-0000-0000444D0000}"/>
    <cellStyle name="스타일 46" xfId="59" xr:uid="{00000000-0005-0000-0000-0000454D0000}"/>
    <cellStyle name="스타일 47" xfId="60" xr:uid="{00000000-0005-0000-0000-0000464D0000}"/>
    <cellStyle name="스타일 48" xfId="61" xr:uid="{00000000-0005-0000-0000-0000474D0000}"/>
    <cellStyle name="스타일 49" xfId="62" xr:uid="{00000000-0005-0000-0000-0000484D0000}"/>
    <cellStyle name="스타일 5" xfId="63" xr:uid="{00000000-0005-0000-0000-0000494D0000}"/>
    <cellStyle name="스타일 50" xfId="64" xr:uid="{00000000-0005-0000-0000-00004A4D0000}"/>
    <cellStyle name="스타일 51" xfId="65" xr:uid="{00000000-0005-0000-0000-00004B4D0000}"/>
    <cellStyle name="스타일 52" xfId="66" xr:uid="{00000000-0005-0000-0000-00004C4D0000}"/>
    <cellStyle name="스타일 53" xfId="67" xr:uid="{00000000-0005-0000-0000-00004D4D0000}"/>
    <cellStyle name="스타일 54" xfId="68" xr:uid="{00000000-0005-0000-0000-00004E4D0000}"/>
    <cellStyle name="스타일 55" xfId="69" xr:uid="{00000000-0005-0000-0000-00004F4D0000}"/>
    <cellStyle name="스타일 56" xfId="95" xr:uid="{00000000-0005-0000-0000-0000504D0000}"/>
    <cellStyle name="스타일 57" xfId="96" xr:uid="{00000000-0005-0000-0000-0000514D0000}"/>
    <cellStyle name="스타일 58" xfId="97" xr:uid="{00000000-0005-0000-0000-0000524D0000}"/>
    <cellStyle name="스타일 59" xfId="98" xr:uid="{00000000-0005-0000-0000-0000534D0000}"/>
    <cellStyle name="스타일 6" xfId="70" xr:uid="{00000000-0005-0000-0000-0000544D0000}"/>
    <cellStyle name="스타일 60" xfId="99" xr:uid="{00000000-0005-0000-0000-0000554D0000}"/>
    <cellStyle name="스타일 61" xfId="100" xr:uid="{00000000-0005-0000-0000-0000564D0000}"/>
    <cellStyle name="스타일 62" xfId="101" xr:uid="{00000000-0005-0000-0000-0000574D0000}"/>
    <cellStyle name="스타일 63" xfId="102" xr:uid="{00000000-0005-0000-0000-0000584D0000}"/>
    <cellStyle name="스타일 64" xfId="103" xr:uid="{00000000-0005-0000-0000-0000594D0000}"/>
    <cellStyle name="스타일 65" xfId="104" xr:uid="{00000000-0005-0000-0000-00005A4D0000}"/>
    <cellStyle name="스타일 66" xfId="105" xr:uid="{00000000-0005-0000-0000-00005B4D0000}"/>
    <cellStyle name="스타일 67" xfId="106" xr:uid="{00000000-0005-0000-0000-00005C4D0000}"/>
    <cellStyle name="스타일 68" xfId="107" xr:uid="{00000000-0005-0000-0000-00005D4D0000}"/>
    <cellStyle name="스타일 69" xfId="108" xr:uid="{00000000-0005-0000-0000-00005E4D0000}"/>
    <cellStyle name="스타일 7" xfId="71" xr:uid="{00000000-0005-0000-0000-00005F4D0000}"/>
    <cellStyle name="스타일 70" xfId="109" xr:uid="{00000000-0005-0000-0000-0000604D0000}"/>
    <cellStyle name="스타일 71" xfId="110" xr:uid="{00000000-0005-0000-0000-0000614D0000}"/>
    <cellStyle name="스타일 72" xfId="111" xr:uid="{00000000-0005-0000-0000-0000624D0000}"/>
    <cellStyle name="스타일 73" xfId="112" xr:uid="{00000000-0005-0000-0000-0000634D0000}"/>
    <cellStyle name="스타일 74" xfId="113" xr:uid="{00000000-0005-0000-0000-0000644D0000}"/>
    <cellStyle name="스타일 75" xfId="114" xr:uid="{00000000-0005-0000-0000-0000654D0000}"/>
    <cellStyle name="스타일 76" xfId="115" xr:uid="{00000000-0005-0000-0000-0000664D0000}"/>
    <cellStyle name="스타일 77" xfId="116" xr:uid="{00000000-0005-0000-0000-0000674D0000}"/>
    <cellStyle name="스타일 78" xfId="117" xr:uid="{00000000-0005-0000-0000-0000684D0000}"/>
    <cellStyle name="스타일 79" xfId="118" xr:uid="{00000000-0005-0000-0000-0000694D0000}"/>
    <cellStyle name="스타일 8" xfId="72" xr:uid="{00000000-0005-0000-0000-00006A4D0000}"/>
    <cellStyle name="스타일 80" xfId="119" xr:uid="{00000000-0005-0000-0000-00006B4D0000}"/>
    <cellStyle name="스타일 81" xfId="120" xr:uid="{00000000-0005-0000-0000-00006C4D0000}"/>
    <cellStyle name="스타일 82" xfId="121" xr:uid="{00000000-0005-0000-0000-00006D4D0000}"/>
    <cellStyle name="스타일 83" xfId="603" xr:uid="{00000000-0005-0000-0000-00006E4D0000}"/>
    <cellStyle name="스타일 83 2" xfId="4817" xr:uid="{00000000-0005-0000-0000-00006F4D0000}"/>
    <cellStyle name="스타일 83 3" xfId="4818" xr:uid="{00000000-0005-0000-0000-0000704D0000}"/>
    <cellStyle name="스타일 83 4" xfId="5183" xr:uid="{00000000-0005-0000-0000-0000714D0000}"/>
    <cellStyle name="스타일 84" xfId="604" xr:uid="{00000000-0005-0000-0000-0000724D0000}"/>
    <cellStyle name="스타일 84 2" xfId="4819" xr:uid="{00000000-0005-0000-0000-0000734D0000}"/>
    <cellStyle name="스타일 84 3" xfId="5191" xr:uid="{00000000-0005-0000-0000-0000744D0000}"/>
    <cellStyle name="스타일 85" xfId="605" xr:uid="{00000000-0005-0000-0000-0000754D0000}"/>
    <cellStyle name="스타일 85 2" xfId="4820" xr:uid="{00000000-0005-0000-0000-0000764D0000}"/>
    <cellStyle name="스타일 85 3" xfId="5192" xr:uid="{00000000-0005-0000-0000-0000774D0000}"/>
    <cellStyle name="스타일 86" xfId="606" xr:uid="{00000000-0005-0000-0000-0000784D0000}"/>
    <cellStyle name="스타일 86 2" xfId="4821" xr:uid="{00000000-0005-0000-0000-0000794D0000}"/>
    <cellStyle name="스타일 86 3" xfId="5193" xr:uid="{00000000-0005-0000-0000-00007A4D0000}"/>
    <cellStyle name="스타일 87" xfId="607" xr:uid="{00000000-0005-0000-0000-00007B4D0000}"/>
    <cellStyle name="스타일 87 2" xfId="5194" xr:uid="{00000000-0005-0000-0000-00007C4D0000}"/>
    <cellStyle name="스타일 88" xfId="608" xr:uid="{00000000-0005-0000-0000-00007D4D0000}"/>
    <cellStyle name="스타일 88 2" xfId="4822" xr:uid="{00000000-0005-0000-0000-00007E4D0000}"/>
    <cellStyle name="스타일 89" xfId="609" xr:uid="{00000000-0005-0000-0000-00007F4D0000}"/>
    <cellStyle name="스타일 89 2" xfId="4823" xr:uid="{00000000-0005-0000-0000-0000804D0000}"/>
    <cellStyle name="스타일 89 3" xfId="5195" xr:uid="{00000000-0005-0000-0000-0000814D0000}"/>
    <cellStyle name="스타일 9" xfId="73" xr:uid="{00000000-0005-0000-0000-0000824D0000}"/>
    <cellStyle name="스타일 90" xfId="610" xr:uid="{00000000-0005-0000-0000-0000834D0000}"/>
    <cellStyle name="스타일 90 2" xfId="4824" xr:uid="{00000000-0005-0000-0000-0000844D0000}"/>
    <cellStyle name="스타일 90 3" xfId="5196" xr:uid="{00000000-0005-0000-0000-0000854D0000}"/>
    <cellStyle name="스타일 91" xfId="611" xr:uid="{00000000-0005-0000-0000-0000864D0000}"/>
    <cellStyle name="스타일 91 2" xfId="4825" xr:uid="{00000000-0005-0000-0000-0000874D0000}"/>
    <cellStyle name="스타일 91 3" xfId="5197" xr:uid="{00000000-0005-0000-0000-0000884D0000}"/>
    <cellStyle name="스타일 92" xfId="612" xr:uid="{00000000-0005-0000-0000-0000894D0000}"/>
    <cellStyle name="스타일 92 2" xfId="5198" xr:uid="{00000000-0005-0000-0000-00008A4D0000}"/>
    <cellStyle name="스타일 93" xfId="613" xr:uid="{00000000-0005-0000-0000-00008B4D0000}"/>
    <cellStyle name="스타일 93 2" xfId="4826" xr:uid="{00000000-0005-0000-0000-00008C4D0000}"/>
    <cellStyle name="스타일 94" xfId="614" xr:uid="{00000000-0005-0000-0000-00008D4D0000}"/>
    <cellStyle name="스타일 94 2" xfId="4827" xr:uid="{00000000-0005-0000-0000-00008E4D0000}"/>
    <cellStyle name="스타일 94 3" xfId="5199" xr:uid="{00000000-0005-0000-0000-00008F4D0000}"/>
    <cellStyle name="스타일 95" xfId="615" xr:uid="{00000000-0005-0000-0000-0000904D0000}"/>
    <cellStyle name="스타일 95 2" xfId="4828" xr:uid="{00000000-0005-0000-0000-0000914D0000}"/>
    <cellStyle name="스타일 95 3" xfId="5200" xr:uid="{00000000-0005-0000-0000-0000924D0000}"/>
    <cellStyle name="스타일 96" xfId="616" xr:uid="{00000000-0005-0000-0000-0000934D0000}"/>
    <cellStyle name="스타일 96 2" xfId="4829" xr:uid="{00000000-0005-0000-0000-0000944D0000}"/>
    <cellStyle name="스타일 96 3" xfId="5201" xr:uid="{00000000-0005-0000-0000-0000954D0000}"/>
    <cellStyle name="스타일 97" xfId="617" xr:uid="{00000000-0005-0000-0000-0000964D0000}"/>
    <cellStyle name="스타일 97 2" xfId="4830" xr:uid="{00000000-0005-0000-0000-0000974D0000}"/>
    <cellStyle name="스타일 97 3" xfId="5202" xr:uid="{00000000-0005-0000-0000-0000984D0000}"/>
    <cellStyle name="스타일 98" xfId="618" xr:uid="{00000000-0005-0000-0000-0000994D0000}"/>
    <cellStyle name="스타일 98 2" xfId="4831" xr:uid="{00000000-0005-0000-0000-00009A4D0000}"/>
    <cellStyle name="스타일 98 3" xfId="5203" xr:uid="{00000000-0005-0000-0000-00009B4D0000}"/>
    <cellStyle name="스타일 99" xfId="619" xr:uid="{00000000-0005-0000-0000-00009C4D0000}"/>
    <cellStyle name="스타일 99 2" xfId="4832" xr:uid="{00000000-0005-0000-0000-00009D4D0000}"/>
    <cellStyle name="스타일 99 3" xfId="5204" xr:uid="{00000000-0005-0000-0000-00009E4D0000}"/>
    <cellStyle name="안건회계법인" xfId="74" xr:uid="{00000000-0005-0000-0000-00009F4D0000}"/>
    <cellStyle name="액제" xfId="4833" xr:uid="{00000000-0005-0000-0000-0000A04D0000}"/>
    <cellStyle name="앰플" xfId="4834" xr:uid="{00000000-0005-0000-0000-0000A14D0000}"/>
    <cellStyle name="연결된 셀 2" xfId="620" xr:uid="{00000000-0005-0000-0000-0000A24D0000}"/>
    <cellStyle name="연결된 셀 3" xfId="621" xr:uid="{00000000-0005-0000-0000-0000A34D0000}"/>
    <cellStyle name="연결된 셀 4" xfId="622" xr:uid="{00000000-0005-0000-0000-0000A44D0000}"/>
    <cellStyle name="연고" xfId="4835" xr:uid="{00000000-0005-0000-0000-0000A54D0000}"/>
    <cellStyle name="열 DD)l鬐_x0014_TD thru NOR " xfId="4836" xr:uid="{00000000-0005-0000-0000-0000A64D0000}"/>
    <cellStyle name="열어본 하이퍼링크" xfId="4837" xr:uid="{00000000-0005-0000-0000-0000A74D0000}"/>
    <cellStyle name="外 貨  借 入" xfId="623" xr:uid="{00000000-0005-0000-0000-0000A84D0000}"/>
    <cellStyle name="요약 2" xfId="624" xr:uid="{00000000-0005-0000-0000-0000A94D0000}"/>
    <cellStyle name="요약 2 2" xfId="5384" xr:uid="{00000000-0005-0000-0000-0000AA4D0000}"/>
    <cellStyle name="요약 2 2 10" xfId="11378" xr:uid="{00000000-0005-0000-0000-0000AB4D0000}"/>
    <cellStyle name="요약 2 2 11" xfId="17181" xr:uid="{00000000-0005-0000-0000-0000AC4D0000}"/>
    <cellStyle name="요약 2 2 12" xfId="11305" xr:uid="{00000000-0005-0000-0000-0000AD4D0000}"/>
    <cellStyle name="요약 2 2 2" xfId="5672" xr:uid="{00000000-0005-0000-0000-0000AE4D0000}"/>
    <cellStyle name="요약 2 2 2 10" xfId="17415" xr:uid="{00000000-0005-0000-0000-0000AF4D0000}"/>
    <cellStyle name="요약 2 2 2 2" xfId="9423" xr:uid="{00000000-0005-0000-0000-0000B04D0000}"/>
    <cellStyle name="요약 2 2 2 2 2" xfId="15389" xr:uid="{00000000-0005-0000-0000-0000B14D0000}"/>
    <cellStyle name="요약 2 2 2 2 3" xfId="21145" xr:uid="{00000000-0005-0000-0000-0000B24D0000}"/>
    <cellStyle name="요약 2 2 2 2 4" xfId="26627" xr:uid="{00000000-0005-0000-0000-0000B34D0000}"/>
    <cellStyle name="요약 2 2 2 3" xfId="9424" xr:uid="{00000000-0005-0000-0000-0000B44D0000}"/>
    <cellStyle name="요약 2 2 2 3 2" xfId="15390" xr:uid="{00000000-0005-0000-0000-0000B54D0000}"/>
    <cellStyle name="요약 2 2 2 3 3" xfId="21146" xr:uid="{00000000-0005-0000-0000-0000B64D0000}"/>
    <cellStyle name="요약 2 2 2 3 4" xfId="26628" xr:uid="{00000000-0005-0000-0000-0000B74D0000}"/>
    <cellStyle name="요약 2 2 2 4" xfId="9425" xr:uid="{00000000-0005-0000-0000-0000B84D0000}"/>
    <cellStyle name="요약 2 2 2 4 2" xfId="15391" xr:uid="{00000000-0005-0000-0000-0000B94D0000}"/>
    <cellStyle name="요약 2 2 2 4 3" xfId="21147" xr:uid="{00000000-0005-0000-0000-0000BA4D0000}"/>
    <cellStyle name="요약 2 2 2 4 4" xfId="26629" xr:uid="{00000000-0005-0000-0000-0000BB4D0000}"/>
    <cellStyle name="요약 2 2 2 5" xfId="9426" xr:uid="{00000000-0005-0000-0000-0000BC4D0000}"/>
    <cellStyle name="요약 2 2 2 5 2" xfId="15392" xr:uid="{00000000-0005-0000-0000-0000BD4D0000}"/>
    <cellStyle name="요약 2 2 2 5 3" xfId="21148" xr:uid="{00000000-0005-0000-0000-0000BE4D0000}"/>
    <cellStyle name="요약 2 2 2 5 4" xfId="26630" xr:uid="{00000000-0005-0000-0000-0000BF4D0000}"/>
    <cellStyle name="요약 2 2 2 6" xfId="9427" xr:uid="{00000000-0005-0000-0000-0000C04D0000}"/>
    <cellStyle name="요약 2 2 2 6 2" xfId="15393" xr:uid="{00000000-0005-0000-0000-0000C14D0000}"/>
    <cellStyle name="요약 2 2 2 6 3" xfId="21149" xr:uid="{00000000-0005-0000-0000-0000C24D0000}"/>
    <cellStyle name="요약 2 2 2 6 4" xfId="26631" xr:uid="{00000000-0005-0000-0000-0000C34D0000}"/>
    <cellStyle name="요약 2 2 2 7" xfId="9428" xr:uid="{00000000-0005-0000-0000-0000C44D0000}"/>
    <cellStyle name="요약 2 2 2 7 2" xfId="15394" xr:uid="{00000000-0005-0000-0000-0000C54D0000}"/>
    <cellStyle name="요약 2 2 2 7 3" xfId="21150" xr:uid="{00000000-0005-0000-0000-0000C64D0000}"/>
    <cellStyle name="요약 2 2 2 7 4" xfId="26632" xr:uid="{00000000-0005-0000-0000-0000C74D0000}"/>
    <cellStyle name="요약 2 2 2 8" xfId="9429" xr:uid="{00000000-0005-0000-0000-0000C84D0000}"/>
    <cellStyle name="요약 2 2 2 8 2" xfId="15395" xr:uid="{00000000-0005-0000-0000-0000C94D0000}"/>
    <cellStyle name="요약 2 2 2 8 3" xfId="21151" xr:uid="{00000000-0005-0000-0000-0000CA4D0000}"/>
    <cellStyle name="요약 2 2 2 8 4" xfId="26633" xr:uid="{00000000-0005-0000-0000-0000CB4D0000}"/>
    <cellStyle name="요약 2 2 2 9" xfId="11645" xr:uid="{00000000-0005-0000-0000-0000CC4D0000}"/>
    <cellStyle name="요약 2 2 3" xfId="5913" xr:uid="{00000000-0005-0000-0000-0000CD4D0000}"/>
    <cellStyle name="요약 2 2 3 10" xfId="9430" xr:uid="{00000000-0005-0000-0000-0000CE4D0000}"/>
    <cellStyle name="요약 2 2 3 10 2" xfId="15396" xr:uid="{00000000-0005-0000-0000-0000CF4D0000}"/>
    <cellStyle name="요약 2 2 3 10 3" xfId="21152" xr:uid="{00000000-0005-0000-0000-0000D04D0000}"/>
    <cellStyle name="요약 2 2 3 10 4" xfId="26634" xr:uid="{00000000-0005-0000-0000-0000D14D0000}"/>
    <cellStyle name="요약 2 2 3 11" xfId="11886" xr:uid="{00000000-0005-0000-0000-0000D24D0000}"/>
    <cellStyle name="요약 2 2 3 12" xfId="17643" xr:uid="{00000000-0005-0000-0000-0000D34D0000}"/>
    <cellStyle name="요약 2 2 3 13" xfId="23140" xr:uid="{00000000-0005-0000-0000-0000D44D0000}"/>
    <cellStyle name="요약 2 2 3 2" xfId="9431" xr:uid="{00000000-0005-0000-0000-0000D54D0000}"/>
    <cellStyle name="요약 2 2 3 2 2" xfId="15397" xr:uid="{00000000-0005-0000-0000-0000D64D0000}"/>
    <cellStyle name="요약 2 2 3 2 3" xfId="21153" xr:uid="{00000000-0005-0000-0000-0000D74D0000}"/>
    <cellStyle name="요약 2 2 3 2 4" xfId="26635" xr:uid="{00000000-0005-0000-0000-0000D84D0000}"/>
    <cellStyle name="요약 2 2 3 3" xfId="9432" xr:uid="{00000000-0005-0000-0000-0000D94D0000}"/>
    <cellStyle name="요약 2 2 3 3 2" xfId="15398" xr:uid="{00000000-0005-0000-0000-0000DA4D0000}"/>
    <cellStyle name="요약 2 2 3 3 3" xfId="21154" xr:uid="{00000000-0005-0000-0000-0000DB4D0000}"/>
    <cellStyle name="요약 2 2 3 3 4" xfId="26636" xr:uid="{00000000-0005-0000-0000-0000DC4D0000}"/>
    <cellStyle name="요약 2 2 3 4" xfId="9433" xr:uid="{00000000-0005-0000-0000-0000DD4D0000}"/>
    <cellStyle name="요약 2 2 3 4 2" xfId="15399" xr:uid="{00000000-0005-0000-0000-0000DE4D0000}"/>
    <cellStyle name="요약 2 2 3 4 3" xfId="21155" xr:uid="{00000000-0005-0000-0000-0000DF4D0000}"/>
    <cellStyle name="요약 2 2 3 4 4" xfId="26637" xr:uid="{00000000-0005-0000-0000-0000E04D0000}"/>
    <cellStyle name="요약 2 2 3 5" xfId="9434" xr:uid="{00000000-0005-0000-0000-0000E14D0000}"/>
    <cellStyle name="요약 2 2 3 5 2" xfId="15400" xr:uid="{00000000-0005-0000-0000-0000E24D0000}"/>
    <cellStyle name="요약 2 2 3 5 3" xfId="21156" xr:uid="{00000000-0005-0000-0000-0000E34D0000}"/>
    <cellStyle name="요약 2 2 3 5 4" xfId="26638" xr:uid="{00000000-0005-0000-0000-0000E44D0000}"/>
    <cellStyle name="요약 2 2 3 6" xfId="9435" xr:uid="{00000000-0005-0000-0000-0000E54D0000}"/>
    <cellStyle name="요약 2 2 3 6 2" xfId="15401" xr:uid="{00000000-0005-0000-0000-0000E64D0000}"/>
    <cellStyle name="요약 2 2 3 6 3" xfId="21157" xr:uid="{00000000-0005-0000-0000-0000E74D0000}"/>
    <cellStyle name="요약 2 2 3 6 4" xfId="26639" xr:uid="{00000000-0005-0000-0000-0000E84D0000}"/>
    <cellStyle name="요약 2 2 3 7" xfId="9436" xr:uid="{00000000-0005-0000-0000-0000E94D0000}"/>
    <cellStyle name="요약 2 2 3 7 2" xfId="15402" xr:uid="{00000000-0005-0000-0000-0000EA4D0000}"/>
    <cellStyle name="요약 2 2 3 7 3" xfId="21158" xr:uid="{00000000-0005-0000-0000-0000EB4D0000}"/>
    <cellStyle name="요약 2 2 3 7 4" xfId="26640" xr:uid="{00000000-0005-0000-0000-0000EC4D0000}"/>
    <cellStyle name="요약 2 2 3 8" xfId="9437" xr:uid="{00000000-0005-0000-0000-0000ED4D0000}"/>
    <cellStyle name="요약 2 2 3 8 2" xfId="15403" xr:uid="{00000000-0005-0000-0000-0000EE4D0000}"/>
    <cellStyle name="요약 2 2 3 8 3" xfId="21159" xr:uid="{00000000-0005-0000-0000-0000EF4D0000}"/>
    <cellStyle name="요약 2 2 3 8 4" xfId="26641" xr:uid="{00000000-0005-0000-0000-0000F04D0000}"/>
    <cellStyle name="요약 2 2 3 9" xfId="9438" xr:uid="{00000000-0005-0000-0000-0000F14D0000}"/>
    <cellStyle name="요약 2 2 3 9 2" xfId="15404" xr:uid="{00000000-0005-0000-0000-0000F24D0000}"/>
    <cellStyle name="요약 2 2 3 9 3" xfId="21160" xr:uid="{00000000-0005-0000-0000-0000F34D0000}"/>
    <cellStyle name="요약 2 2 3 9 4" xfId="26642" xr:uid="{00000000-0005-0000-0000-0000F44D0000}"/>
    <cellStyle name="요약 2 2 4" xfId="9439" xr:uid="{00000000-0005-0000-0000-0000F54D0000}"/>
    <cellStyle name="요약 2 2 4 2" xfId="15405" xr:uid="{00000000-0005-0000-0000-0000F64D0000}"/>
    <cellStyle name="요약 2 2 4 3" xfId="21161" xr:uid="{00000000-0005-0000-0000-0000F74D0000}"/>
    <cellStyle name="요약 2 2 4 4" xfId="26643" xr:uid="{00000000-0005-0000-0000-0000F84D0000}"/>
    <cellStyle name="요약 2 2 5" xfId="9440" xr:uid="{00000000-0005-0000-0000-0000F94D0000}"/>
    <cellStyle name="요약 2 2 5 2" xfId="15406" xr:uid="{00000000-0005-0000-0000-0000FA4D0000}"/>
    <cellStyle name="요약 2 2 5 3" xfId="21162" xr:uid="{00000000-0005-0000-0000-0000FB4D0000}"/>
    <cellStyle name="요약 2 2 5 4" xfId="26644" xr:uid="{00000000-0005-0000-0000-0000FC4D0000}"/>
    <cellStyle name="요약 2 2 6" xfId="9441" xr:uid="{00000000-0005-0000-0000-0000FD4D0000}"/>
    <cellStyle name="요약 2 2 6 2" xfId="15407" xr:uid="{00000000-0005-0000-0000-0000FE4D0000}"/>
    <cellStyle name="요약 2 2 6 3" xfId="21163" xr:uid="{00000000-0005-0000-0000-0000FF4D0000}"/>
    <cellStyle name="요약 2 2 6 4" xfId="26645" xr:uid="{00000000-0005-0000-0000-0000004E0000}"/>
    <cellStyle name="요약 2 2 7" xfId="9442" xr:uid="{00000000-0005-0000-0000-0000014E0000}"/>
    <cellStyle name="요약 2 2 7 2" xfId="15408" xr:uid="{00000000-0005-0000-0000-0000024E0000}"/>
    <cellStyle name="요약 2 2 7 3" xfId="21164" xr:uid="{00000000-0005-0000-0000-0000034E0000}"/>
    <cellStyle name="요약 2 2 7 4" xfId="26646" xr:uid="{00000000-0005-0000-0000-0000044E0000}"/>
    <cellStyle name="요약 2 2 8" xfId="9443" xr:uid="{00000000-0005-0000-0000-0000054E0000}"/>
    <cellStyle name="요약 2 2 8 2" xfId="15409" xr:uid="{00000000-0005-0000-0000-0000064E0000}"/>
    <cellStyle name="요약 2 2 8 3" xfId="21165" xr:uid="{00000000-0005-0000-0000-0000074E0000}"/>
    <cellStyle name="요약 2 2 8 4" xfId="26647" xr:uid="{00000000-0005-0000-0000-0000084E0000}"/>
    <cellStyle name="요약 2 2 9" xfId="9444" xr:uid="{00000000-0005-0000-0000-0000094E0000}"/>
    <cellStyle name="요약 2 2 9 2" xfId="15410" xr:uid="{00000000-0005-0000-0000-00000A4E0000}"/>
    <cellStyle name="요약 2 2 9 3" xfId="21166" xr:uid="{00000000-0005-0000-0000-00000B4E0000}"/>
    <cellStyle name="요약 2 2 9 4" xfId="26648" xr:uid="{00000000-0005-0000-0000-00000C4E0000}"/>
    <cellStyle name="요약 2 3" xfId="5560" xr:uid="{00000000-0005-0000-0000-00000D4E0000}"/>
    <cellStyle name="요약 2 3 2" xfId="5848" xr:uid="{00000000-0005-0000-0000-00000E4E0000}"/>
    <cellStyle name="요약 2 3 2 10" xfId="11821" xr:uid="{00000000-0005-0000-0000-00000F4E0000}"/>
    <cellStyle name="요약 2 3 2 11" xfId="17582" xr:uid="{00000000-0005-0000-0000-0000104E0000}"/>
    <cellStyle name="요약 2 3 2 12" xfId="23091" xr:uid="{00000000-0005-0000-0000-0000114E0000}"/>
    <cellStyle name="요약 2 3 2 2" xfId="9445" xr:uid="{00000000-0005-0000-0000-0000124E0000}"/>
    <cellStyle name="요약 2 3 2 2 2" xfId="15411" xr:uid="{00000000-0005-0000-0000-0000134E0000}"/>
    <cellStyle name="요약 2 3 2 2 3" xfId="21167" xr:uid="{00000000-0005-0000-0000-0000144E0000}"/>
    <cellStyle name="요약 2 3 2 2 4" xfId="26649" xr:uid="{00000000-0005-0000-0000-0000154E0000}"/>
    <cellStyle name="요약 2 3 2 3" xfId="9446" xr:uid="{00000000-0005-0000-0000-0000164E0000}"/>
    <cellStyle name="요약 2 3 2 3 2" xfId="15412" xr:uid="{00000000-0005-0000-0000-0000174E0000}"/>
    <cellStyle name="요약 2 3 2 3 3" xfId="21168" xr:uid="{00000000-0005-0000-0000-0000184E0000}"/>
    <cellStyle name="요약 2 3 2 3 4" xfId="26650" xr:uid="{00000000-0005-0000-0000-0000194E0000}"/>
    <cellStyle name="요약 2 3 2 4" xfId="9447" xr:uid="{00000000-0005-0000-0000-00001A4E0000}"/>
    <cellStyle name="요약 2 3 2 4 2" xfId="15413" xr:uid="{00000000-0005-0000-0000-00001B4E0000}"/>
    <cellStyle name="요약 2 3 2 4 3" xfId="21169" xr:uid="{00000000-0005-0000-0000-00001C4E0000}"/>
    <cellStyle name="요약 2 3 2 4 4" xfId="26651" xr:uid="{00000000-0005-0000-0000-00001D4E0000}"/>
    <cellStyle name="요약 2 3 2 5" xfId="9448" xr:uid="{00000000-0005-0000-0000-00001E4E0000}"/>
    <cellStyle name="요약 2 3 2 5 2" xfId="15414" xr:uid="{00000000-0005-0000-0000-00001F4E0000}"/>
    <cellStyle name="요약 2 3 2 5 3" xfId="21170" xr:uid="{00000000-0005-0000-0000-0000204E0000}"/>
    <cellStyle name="요약 2 3 2 5 4" xfId="26652" xr:uid="{00000000-0005-0000-0000-0000214E0000}"/>
    <cellStyle name="요약 2 3 2 6" xfId="9449" xr:uid="{00000000-0005-0000-0000-0000224E0000}"/>
    <cellStyle name="요약 2 3 2 6 2" xfId="15415" xr:uid="{00000000-0005-0000-0000-0000234E0000}"/>
    <cellStyle name="요약 2 3 2 6 3" xfId="21171" xr:uid="{00000000-0005-0000-0000-0000244E0000}"/>
    <cellStyle name="요약 2 3 2 6 4" xfId="26653" xr:uid="{00000000-0005-0000-0000-0000254E0000}"/>
    <cellStyle name="요약 2 3 2 7" xfId="9450" xr:uid="{00000000-0005-0000-0000-0000264E0000}"/>
    <cellStyle name="요약 2 3 2 7 2" xfId="15416" xr:uid="{00000000-0005-0000-0000-0000274E0000}"/>
    <cellStyle name="요약 2 3 2 7 3" xfId="21172" xr:uid="{00000000-0005-0000-0000-0000284E0000}"/>
    <cellStyle name="요약 2 3 2 7 4" xfId="26654" xr:uid="{00000000-0005-0000-0000-0000294E0000}"/>
    <cellStyle name="요약 2 3 2 8" xfId="9451" xr:uid="{00000000-0005-0000-0000-00002A4E0000}"/>
    <cellStyle name="요약 2 3 2 8 2" xfId="15417" xr:uid="{00000000-0005-0000-0000-00002B4E0000}"/>
    <cellStyle name="요약 2 3 2 8 3" xfId="21173" xr:uid="{00000000-0005-0000-0000-00002C4E0000}"/>
    <cellStyle name="요약 2 3 2 8 4" xfId="26655" xr:uid="{00000000-0005-0000-0000-00002D4E0000}"/>
    <cellStyle name="요약 2 3 2 9" xfId="9452" xr:uid="{00000000-0005-0000-0000-00002E4E0000}"/>
    <cellStyle name="요약 2 3 2 9 2" xfId="15418" xr:uid="{00000000-0005-0000-0000-00002F4E0000}"/>
    <cellStyle name="요약 2 3 2 9 3" xfId="21174" xr:uid="{00000000-0005-0000-0000-0000304E0000}"/>
    <cellStyle name="요약 2 3 2 9 4" xfId="26656" xr:uid="{00000000-0005-0000-0000-0000314E0000}"/>
    <cellStyle name="요약 2 3 3" xfId="9453" xr:uid="{00000000-0005-0000-0000-0000324E0000}"/>
    <cellStyle name="요약 2 3 3 2" xfId="15419" xr:uid="{00000000-0005-0000-0000-0000334E0000}"/>
    <cellStyle name="요약 2 3 3 3" xfId="21175" xr:uid="{00000000-0005-0000-0000-0000344E0000}"/>
    <cellStyle name="요약 2 3 3 4" xfId="26657" xr:uid="{00000000-0005-0000-0000-0000354E0000}"/>
    <cellStyle name="요약 2 3 4" xfId="9454" xr:uid="{00000000-0005-0000-0000-0000364E0000}"/>
    <cellStyle name="요약 2 3 4 2" xfId="15420" xr:uid="{00000000-0005-0000-0000-0000374E0000}"/>
    <cellStyle name="요약 2 3 4 3" xfId="21176" xr:uid="{00000000-0005-0000-0000-0000384E0000}"/>
    <cellStyle name="요약 2 3 4 4" xfId="26658" xr:uid="{00000000-0005-0000-0000-0000394E0000}"/>
    <cellStyle name="요약 2 3 5" xfId="9455" xr:uid="{00000000-0005-0000-0000-00003A4E0000}"/>
    <cellStyle name="요약 2 3 5 2" xfId="15421" xr:uid="{00000000-0005-0000-0000-00003B4E0000}"/>
    <cellStyle name="요약 2 3 5 3" xfId="21177" xr:uid="{00000000-0005-0000-0000-00003C4E0000}"/>
    <cellStyle name="요약 2 3 5 4" xfId="26659" xr:uid="{00000000-0005-0000-0000-00003D4E0000}"/>
    <cellStyle name="요약 2 3 6" xfId="9456" xr:uid="{00000000-0005-0000-0000-00003E4E0000}"/>
    <cellStyle name="요약 2 3 6 2" xfId="15422" xr:uid="{00000000-0005-0000-0000-00003F4E0000}"/>
    <cellStyle name="요약 2 3 6 3" xfId="21178" xr:uid="{00000000-0005-0000-0000-0000404E0000}"/>
    <cellStyle name="요약 2 3 6 4" xfId="26660" xr:uid="{00000000-0005-0000-0000-0000414E0000}"/>
    <cellStyle name="요약 2 3 7" xfId="11552" xr:uid="{00000000-0005-0000-0000-0000424E0000}"/>
    <cellStyle name="요약 2 3 8" xfId="17332" xr:uid="{00000000-0005-0000-0000-0000434E0000}"/>
    <cellStyle name="요약 2 4" xfId="5448" xr:uid="{00000000-0005-0000-0000-0000444E0000}"/>
    <cellStyle name="요약 2 4 2" xfId="5736" xr:uid="{00000000-0005-0000-0000-0000454E0000}"/>
    <cellStyle name="요약 2 4 2 10" xfId="11709" xr:uid="{00000000-0005-0000-0000-0000464E0000}"/>
    <cellStyle name="요약 2 4 2 11" xfId="17476" xr:uid="{00000000-0005-0000-0000-0000474E0000}"/>
    <cellStyle name="요약 2 4 2 12" xfId="22996" xr:uid="{00000000-0005-0000-0000-0000484E0000}"/>
    <cellStyle name="요약 2 4 2 2" xfId="9457" xr:uid="{00000000-0005-0000-0000-0000494E0000}"/>
    <cellStyle name="요약 2 4 2 2 2" xfId="15423" xr:uid="{00000000-0005-0000-0000-00004A4E0000}"/>
    <cellStyle name="요약 2 4 2 2 3" xfId="21179" xr:uid="{00000000-0005-0000-0000-00004B4E0000}"/>
    <cellStyle name="요약 2 4 2 2 4" xfId="26661" xr:uid="{00000000-0005-0000-0000-00004C4E0000}"/>
    <cellStyle name="요약 2 4 2 3" xfId="9458" xr:uid="{00000000-0005-0000-0000-00004D4E0000}"/>
    <cellStyle name="요약 2 4 2 3 2" xfId="15424" xr:uid="{00000000-0005-0000-0000-00004E4E0000}"/>
    <cellStyle name="요약 2 4 2 3 3" xfId="21180" xr:uid="{00000000-0005-0000-0000-00004F4E0000}"/>
    <cellStyle name="요약 2 4 2 3 4" xfId="26662" xr:uid="{00000000-0005-0000-0000-0000504E0000}"/>
    <cellStyle name="요약 2 4 2 4" xfId="9459" xr:uid="{00000000-0005-0000-0000-0000514E0000}"/>
    <cellStyle name="요약 2 4 2 4 2" xfId="15425" xr:uid="{00000000-0005-0000-0000-0000524E0000}"/>
    <cellStyle name="요약 2 4 2 4 3" xfId="21181" xr:uid="{00000000-0005-0000-0000-0000534E0000}"/>
    <cellStyle name="요약 2 4 2 4 4" xfId="26663" xr:uid="{00000000-0005-0000-0000-0000544E0000}"/>
    <cellStyle name="요약 2 4 2 5" xfId="9460" xr:uid="{00000000-0005-0000-0000-0000554E0000}"/>
    <cellStyle name="요약 2 4 2 5 2" xfId="15426" xr:uid="{00000000-0005-0000-0000-0000564E0000}"/>
    <cellStyle name="요약 2 4 2 5 3" xfId="21182" xr:uid="{00000000-0005-0000-0000-0000574E0000}"/>
    <cellStyle name="요약 2 4 2 5 4" xfId="26664" xr:uid="{00000000-0005-0000-0000-0000584E0000}"/>
    <cellStyle name="요약 2 4 2 6" xfId="9461" xr:uid="{00000000-0005-0000-0000-0000594E0000}"/>
    <cellStyle name="요약 2 4 2 6 2" xfId="15427" xr:uid="{00000000-0005-0000-0000-00005A4E0000}"/>
    <cellStyle name="요약 2 4 2 6 3" xfId="21183" xr:uid="{00000000-0005-0000-0000-00005B4E0000}"/>
    <cellStyle name="요약 2 4 2 6 4" xfId="26665" xr:uid="{00000000-0005-0000-0000-00005C4E0000}"/>
    <cellStyle name="요약 2 4 2 7" xfId="9462" xr:uid="{00000000-0005-0000-0000-00005D4E0000}"/>
    <cellStyle name="요약 2 4 2 7 2" xfId="15428" xr:uid="{00000000-0005-0000-0000-00005E4E0000}"/>
    <cellStyle name="요약 2 4 2 7 3" xfId="21184" xr:uid="{00000000-0005-0000-0000-00005F4E0000}"/>
    <cellStyle name="요약 2 4 2 7 4" xfId="26666" xr:uid="{00000000-0005-0000-0000-0000604E0000}"/>
    <cellStyle name="요약 2 4 2 8" xfId="9463" xr:uid="{00000000-0005-0000-0000-0000614E0000}"/>
    <cellStyle name="요약 2 4 2 8 2" xfId="15429" xr:uid="{00000000-0005-0000-0000-0000624E0000}"/>
    <cellStyle name="요약 2 4 2 8 3" xfId="21185" xr:uid="{00000000-0005-0000-0000-0000634E0000}"/>
    <cellStyle name="요약 2 4 2 8 4" xfId="26667" xr:uid="{00000000-0005-0000-0000-0000644E0000}"/>
    <cellStyle name="요약 2 4 2 9" xfId="9464" xr:uid="{00000000-0005-0000-0000-0000654E0000}"/>
    <cellStyle name="요약 2 4 2 9 2" xfId="15430" xr:uid="{00000000-0005-0000-0000-0000664E0000}"/>
    <cellStyle name="요약 2 4 2 9 3" xfId="21186" xr:uid="{00000000-0005-0000-0000-0000674E0000}"/>
    <cellStyle name="요약 2 4 2 9 4" xfId="26668" xr:uid="{00000000-0005-0000-0000-0000684E0000}"/>
    <cellStyle name="요약 2 4 3" xfId="9465" xr:uid="{00000000-0005-0000-0000-0000694E0000}"/>
    <cellStyle name="요약 2 4 3 2" xfId="15431" xr:uid="{00000000-0005-0000-0000-00006A4E0000}"/>
    <cellStyle name="요약 2 4 3 3" xfId="21187" xr:uid="{00000000-0005-0000-0000-00006B4E0000}"/>
    <cellStyle name="요약 2 4 3 4" xfId="26669" xr:uid="{00000000-0005-0000-0000-00006C4E0000}"/>
    <cellStyle name="요약 2 4 4" xfId="9466" xr:uid="{00000000-0005-0000-0000-00006D4E0000}"/>
    <cellStyle name="요약 2 4 4 2" xfId="15432" xr:uid="{00000000-0005-0000-0000-00006E4E0000}"/>
    <cellStyle name="요약 2 4 4 3" xfId="21188" xr:uid="{00000000-0005-0000-0000-00006F4E0000}"/>
    <cellStyle name="요약 2 4 4 4" xfId="26670" xr:uid="{00000000-0005-0000-0000-0000704E0000}"/>
    <cellStyle name="요약 2 4 5" xfId="9467" xr:uid="{00000000-0005-0000-0000-0000714E0000}"/>
    <cellStyle name="요약 2 4 5 2" xfId="15433" xr:uid="{00000000-0005-0000-0000-0000724E0000}"/>
    <cellStyle name="요약 2 4 5 3" xfId="21189" xr:uid="{00000000-0005-0000-0000-0000734E0000}"/>
    <cellStyle name="요약 2 4 5 4" xfId="26671" xr:uid="{00000000-0005-0000-0000-0000744E0000}"/>
    <cellStyle name="요약 2 4 6" xfId="9468" xr:uid="{00000000-0005-0000-0000-0000754E0000}"/>
    <cellStyle name="요약 2 4 6 2" xfId="15434" xr:uid="{00000000-0005-0000-0000-0000764E0000}"/>
    <cellStyle name="요약 2 4 6 3" xfId="21190" xr:uid="{00000000-0005-0000-0000-0000774E0000}"/>
    <cellStyle name="요약 2 4 6 4" xfId="26672" xr:uid="{00000000-0005-0000-0000-0000784E0000}"/>
    <cellStyle name="요약 2 4 7" xfId="11442" xr:uid="{00000000-0005-0000-0000-0000794E0000}"/>
    <cellStyle name="요약 2 4 8" xfId="17236" xr:uid="{00000000-0005-0000-0000-00007A4E0000}"/>
    <cellStyle name="요약 2 5" xfId="5530" xr:uid="{00000000-0005-0000-0000-00007B4E0000}"/>
    <cellStyle name="요약 2 5 10" xfId="17311" xr:uid="{00000000-0005-0000-0000-00007C4E0000}"/>
    <cellStyle name="요약 2 5 11" xfId="22900" xr:uid="{00000000-0005-0000-0000-00007D4E0000}"/>
    <cellStyle name="요약 2 5 2" xfId="5818" xr:uid="{00000000-0005-0000-0000-00007E4E0000}"/>
    <cellStyle name="요약 2 5 2 10" xfId="9469" xr:uid="{00000000-0005-0000-0000-00007F4E0000}"/>
    <cellStyle name="요약 2 5 2 10 2" xfId="15435" xr:uid="{00000000-0005-0000-0000-0000804E0000}"/>
    <cellStyle name="요약 2 5 2 10 3" xfId="21191" xr:uid="{00000000-0005-0000-0000-0000814E0000}"/>
    <cellStyle name="요약 2 5 2 10 4" xfId="26673" xr:uid="{00000000-0005-0000-0000-0000824E0000}"/>
    <cellStyle name="요약 2 5 2 11" xfId="11791" xr:uid="{00000000-0005-0000-0000-0000834E0000}"/>
    <cellStyle name="요약 2 5 2 12" xfId="17554" xr:uid="{00000000-0005-0000-0000-0000844E0000}"/>
    <cellStyle name="요약 2 5 2 13" xfId="23070" xr:uid="{00000000-0005-0000-0000-0000854E0000}"/>
    <cellStyle name="요약 2 5 2 2" xfId="9470" xr:uid="{00000000-0005-0000-0000-0000864E0000}"/>
    <cellStyle name="요약 2 5 2 2 2" xfId="15436" xr:uid="{00000000-0005-0000-0000-0000874E0000}"/>
    <cellStyle name="요약 2 5 2 2 3" xfId="21192" xr:uid="{00000000-0005-0000-0000-0000884E0000}"/>
    <cellStyle name="요약 2 5 2 2 4" xfId="26674" xr:uid="{00000000-0005-0000-0000-0000894E0000}"/>
    <cellStyle name="요약 2 5 2 3" xfId="9471" xr:uid="{00000000-0005-0000-0000-00008A4E0000}"/>
    <cellStyle name="요약 2 5 2 3 2" xfId="15437" xr:uid="{00000000-0005-0000-0000-00008B4E0000}"/>
    <cellStyle name="요약 2 5 2 3 3" xfId="21193" xr:uid="{00000000-0005-0000-0000-00008C4E0000}"/>
    <cellStyle name="요약 2 5 2 3 4" xfId="26675" xr:uid="{00000000-0005-0000-0000-00008D4E0000}"/>
    <cellStyle name="요약 2 5 2 4" xfId="9472" xr:uid="{00000000-0005-0000-0000-00008E4E0000}"/>
    <cellStyle name="요약 2 5 2 4 2" xfId="15438" xr:uid="{00000000-0005-0000-0000-00008F4E0000}"/>
    <cellStyle name="요약 2 5 2 4 3" xfId="21194" xr:uid="{00000000-0005-0000-0000-0000904E0000}"/>
    <cellStyle name="요약 2 5 2 4 4" xfId="26676" xr:uid="{00000000-0005-0000-0000-0000914E0000}"/>
    <cellStyle name="요약 2 5 2 5" xfId="9473" xr:uid="{00000000-0005-0000-0000-0000924E0000}"/>
    <cellStyle name="요약 2 5 2 5 2" xfId="15439" xr:uid="{00000000-0005-0000-0000-0000934E0000}"/>
    <cellStyle name="요약 2 5 2 5 3" xfId="21195" xr:uid="{00000000-0005-0000-0000-0000944E0000}"/>
    <cellStyle name="요약 2 5 2 5 4" xfId="26677" xr:uid="{00000000-0005-0000-0000-0000954E0000}"/>
    <cellStyle name="요약 2 5 2 6" xfId="9474" xr:uid="{00000000-0005-0000-0000-0000964E0000}"/>
    <cellStyle name="요약 2 5 2 6 2" xfId="15440" xr:uid="{00000000-0005-0000-0000-0000974E0000}"/>
    <cellStyle name="요약 2 5 2 6 3" xfId="21196" xr:uid="{00000000-0005-0000-0000-0000984E0000}"/>
    <cellStyle name="요약 2 5 2 6 4" xfId="26678" xr:uid="{00000000-0005-0000-0000-0000994E0000}"/>
    <cellStyle name="요약 2 5 2 7" xfId="9475" xr:uid="{00000000-0005-0000-0000-00009A4E0000}"/>
    <cellStyle name="요약 2 5 2 7 2" xfId="15441" xr:uid="{00000000-0005-0000-0000-00009B4E0000}"/>
    <cellStyle name="요약 2 5 2 7 3" xfId="21197" xr:uid="{00000000-0005-0000-0000-00009C4E0000}"/>
    <cellStyle name="요약 2 5 2 7 4" xfId="26679" xr:uid="{00000000-0005-0000-0000-00009D4E0000}"/>
    <cellStyle name="요약 2 5 2 8" xfId="9476" xr:uid="{00000000-0005-0000-0000-00009E4E0000}"/>
    <cellStyle name="요약 2 5 2 8 2" xfId="15442" xr:uid="{00000000-0005-0000-0000-00009F4E0000}"/>
    <cellStyle name="요약 2 5 2 8 3" xfId="21198" xr:uid="{00000000-0005-0000-0000-0000A04E0000}"/>
    <cellStyle name="요약 2 5 2 8 4" xfId="26680" xr:uid="{00000000-0005-0000-0000-0000A14E0000}"/>
    <cellStyle name="요약 2 5 2 9" xfId="9477" xr:uid="{00000000-0005-0000-0000-0000A24E0000}"/>
    <cellStyle name="요약 2 5 2 9 2" xfId="15443" xr:uid="{00000000-0005-0000-0000-0000A34E0000}"/>
    <cellStyle name="요약 2 5 2 9 3" xfId="21199" xr:uid="{00000000-0005-0000-0000-0000A44E0000}"/>
    <cellStyle name="요약 2 5 2 9 4" xfId="26681" xr:uid="{00000000-0005-0000-0000-0000A54E0000}"/>
    <cellStyle name="요약 2 5 3" xfId="6041" xr:uid="{00000000-0005-0000-0000-0000A64E0000}"/>
    <cellStyle name="요약 2 5 3 10" xfId="9478" xr:uid="{00000000-0005-0000-0000-0000A74E0000}"/>
    <cellStyle name="요약 2 5 3 10 2" xfId="15444" xr:uid="{00000000-0005-0000-0000-0000A84E0000}"/>
    <cellStyle name="요약 2 5 3 10 3" xfId="21200" xr:uid="{00000000-0005-0000-0000-0000A94E0000}"/>
    <cellStyle name="요약 2 5 3 10 4" xfId="26682" xr:uid="{00000000-0005-0000-0000-0000AA4E0000}"/>
    <cellStyle name="요약 2 5 3 11" xfId="12013" xr:uid="{00000000-0005-0000-0000-0000AB4E0000}"/>
    <cellStyle name="요약 2 5 3 12" xfId="17770" xr:uid="{00000000-0005-0000-0000-0000AC4E0000}"/>
    <cellStyle name="요약 2 5 3 13" xfId="23267" xr:uid="{00000000-0005-0000-0000-0000AD4E0000}"/>
    <cellStyle name="요약 2 5 3 2" xfId="9479" xr:uid="{00000000-0005-0000-0000-0000AE4E0000}"/>
    <cellStyle name="요약 2 5 3 2 2" xfId="15445" xr:uid="{00000000-0005-0000-0000-0000AF4E0000}"/>
    <cellStyle name="요약 2 5 3 2 3" xfId="21201" xr:uid="{00000000-0005-0000-0000-0000B04E0000}"/>
    <cellStyle name="요약 2 5 3 2 4" xfId="26683" xr:uid="{00000000-0005-0000-0000-0000B14E0000}"/>
    <cellStyle name="요약 2 5 3 3" xfId="9480" xr:uid="{00000000-0005-0000-0000-0000B24E0000}"/>
    <cellStyle name="요약 2 5 3 3 2" xfId="15446" xr:uid="{00000000-0005-0000-0000-0000B34E0000}"/>
    <cellStyle name="요약 2 5 3 3 3" xfId="21202" xr:uid="{00000000-0005-0000-0000-0000B44E0000}"/>
    <cellStyle name="요약 2 5 3 3 4" xfId="26684" xr:uid="{00000000-0005-0000-0000-0000B54E0000}"/>
    <cellStyle name="요약 2 5 3 4" xfId="9481" xr:uid="{00000000-0005-0000-0000-0000B64E0000}"/>
    <cellStyle name="요약 2 5 3 4 2" xfId="15447" xr:uid="{00000000-0005-0000-0000-0000B74E0000}"/>
    <cellStyle name="요약 2 5 3 4 3" xfId="21203" xr:uid="{00000000-0005-0000-0000-0000B84E0000}"/>
    <cellStyle name="요약 2 5 3 4 4" xfId="26685" xr:uid="{00000000-0005-0000-0000-0000B94E0000}"/>
    <cellStyle name="요약 2 5 3 5" xfId="9482" xr:uid="{00000000-0005-0000-0000-0000BA4E0000}"/>
    <cellStyle name="요약 2 5 3 5 2" xfId="15448" xr:uid="{00000000-0005-0000-0000-0000BB4E0000}"/>
    <cellStyle name="요약 2 5 3 5 3" xfId="21204" xr:uid="{00000000-0005-0000-0000-0000BC4E0000}"/>
    <cellStyle name="요약 2 5 3 5 4" xfId="26686" xr:uid="{00000000-0005-0000-0000-0000BD4E0000}"/>
    <cellStyle name="요약 2 5 3 6" xfId="9483" xr:uid="{00000000-0005-0000-0000-0000BE4E0000}"/>
    <cellStyle name="요약 2 5 3 6 2" xfId="15449" xr:uid="{00000000-0005-0000-0000-0000BF4E0000}"/>
    <cellStyle name="요약 2 5 3 6 3" xfId="21205" xr:uid="{00000000-0005-0000-0000-0000C04E0000}"/>
    <cellStyle name="요약 2 5 3 6 4" xfId="26687" xr:uid="{00000000-0005-0000-0000-0000C14E0000}"/>
    <cellStyle name="요약 2 5 3 7" xfId="9484" xr:uid="{00000000-0005-0000-0000-0000C24E0000}"/>
    <cellStyle name="요약 2 5 3 7 2" xfId="15450" xr:uid="{00000000-0005-0000-0000-0000C34E0000}"/>
    <cellStyle name="요약 2 5 3 7 3" xfId="21206" xr:uid="{00000000-0005-0000-0000-0000C44E0000}"/>
    <cellStyle name="요약 2 5 3 7 4" xfId="26688" xr:uid="{00000000-0005-0000-0000-0000C54E0000}"/>
    <cellStyle name="요약 2 5 3 8" xfId="9485" xr:uid="{00000000-0005-0000-0000-0000C64E0000}"/>
    <cellStyle name="요약 2 5 3 8 2" xfId="15451" xr:uid="{00000000-0005-0000-0000-0000C74E0000}"/>
    <cellStyle name="요약 2 5 3 8 3" xfId="21207" xr:uid="{00000000-0005-0000-0000-0000C84E0000}"/>
    <cellStyle name="요약 2 5 3 8 4" xfId="26689" xr:uid="{00000000-0005-0000-0000-0000C94E0000}"/>
    <cellStyle name="요약 2 5 3 9" xfId="9486" xr:uid="{00000000-0005-0000-0000-0000CA4E0000}"/>
    <cellStyle name="요약 2 5 3 9 2" xfId="15452" xr:uid="{00000000-0005-0000-0000-0000CB4E0000}"/>
    <cellStyle name="요약 2 5 3 9 3" xfId="21208" xr:uid="{00000000-0005-0000-0000-0000CC4E0000}"/>
    <cellStyle name="요약 2 5 3 9 4" xfId="26690" xr:uid="{00000000-0005-0000-0000-0000CD4E0000}"/>
    <cellStyle name="요약 2 5 4" xfId="9487" xr:uid="{00000000-0005-0000-0000-0000CE4E0000}"/>
    <cellStyle name="요약 2 5 4 2" xfId="15453" xr:uid="{00000000-0005-0000-0000-0000CF4E0000}"/>
    <cellStyle name="요약 2 5 4 3" xfId="21209" xr:uid="{00000000-0005-0000-0000-0000D04E0000}"/>
    <cellStyle name="요약 2 5 4 4" xfId="26691" xr:uid="{00000000-0005-0000-0000-0000D14E0000}"/>
    <cellStyle name="요약 2 5 5" xfId="9488" xr:uid="{00000000-0005-0000-0000-0000D24E0000}"/>
    <cellStyle name="요약 2 5 5 2" xfId="15454" xr:uid="{00000000-0005-0000-0000-0000D34E0000}"/>
    <cellStyle name="요약 2 5 5 3" xfId="21210" xr:uid="{00000000-0005-0000-0000-0000D44E0000}"/>
    <cellStyle name="요약 2 5 5 4" xfId="26692" xr:uid="{00000000-0005-0000-0000-0000D54E0000}"/>
    <cellStyle name="요약 2 5 6" xfId="9489" xr:uid="{00000000-0005-0000-0000-0000D64E0000}"/>
    <cellStyle name="요약 2 5 6 2" xfId="15455" xr:uid="{00000000-0005-0000-0000-0000D74E0000}"/>
    <cellStyle name="요약 2 5 6 3" xfId="21211" xr:uid="{00000000-0005-0000-0000-0000D84E0000}"/>
    <cellStyle name="요약 2 5 6 4" xfId="26693" xr:uid="{00000000-0005-0000-0000-0000D94E0000}"/>
    <cellStyle name="요약 2 5 7" xfId="9490" xr:uid="{00000000-0005-0000-0000-0000DA4E0000}"/>
    <cellStyle name="요약 2 5 7 2" xfId="15456" xr:uid="{00000000-0005-0000-0000-0000DB4E0000}"/>
    <cellStyle name="요약 2 5 7 3" xfId="21212" xr:uid="{00000000-0005-0000-0000-0000DC4E0000}"/>
    <cellStyle name="요약 2 5 7 4" xfId="26694" xr:uid="{00000000-0005-0000-0000-0000DD4E0000}"/>
    <cellStyle name="요약 2 5 8" xfId="9491" xr:uid="{00000000-0005-0000-0000-0000DE4E0000}"/>
    <cellStyle name="요약 2 5 8 2" xfId="15457" xr:uid="{00000000-0005-0000-0000-0000DF4E0000}"/>
    <cellStyle name="요약 2 5 8 3" xfId="21213" xr:uid="{00000000-0005-0000-0000-0000E04E0000}"/>
    <cellStyle name="요약 2 5 8 4" xfId="26695" xr:uid="{00000000-0005-0000-0000-0000E14E0000}"/>
    <cellStyle name="요약 2 5 9" xfId="11523" xr:uid="{00000000-0005-0000-0000-0000E24E0000}"/>
    <cellStyle name="요약 2 6" xfId="9492" xr:uid="{00000000-0005-0000-0000-0000E34E0000}"/>
    <cellStyle name="요약 2 6 2" xfId="15458" xr:uid="{00000000-0005-0000-0000-0000E44E0000}"/>
    <cellStyle name="요약 2 6 3" xfId="21214" xr:uid="{00000000-0005-0000-0000-0000E54E0000}"/>
    <cellStyle name="요약 2 6 4" xfId="26696" xr:uid="{00000000-0005-0000-0000-0000E64E0000}"/>
    <cellStyle name="요약 2 7" xfId="9493" xr:uid="{00000000-0005-0000-0000-0000E74E0000}"/>
    <cellStyle name="요약 2 7 2" xfId="15459" xr:uid="{00000000-0005-0000-0000-0000E84E0000}"/>
    <cellStyle name="요약 2 7 3" xfId="21215" xr:uid="{00000000-0005-0000-0000-0000E94E0000}"/>
    <cellStyle name="요약 2 7 4" xfId="26697" xr:uid="{00000000-0005-0000-0000-0000EA4E0000}"/>
    <cellStyle name="요약 2 8" xfId="11247" xr:uid="{00000000-0005-0000-0000-0000EB4E0000}"/>
    <cellStyle name="요약 2 9" xfId="11233" xr:uid="{00000000-0005-0000-0000-0000EC4E0000}"/>
    <cellStyle name="요약 3" xfId="625" xr:uid="{00000000-0005-0000-0000-0000ED4E0000}"/>
    <cellStyle name="요약 3 2" xfId="5385" xr:uid="{00000000-0005-0000-0000-0000EE4E0000}"/>
    <cellStyle name="요약 3 2 10" xfId="11379" xr:uid="{00000000-0005-0000-0000-0000EF4E0000}"/>
    <cellStyle name="요약 3 2 11" xfId="17182" xr:uid="{00000000-0005-0000-0000-0000F04E0000}"/>
    <cellStyle name="요약 3 2 12" xfId="11306" xr:uid="{00000000-0005-0000-0000-0000F14E0000}"/>
    <cellStyle name="요약 3 2 2" xfId="5673" xr:uid="{00000000-0005-0000-0000-0000F24E0000}"/>
    <cellStyle name="요약 3 2 2 10" xfId="17416" xr:uid="{00000000-0005-0000-0000-0000F34E0000}"/>
    <cellStyle name="요약 3 2 2 2" xfId="9494" xr:uid="{00000000-0005-0000-0000-0000F44E0000}"/>
    <cellStyle name="요약 3 2 2 2 2" xfId="15460" xr:uid="{00000000-0005-0000-0000-0000F54E0000}"/>
    <cellStyle name="요약 3 2 2 2 3" xfId="21216" xr:uid="{00000000-0005-0000-0000-0000F64E0000}"/>
    <cellStyle name="요약 3 2 2 2 4" xfId="26698" xr:uid="{00000000-0005-0000-0000-0000F74E0000}"/>
    <cellStyle name="요약 3 2 2 3" xfId="9495" xr:uid="{00000000-0005-0000-0000-0000F84E0000}"/>
    <cellStyle name="요약 3 2 2 3 2" xfId="15461" xr:uid="{00000000-0005-0000-0000-0000F94E0000}"/>
    <cellStyle name="요약 3 2 2 3 3" xfId="21217" xr:uid="{00000000-0005-0000-0000-0000FA4E0000}"/>
    <cellStyle name="요약 3 2 2 3 4" xfId="26699" xr:uid="{00000000-0005-0000-0000-0000FB4E0000}"/>
    <cellStyle name="요약 3 2 2 4" xfId="9496" xr:uid="{00000000-0005-0000-0000-0000FC4E0000}"/>
    <cellStyle name="요약 3 2 2 4 2" xfId="15462" xr:uid="{00000000-0005-0000-0000-0000FD4E0000}"/>
    <cellStyle name="요약 3 2 2 4 3" xfId="21218" xr:uid="{00000000-0005-0000-0000-0000FE4E0000}"/>
    <cellStyle name="요약 3 2 2 4 4" xfId="26700" xr:uid="{00000000-0005-0000-0000-0000FF4E0000}"/>
    <cellStyle name="요약 3 2 2 5" xfId="9497" xr:uid="{00000000-0005-0000-0000-0000004F0000}"/>
    <cellStyle name="요약 3 2 2 5 2" xfId="15463" xr:uid="{00000000-0005-0000-0000-0000014F0000}"/>
    <cellStyle name="요약 3 2 2 5 3" xfId="21219" xr:uid="{00000000-0005-0000-0000-0000024F0000}"/>
    <cellStyle name="요약 3 2 2 5 4" xfId="26701" xr:uid="{00000000-0005-0000-0000-0000034F0000}"/>
    <cellStyle name="요약 3 2 2 6" xfId="9498" xr:uid="{00000000-0005-0000-0000-0000044F0000}"/>
    <cellStyle name="요약 3 2 2 6 2" xfId="15464" xr:uid="{00000000-0005-0000-0000-0000054F0000}"/>
    <cellStyle name="요약 3 2 2 6 3" xfId="21220" xr:uid="{00000000-0005-0000-0000-0000064F0000}"/>
    <cellStyle name="요약 3 2 2 6 4" xfId="26702" xr:uid="{00000000-0005-0000-0000-0000074F0000}"/>
    <cellStyle name="요약 3 2 2 7" xfId="9499" xr:uid="{00000000-0005-0000-0000-0000084F0000}"/>
    <cellStyle name="요약 3 2 2 7 2" xfId="15465" xr:uid="{00000000-0005-0000-0000-0000094F0000}"/>
    <cellStyle name="요약 3 2 2 7 3" xfId="21221" xr:uid="{00000000-0005-0000-0000-00000A4F0000}"/>
    <cellStyle name="요약 3 2 2 7 4" xfId="26703" xr:uid="{00000000-0005-0000-0000-00000B4F0000}"/>
    <cellStyle name="요약 3 2 2 8" xfId="9500" xr:uid="{00000000-0005-0000-0000-00000C4F0000}"/>
    <cellStyle name="요약 3 2 2 8 2" xfId="15466" xr:uid="{00000000-0005-0000-0000-00000D4F0000}"/>
    <cellStyle name="요약 3 2 2 8 3" xfId="21222" xr:uid="{00000000-0005-0000-0000-00000E4F0000}"/>
    <cellStyle name="요약 3 2 2 8 4" xfId="26704" xr:uid="{00000000-0005-0000-0000-00000F4F0000}"/>
    <cellStyle name="요약 3 2 2 9" xfId="11646" xr:uid="{00000000-0005-0000-0000-0000104F0000}"/>
    <cellStyle name="요약 3 2 3" xfId="5914" xr:uid="{00000000-0005-0000-0000-0000114F0000}"/>
    <cellStyle name="요약 3 2 3 10" xfId="9501" xr:uid="{00000000-0005-0000-0000-0000124F0000}"/>
    <cellStyle name="요약 3 2 3 10 2" xfId="15467" xr:uid="{00000000-0005-0000-0000-0000134F0000}"/>
    <cellStyle name="요약 3 2 3 10 3" xfId="21223" xr:uid="{00000000-0005-0000-0000-0000144F0000}"/>
    <cellStyle name="요약 3 2 3 10 4" xfId="26705" xr:uid="{00000000-0005-0000-0000-0000154F0000}"/>
    <cellStyle name="요약 3 2 3 11" xfId="11887" xr:uid="{00000000-0005-0000-0000-0000164F0000}"/>
    <cellStyle name="요약 3 2 3 12" xfId="17644" xr:uid="{00000000-0005-0000-0000-0000174F0000}"/>
    <cellStyle name="요약 3 2 3 13" xfId="23141" xr:uid="{00000000-0005-0000-0000-0000184F0000}"/>
    <cellStyle name="요약 3 2 3 2" xfId="9502" xr:uid="{00000000-0005-0000-0000-0000194F0000}"/>
    <cellStyle name="요약 3 2 3 2 2" xfId="15468" xr:uid="{00000000-0005-0000-0000-00001A4F0000}"/>
    <cellStyle name="요약 3 2 3 2 3" xfId="21224" xr:uid="{00000000-0005-0000-0000-00001B4F0000}"/>
    <cellStyle name="요약 3 2 3 2 4" xfId="26706" xr:uid="{00000000-0005-0000-0000-00001C4F0000}"/>
    <cellStyle name="요약 3 2 3 3" xfId="9503" xr:uid="{00000000-0005-0000-0000-00001D4F0000}"/>
    <cellStyle name="요약 3 2 3 3 2" xfId="15469" xr:uid="{00000000-0005-0000-0000-00001E4F0000}"/>
    <cellStyle name="요약 3 2 3 3 3" xfId="21225" xr:uid="{00000000-0005-0000-0000-00001F4F0000}"/>
    <cellStyle name="요약 3 2 3 3 4" xfId="26707" xr:uid="{00000000-0005-0000-0000-0000204F0000}"/>
    <cellStyle name="요약 3 2 3 4" xfId="9504" xr:uid="{00000000-0005-0000-0000-0000214F0000}"/>
    <cellStyle name="요약 3 2 3 4 2" xfId="15470" xr:uid="{00000000-0005-0000-0000-0000224F0000}"/>
    <cellStyle name="요약 3 2 3 4 3" xfId="21226" xr:uid="{00000000-0005-0000-0000-0000234F0000}"/>
    <cellStyle name="요약 3 2 3 4 4" xfId="26708" xr:uid="{00000000-0005-0000-0000-0000244F0000}"/>
    <cellStyle name="요약 3 2 3 5" xfId="9505" xr:uid="{00000000-0005-0000-0000-0000254F0000}"/>
    <cellStyle name="요약 3 2 3 5 2" xfId="15471" xr:uid="{00000000-0005-0000-0000-0000264F0000}"/>
    <cellStyle name="요약 3 2 3 5 3" xfId="21227" xr:uid="{00000000-0005-0000-0000-0000274F0000}"/>
    <cellStyle name="요약 3 2 3 5 4" xfId="26709" xr:uid="{00000000-0005-0000-0000-0000284F0000}"/>
    <cellStyle name="요약 3 2 3 6" xfId="9506" xr:uid="{00000000-0005-0000-0000-0000294F0000}"/>
    <cellStyle name="요약 3 2 3 6 2" xfId="15472" xr:uid="{00000000-0005-0000-0000-00002A4F0000}"/>
    <cellStyle name="요약 3 2 3 6 3" xfId="21228" xr:uid="{00000000-0005-0000-0000-00002B4F0000}"/>
    <cellStyle name="요약 3 2 3 6 4" xfId="26710" xr:uid="{00000000-0005-0000-0000-00002C4F0000}"/>
    <cellStyle name="요약 3 2 3 7" xfId="9507" xr:uid="{00000000-0005-0000-0000-00002D4F0000}"/>
    <cellStyle name="요약 3 2 3 7 2" xfId="15473" xr:uid="{00000000-0005-0000-0000-00002E4F0000}"/>
    <cellStyle name="요약 3 2 3 7 3" xfId="21229" xr:uid="{00000000-0005-0000-0000-00002F4F0000}"/>
    <cellStyle name="요약 3 2 3 7 4" xfId="26711" xr:uid="{00000000-0005-0000-0000-0000304F0000}"/>
    <cellStyle name="요약 3 2 3 8" xfId="9508" xr:uid="{00000000-0005-0000-0000-0000314F0000}"/>
    <cellStyle name="요약 3 2 3 8 2" xfId="15474" xr:uid="{00000000-0005-0000-0000-0000324F0000}"/>
    <cellStyle name="요약 3 2 3 8 3" xfId="21230" xr:uid="{00000000-0005-0000-0000-0000334F0000}"/>
    <cellStyle name="요약 3 2 3 8 4" xfId="26712" xr:uid="{00000000-0005-0000-0000-0000344F0000}"/>
    <cellStyle name="요약 3 2 3 9" xfId="9509" xr:uid="{00000000-0005-0000-0000-0000354F0000}"/>
    <cellStyle name="요약 3 2 3 9 2" xfId="15475" xr:uid="{00000000-0005-0000-0000-0000364F0000}"/>
    <cellStyle name="요약 3 2 3 9 3" xfId="21231" xr:uid="{00000000-0005-0000-0000-0000374F0000}"/>
    <cellStyle name="요약 3 2 3 9 4" xfId="26713" xr:uid="{00000000-0005-0000-0000-0000384F0000}"/>
    <cellStyle name="요약 3 2 4" xfId="9510" xr:uid="{00000000-0005-0000-0000-0000394F0000}"/>
    <cellStyle name="요약 3 2 4 2" xfId="15476" xr:uid="{00000000-0005-0000-0000-00003A4F0000}"/>
    <cellStyle name="요약 3 2 4 3" xfId="21232" xr:uid="{00000000-0005-0000-0000-00003B4F0000}"/>
    <cellStyle name="요약 3 2 4 4" xfId="26714" xr:uid="{00000000-0005-0000-0000-00003C4F0000}"/>
    <cellStyle name="요약 3 2 5" xfId="9511" xr:uid="{00000000-0005-0000-0000-00003D4F0000}"/>
    <cellStyle name="요약 3 2 5 2" xfId="15477" xr:uid="{00000000-0005-0000-0000-00003E4F0000}"/>
    <cellStyle name="요약 3 2 5 3" xfId="21233" xr:uid="{00000000-0005-0000-0000-00003F4F0000}"/>
    <cellStyle name="요약 3 2 5 4" xfId="26715" xr:uid="{00000000-0005-0000-0000-0000404F0000}"/>
    <cellStyle name="요약 3 2 6" xfId="9512" xr:uid="{00000000-0005-0000-0000-0000414F0000}"/>
    <cellStyle name="요약 3 2 6 2" xfId="15478" xr:uid="{00000000-0005-0000-0000-0000424F0000}"/>
    <cellStyle name="요약 3 2 6 3" xfId="21234" xr:uid="{00000000-0005-0000-0000-0000434F0000}"/>
    <cellStyle name="요약 3 2 6 4" xfId="26716" xr:uid="{00000000-0005-0000-0000-0000444F0000}"/>
    <cellStyle name="요약 3 2 7" xfId="9513" xr:uid="{00000000-0005-0000-0000-0000454F0000}"/>
    <cellStyle name="요약 3 2 7 2" xfId="15479" xr:uid="{00000000-0005-0000-0000-0000464F0000}"/>
    <cellStyle name="요약 3 2 7 3" xfId="21235" xr:uid="{00000000-0005-0000-0000-0000474F0000}"/>
    <cellStyle name="요약 3 2 7 4" xfId="26717" xr:uid="{00000000-0005-0000-0000-0000484F0000}"/>
    <cellStyle name="요약 3 2 8" xfId="9514" xr:uid="{00000000-0005-0000-0000-0000494F0000}"/>
    <cellStyle name="요약 3 2 8 2" xfId="15480" xr:uid="{00000000-0005-0000-0000-00004A4F0000}"/>
    <cellStyle name="요약 3 2 8 3" xfId="21236" xr:uid="{00000000-0005-0000-0000-00004B4F0000}"/>
    <cellStyle name="요약 3 2 8 4" xfId="26718" xr:uid="{00000000-0005-0000-0000-00004C4F0000}"/>
    <cellStyle name="요약 3 2 9" xfId="9515" xr:uid="{00000000-0005-0000-0000-00004D4F0000}"/>
    <cellStyle name="요약 3 2 9 2" xfId="15481" xr:uid="{00000000-0005-0000-0000-00004E4F0000}"/>
    <cellStyle name="요약 3 2 9 3" xfId="21237" xr:uid="{00000000-0005-0000-0000-00004F4F0000}"/>
    <cellStyle name="요약 3 2 9 4" xfId="26719" xr:uid="{00000000-0005-0000-0000-0000504F0000}"/>
    <cellStyle name="요약 3 3" xfId="5423" xr:uid="{00000000-0005-0000-0000-0000514F0000}"/>
    <cellStyle name="요약 3 3 2" xfId="5711" xr:uid="{00000000-0005-0000-0000-0000524F0000}"/>
    <cellStyle name="요약 3 3 2 10" xfId="11684" xr:uid="{00000000-0005-0000-0000-0000534F0000}"/>
    <cellStyle name="요약 3 3 2 11" xfId="17453" xr:uid="{00000000-0005-0000-0000-0000544F0000}"/>
    <cellStyle name="요약 3 3 2 12" xfId="22974" xr:uid="{00000000-0005-0000-0000-0000554F0000}"/>
    <cellStyle name="요약 3 3 2 2" xfId="9516" xr:uid="{00000000-0005-0000-0000-0000564F0000}"/>
    <cellStyle name="요약 3 3 2 2 2" xfId="15482" xr:uid="{00000000-0005-0000-0000-0000574F0000}"/>
    <cellStyle name="요약 3 3 2 2 3" xfId="21238" xr:uid="{00000000-0005-0000-0000-0000584F0000}"/>
    <cellStyle name="요약 3 3 2 2 4" xfId="26720" xr:uid="{00000000-0005-0000-0000-0000594F0000}"/>
    <cellStyle name="요약 3 3 2 3" xfId="9517" xr:uid="{00000000-0005-0000-0000-00005A4F0000}"/>
    <cellStyle name="요약 3 3 2 3 2" xfId="15483" xr:uid="{00000000-0005-0000-0000-00005B4F0000}"/>
    <cellStyle name="요약 3 3 2 3 3" xfId="21239" xr:uid="{00000000-0005-0000-0000-00005C4F0000}"/>
    <cellStyle name="요약 3 3 2 3 4" xfId="26721" xr:uid="{00000000-0005-0000-0000-00005D4F0000}"/>
    <cellStyle name="요약 3 3 2 4" xfId="9518" xr:uid="{00000000-0005-0000-0000-00005E4F0000}"/>
    <cellStyle name="요약 3 3 2 4 2" xfId="15484" xr:uid="{00000000-0005-0000-0000-00005F4F0000}"/>
    <cellStyle name="요약 3 3 2 4 3" xfId="21240" xr:uid="{00000000-0005-0000-0000-0000604F0000}"/>
    <cellStyle name="요약 3 3 2 4 4" xfId="26722" xr:uid="{00000000-0005-0000-0000-0000614F0000}"/>
    <cellStyle name="요약 3 3 2 5" xfId="9519" xr:uid="{00000000-0005-0000-0000-0000624F0000}"/>
    <cellStyle name="요약 3 3 2 5 2" xfId="15485" xr:uid="{00000000-0005-0000-0000-0000634F0000}"/>
    <cellStyle name="요약 3 3 2 5 3" xfId="21241" xr:uid="{00000000-0005-0000-0000-0000644F0000}"/>
    <cellStyle name="요약 3 3 2 5 4" xfId="26723" xr:uid="{00000000-0005-0000-0000-0000654F0000}"/>
    <cellStyle name="요약 3 3 2 6" xfId="9520" xr:uid="{00000000-0005-0000-0000-0000664F0000}"/>
    <cellStyle name="요약 3 3 2 6 2" xfId="15486" xr:uid="{00000000-0005-0000-0000-0000674F0000}"/>
    <cellStyle name="요약 3 3 2 6 3" xfId="21242" xr:uid="{00000000-0005-0000-0000-0000684F0000}"/>
    <cellStyle name="요약 3 3 2 6 4" xfId="26724" xr:uid="{00000000-0005-0000-0000-0000694F0000}"/>
    <cellStyle name="요약 3 3 2 7" xfId="9521" xr:uid="{00000000-0005-0000-0000-00006A4F0000}"/>
    <cellStyle name="요약 3 3 2 7 2" xfId="15487" xr:uid="{00000000-0005-0000-0000-00006B4F0000}"/>
    <cellStyle name="요약 3 3 2 7 3" xfId="21243" xr:uid="{00000000-0005-0000-0000-00006C4F0000}"/>
    <cellStyle name="요약 3 3 2 7 4" xfId="26725" xr:uid="{00000000-0005-0000-0000-00006D4F0000}"/>
    <cellStyle name="요약 3 3 2 8" xfId="9522" xr:uid="{00000000-0005-0000-0000-00006E4F0000}"/>
    <cellStyle name="요약 3 3 2 8 2" xfId="15488" xr:uid="{00000000-0005-0000-0000-00006F4F0000}"/>
    <cellStyle name="요약 3 3 2 8 3" xfId="21244" xr:uid="{00000000-0005-0000-0000-0000704F0000}"/>
    <cellStyle name="요약 3 3 2 8 4" xfId="26726" xr:uid="{00000000-0005-0000-0000-0000714F0000}"/>
    <cellStyle name="요약 3 3 2 9" xfId="9523" xr:uid="{00000000-0005-0000-0000-0000724F0000}"/>
    <cellStyle name="요약 3 3 2 9 2" xfId="15489" xr:uid="{00000000-0005-0000-0000-0000734F0000}"/>
    <cellStyle name="요약 3 3 2 9 3" xfId="21245" xr:uid="{00000000-0005-0000-0000-0000744F0000}"/>
    <cellStyle name="요약 3 3 2 9 4" xfId="26727" xr:uid="{00000000-0005-0000-0000-0000754F0000}"/>
    <cellStyle name="요약 3 3 3" xfId="9524" xr:uid="{00000000-0005-0000-0000-0000764F0000}"/>
    <cellStyle name="요약 3 3 3 2" xfId="15490" xr:uid="{00000000-0005-0000-0000-0000774F0000}"/>
    <cellStyle name="요약 3 3 3 3" xfId="21246" xr:uid="{00000000-0005-0000-0000-0000784F0000}"/>
    <cellStyle name="요약 3 3 3 4" xfId="26728" xr:uid="{00000000-0005-0000-0000-0000794F0000}"/>
    <cellStyle name="요약 3 3 4" xfId="9525" xr:uid="{00000000-0005-0000-0000-00007A4F0000}"/>
    <cellStyle name="요약 3 3 4 2" xfId="15491" xr:uid="{00000000-0005-0000-0000-00007B4F0000}"/>
    <cellStyle name="요약 3 3 4 3" xfId="21247" xr:uid="{00000000-0005-0000-0000-00007C4F0000}"/>
    <cellStyle name="요약 3 3 4 4" xfId="26729" xr:uid="{00000000-0005-0000-0000-00007D4F0000}"/>
    <cellStyle name="요약 3 3 5" xfId="9526" xr:uid="{00000000-0005-0000-0000-00007E4F0000}"/>
    <cellStyle name="요약 3 3 5 2" xfId="15492" xr:uid="{00000000-0005-0000-0000-00007F4F0000}"/>
    <cellStyle name="요약 3 3 5 3" xfId="21248" xr:uid="{00000000-0005-0000-0000-0000804F0000}"/>
    <cellStyle name="요약 3 3 5 4" xfId="26730" xr:uid="{00000000-0005-0000-0000-0000814F0000}"/>
    <cellStyle name="요약 3 3 6" xfId="9527" xr:uid="{00000000-0005-0000-0000-0000824F0000}"/>
    <cellStyle name="요약 3 3 6 2" xfId="15493" xr:uid="{00000000-0005-0000-0000-0000834F0000}"/>
    <cellStyle name="요약 3 3 6 3" xfId="21249" xr:uid="{00000000-0005-0000-0000-0000844F0000}"/>
    <cellStyle name="요약 3 3 6 4" xfId="26731" xr:uid="{00000000-0005-0000-0000-0000854F0000}"/>
    <cellStyle name="요약 3 3 7" xfId="11417" xr:uid="{00000000-0005-0000-0000-0000864F0000}"/>
    <cellStyle name="요약 3 3 8" xfId="17215" xr:uid="{00000000-0005-0000-0000-0000874F0000}"/>
    <cellStyle name="요약 3 4" xfId="5449" xr:uid="{00000000-0005-0000-0000-0000884F0000}"/>
    <cellStyle name="요약 3 4 2" xfId="5737" xr:uid="{00000000-0005-0000-0000-0000894F0000}"/>
    <cellStyle name="요약 3 4 2 10" xfId="11710" xr:uid="{00000000-0005-0000-0000-00008A4F0000}"/>
    <cellStyle name="요약 3 4 2 11" xfId="17477" xr:uid="{00000000-0005-0000-0000-00008B4F0000}"/>
    <cellStyle name="요약 3 4 2 12" xfId="22997" xr:uid="{00000000-0005-0000-0000-00008C4F0000}"/>
    <cellStyle name="요약 3 4 2 2" xfId="9528" xr:uid="{00000000-0005-0000-0000-00008D4F0000}"/>
    <cellStyle name="요약 3 4 2 2 2" xfId="15494" xr:uid="{00000000-0005-0000-0000-00008E4F0000}"/>
    <cellStyle name="요약 3 4 2 2 3" xfId="21250" xr:uid="{00000000-0005-0000-0000-00008F4F0000}"/>
    <cellStyle name="요약 3 4 2 2 4" xfId="26732" xr:uid="{00000000-0005-0000-0000-0000904F0000}"/>
    <cellStyle name="요약 3 4 2 3" xfId="9529" xr:uid="{00000000-0005-0000-0000-0000914F0000}"/>
    <cellStyle name="요약 3 4 2 3 2" xfId="15495" xr:uid="{00000000-0005-0000-0000-0000924F0000}"/>
    <cellStyle name="요약 3 4 2 3 3" xfId="21251" xr:uid="{00000000-0005-0000-0000-0000934F0000}"/>
    <cellStyle name="요약 3 4 2 3 4" xfId="26733" xr:uid="{00000000-0005-0000-0000-0000944F0000}"/>
    <cellStyle name="요약 3 4 2 4" xfId="9530" xr:uid="{00000000-0005-0000-0000-0000954F0000}"/>
    <cellStyle name="요약 3 4 2 4 2" xfId="15496" xr:uid="{00000000-0005-0000-0000-0000964F0000}"/>
    <cellStyle name="요약 3 4 2 4 3" xfId="21252" xr:uid="{00000000-0005-0000-0000-0000974F0000}"/>
    <cellStyle name="요약 3 4 2 4 4" xfId="26734" xr:uid="{00000000-0005-0000-0000-0000984F0000}"/>
    <cellStyle name="요약 3 4 2 5" xfId="9531" xr:uid="{00000000-0005-0000-0000-0000994F0000}"/>
    <cellStyle name="요약 3 4 2 5 2" xfId="15497" xr:uid="{00000000-0005-0000-0000-00009A4F0000}"/>
    <cellStyle name="요약 3 4 2 5 3" xfId="21253" xr:uid="{00000000-0005-0000-0000-00009B4F0000}"/>
    <cellStyle name="요약 3 4 2 5 4" xfId="26735" xr:uid="{00000000-0005-0000-0000-00009C4F0000}"/>
    <cellStyle name="요약 3 4 2 6" xfId="9532" xr:uid="{00000000-0005-0000-0000-00009D4F0000}"/>
    <cellStyle name="요약 3 4 2 6 2" xfId="15498" xr:uid="{00000000-0005-0000-0000-00009E4F0000}"/>
    <cellStyle name="요약 3 4 2 6 3" xfId="21254" xr:uid="{00000000-0005-0000-0000-00009F4F0000}"/>
    <cellStyle name="요약 3 4 2 6 4" xfId="26736" xr:uid="{00000000-0005-0000-0000-0000A04F0000}"/>
    <cellStyle name="요약 3 4 2 7" xfId="9533" xr:uid="{00000000-0005-0000-0000-0000A14F0000}"/>
    <cellStyle name="요약 3 4 2 7 2" xfId="15499" xr:uid="{00000000-0005-0000-0000-0000A24F0000}"/>
    <cellStyle name="요약 3 4 2 7 3" xfId="21255" xr:uid="{00000000-0005-0000-0000-0000A34F0000}"/>
    <cellStyle name="요약 3 4 2 7 4" xfId="26737" xr:uid="{00000000-0005-0000-0000-0000A44F0000}"/>
    <cellStyle name="요약 3 4 2 8" xfId="9534" xr:uid="{00000000-0005-0000-0000-0000A54F0000}"/>
    <cellStyle name="요약 3 4 2 8 2" xfId="15500" xr:uid="{00000000-0005-0000-0000-0000A64F0000}"/>
    <cellStyle name="요약 3 4 2 8 3" xfId="21256" xr:uid="{00000000-0005-0000-0000-0000A74F0000}"/>
    <cellStyle name="요약 3 4 2 8 4" xfId="26738" xr:uid="{00000000-0005-0000-0000-0000A84F0000}"/>
    <cellStyle name="요약 3 4 2 9" xfId="9535" xr:uid="{00000000-0005-0000-0000-0000A94F0000}"/>
    <cellStyle name="요약 3 4 2 9 2" xfId="15501" xr:uid="{00000000-0005-0000-0000-0000AA4F0000}"/>
    <cellStyle name="요약 3 4 2 9 3" xfId="21257" xr:uid="{00000000-0005-0000-0000-0000AB4F0000}"/>
    <cellStyle name="요약 3 4 2 9 4" xfId="26739" xr:uid="{00000000-0005-0000-0000-0000AC4F0000}"/>
    <cellStyle name="요약 3 4 3" xfId="9536" xr:uid="{00000000-0005-0000-0000-0000AD4F0000}"/>
    <cellStyle name="요약 3 4 3 2" xfId="15502" xr:uid="{00000000-0005-0000-0000-0000AE4F0000}"/>
    <cellStyle name="요약 3 4 3 3" xfId="21258" xr:uid="{00000000-0005-0000-0000-0000AF4F0000}"/>
    <cellStyle name="요약 3 4 3 4" xfId="26740" xr:uid="{00000000-0005-0000-0000-0000B04F0000}"/>
    <cellStyle name="요약 3 4 4" xfId="9537" xr:uid="{00000000-0005-0000-0000-0000B14F0000}"/>
    <cellStyle name="요약 3 4 4 2" xfId="15503" xr:uid="{00000000-0005-0000-0000-0000B24F0000}"/>
    <cellStyle name="요약 3 4 4 3" xfId="21259" xr:uid="{00000000-0005-0000-0000-0000B34F0000}"/>
    <cellStyle name="요약 3 4 4 4" xfId="26741" xr:uid="{00000000-0005-0000-0000-0000B44F0000}"/>
    <cellStyle name="요약 3 4 5" xfId="9538" xr:uid="{00000000-0005-0000-0000-0000B54F0000}"/>
    <cellStyle name="요약 3 4 5 2" xfId="15504" xr:uid="{00000000-0005-0000-0000-0000B64F0000}"/>
    <cellStyle name="요약 3 4 5 3" xfId="21260" xr:uid="{00000000-0005-0000-0000-0000B74F0000}"/>
    <cellStyle name="요약 3 4 5 4" xfId="26742" xr:uid="{00000000-0005-0000-0000-0000B84F0000}"/>
    <cellStyle name="요약 3 4 6" xfId="9539" xr:uid="{00000000-0005-0000-0000-0000B94F0000}"/>
    <cellStyle name="요약 3 4 6 2" xfId="15505" xr:uid="{00000000-0005-0000-0000-0000BA4F0000}"/>
    <cellStyle name="요약 3 4 6 3" xfId="21261" xr:uid="{00000000-0005-0000-0000-0000BB4F0000}"/>
    <cellStyle name="요약 3 4 6 4" xfId="26743" xr:uid="{00000000-0005-0000-0000-0000BC4F0000}"/>
    <cellStyle name="요약 3 4 7" xfId="11443" xr:uid="{00000000-0005-0000-0000-0000BD4F0000}"/>
    <cellStyle name="요약 3 4 8" xfId="17237" xr:uid="{00000000-0005-0000-0000-0000BE4F0000}"/>
    <cellStyle name="요약 3 5" xfId="5509" xr:uid="{00000000-0005-0000-0000-0000BF4F0000}"/>
    <cellStyle name="요약 3 5 10" xfId="17292" xr:uid="{00000000-0005-0000-0000-0000C04F0000}"/>
    <cellStyle name="요약 3 5 11" xfId="22892" xr:uid="{00000000-0005-0000-0000-0000C14F0000}"/>
    <cellStyle name="요약 3 5 2" xfId="5797" xr:uid="{00000000-0005-0000-0000-0000C24F0000}"/>
    <cellStyle name="요약 3 5 2 10" xfId="9540" xr:uid="{00000000-0005-0000-0000-0000C34F0000}"/>
    <cellStyle name="요약 3 5 2 10 2" xfId="15506" xr:uid="{00000000-0005-0000-0000-0000C44F0000}"/>
    <cellStyle name="요약 3 5 2 10 3" xfId="21262" xr:uid="{00000000-0005-0000-0000-0000C54F0000}"/>
    <cellStyle name="요약 3 5 2 10 4" xfId="26744" xr:uid="{00000000-0005-0000-0000-0000C64F0000}"/>
    <cellStyle name="요약 3 5 2 11" xfId="11770" xr:uid="{00000000-0005-0000-0000-0000C74F0000}"/>
    <cellStyle name="요약 3 5 2 12" xfId="17534" xr:uid="{00000000-0005-0000-0000-0000C84F0000}"/>
    <cellStyle name="요약 3 5 2 13" xfId="23050" xr:uid="{00000000-0005-0000-0000-0000C94F0000}"/>
    <cellStyle name="요약 3 5 2 2" xfId="9541" xr:uid="{00000000-0005-0000-0000-0000CA4F0000}"/>
    <cellStyle name="요약 3 5 2 2 2" xfId="15507" xr:uid="{00000000-0005-0000-0000-0000CB4F0000}"/>
    <cellStyle name="요약 3 5 2 2 3" xfId="21263" xr:uid="{00000000-0005-0000-0000-0000CC4F0000}"/>
    <cellStyle name="요약 3 5 2 2 4" xfId="26745" xr:uid="{00000000-0005-0000-0000-0000CD4F0000}"/>
    <cellStyle name="요약 3 5 2 3" xfId="9542" xr:uid="{00000000-0005-0000-0000-0000CE4F0000}"/>
    <cellStyle name="요약 3 5 2 3 2" xfId="15508" xr:uid="{00000000-0005-0000-0000-0000CF4F0000}"/>
    <cellStyle name="요약 3 5 2 3 3" xfId="21264" xr:uid="{00000000-0005-0000-0000-0000D04F0000}"/>
    <cellStyle name="요약 3 5 2 3 4" xfId="26746" xr:uid="{00000000-0005-0000-0000-0000D14F0000}"/>
    <cellStyle name="요약 3 5 2 4" xfId="9543" xr:uid="{00000000-0005-0000-0000-0000D24F0000}"/>
    <cellStyle name="요약 3 5 2 4 2" xfId="15509" xr:uid="{00000000-0005-0000-0000-0000D34F0000}"/>
    <cellStyle name="요약 3 5 2 4 3" xfId="21265" xr:uid="{00000000-0005-0000-0000-0000D44F0000}"/>
    <cellStyle name="요약 3 5 2 4 4" xfId="26747" xr:uid="{00000000-0005-0000-0000-0000D54F0000}"/>
    <cellStyle name="요약 3 5 2 5" xfId="9544" xr:uid="{00000000-0005-0000-0000-0000D64F0000}"/>
    <cellStyle name="요약 3 5 2 5 2" xfId="15510" xr:uid="{00000000-0005-0000-0000-0000D74F0000}"/>
    <cellStyle name="요약 3 5 2 5 3" xfId="21266" xr:uid="{00000000-0005-0000-0000-0000D84F0000}"/>
    <cellStyle name="요약 3 5 2 5 4" xfId="26748" xr:uid="{00000000-0005-0000-0000-0000D94F0000}"/>
    <cellStyle name="요약 3 5 2 6" xfId="9545" xr:uid="{00000000-0005-0000-0000-0000DA4F0000}"/>
    <cellStyle name="요약 3 5 2 6 2" xfId="15511" xr:uid="{00000000-0005-0000-0000-0000DB4F0000}"/>
    <cellStyle name="요약 3 5 2 6 3" xfId="21267" xr:uid="{00000000-0005-0000-0000-0000DC4F0000}"/>
    <cellStyle name="요약 3 5 2 6 4" xfId="26749" xr:uid="{00000000-0005-0000-0000-0000DD4F0000}"/>
    <cellStyle name="요약 3 5 2 7" xfId="9546" xr:uid="{00000000-0005-0000-0000-0000DE4F0000}"/>
    <cellStyle name="요약 3 5 2 7 2" xfId="15512" xr:uid="{00000000-0005-0000-0000-0000DF4F0000}"/>
    <cellStyle name="요약 3 5 2 7 3" xfId="21268" xr:uid="{00000000-0005-0000-0000-0000E04F0000}"/>
    <cellStyle name="요약 3 5 2 7 4" xfId="26750" xr:uid="{00000000-0005-0000-0000-0000E14F0000}"/>
    <cellStyle name="요약 3 5 2 8" xfId="9547" xr:uid="{00000000-0005-0000-0000-0000E24F0000}"/>
    <cellStyle name="요약 3 5 2 8 2" xfId="15513" xr:uid="{00000000-0005-0000-0000-0000E34F0000}"/>
    <cellStyle name="요약 3 5 2 8 3" xfId="21269" xr:uid="{00000000-0005-0000-0000-0000E44F0000}"/>
    <cellStyle name="요약 3 5 2 8 4" xfId="26751" xr:uid="{00000000-0005-0000-0000-0000E54F0000}"/>
    <cellStyle name="요약 3 5 2 9" xfId="9548" xr:uid="{00000000-0005-0000-0000-0000E64F0000}"/>
    <cellStyle name="요약 3 5 2 9 2" xfId="15514" xr:uid="{00000000-0005-0000-0000-0000E74F0000}"/>
    <cellStyle name="요약 3 5 2 9 3" xfId="21270" xr:uid="{00000000-0005-0000-0000-0000E84F0000}"/>
    <cellStyle name="요약 3 5 2 9 4" xfId="26752" xr:uid="{00000000-0005-0000-0000-0000E94F0000}"/>
    <cellStyle name="요약 3 5 3" xfId="6020" xr:uid="{00000000-0005-0000-0000-0000EA4F0000}"/>
    <cellStyle name="요약 3 5 3 10" xfId="9549" xr:uid="{00000000-0005-0000-0000-0000EB4F0000}"/>
    <cellStyle name="요약 3 5 3 10 2" xfId="15515" xr:uid="{00000000-0005-0000-0000-0000EC4F0000}"/>
    <cellStyle name="요약 3 5 3 10 3" xfId="21271" xr:uid="{00000000-0005-0000-0000-0000ED4F0000}"/>
    <cellStyle name="요약 3 5 3 10 4" xfId="26753" xr:uid="{00000000-0005-0000-0000-0000EE4F0000}"/>
    <cellStyle name="요약 3 5 3 11" xfId="11993" xr:uid="{00000000-0005-0000-0000-0000EF4F0000}"/>
    <cellStyle name="요약 3 5 3 12" xfId="17750" xr:uid="{00000000-0005-0000-0000-0000F04F0000}"/>
    <cellStyle name="요약 3 5 3 13" xfId="23247" xr:uid="{00000000-0005-0000-0000-0000F14F0000}"/>
    <cellStyle name="요약 3 5 3 2" xfId="9550" xr:uid="{00000000-0005-0000-0000-0000F24F0000}"/>
    <cellStyle name="요약 3 5 3 2 2" xfId="15516" xr:uid="{00000000-0005-0000-0000-0000F34F0000}"/>
    <cellStyle name="요약 3 5 3 2 3" xfId="21272" xr:uid="{00000000-0005-0000-0000-0000F44F0000}"/>
    <cellStyle name="요약 3 5 3 2 4" xfId="26754" xr:uid="{00000000-0005-0000-0000-0000F54F0000}"/>
    <cellStyle name="요약 3 5 3 3" xfId="9551" xr:uid="{00000000-0005-0000-0000-0000F64F0000}"/>
    <cellStyle name="요약 3 5 3 3 2" xfId="15517" xr:uid="{00000000-0005-0000-0000-0000F74F0000}"/>
    <cellStyle name="요약 3 5 3 3 3" xfId="21273" xr:uid="{00000000-0005-0000-0000-0000F84F0000}"/>
    <cellStyle name="요약 3 5 3 3 4" xfId="26755" xr:uid="{00000000-0005-0000-0000-0000F94F0000}"/>
    <cellStyle name="요약 3 5 3 4" xfId="9552" xr:uid="{00000000-0005-0000-0000-0000FA4F0000}"/>
    <cellStyle name="요약 3 5 3 4 2" xfId="15518" xr:uid="{00000000-0005-0000-0000-0000FB4F0000}"/>
    <cellStyle name="요약 3 5 3 4 3" xfId="21274" xr:uid="{00000000-0005-0000-0000-0000FC4F0000}"/>
    <cellStyle name="요약 3 5 3 4 4" xfId="26756" xr:uid="{00000000-0005-0000-0000-0000FD4F0000}"/>
    <cellStyle name="요약 3 5 3 5" xfId="9553" xr:uid="{00000000-0005-0000-0000-0000FE4F0000}"/>
    <cellStyle name="요약 3 5 3 5 2" xfId="15519" xr:uid="{00000000-0005-0000-0000-0000FF4F0000}"/>
    <cellStyle name="요약 3 5 3 5 3" xfId="21275" xr:uid="{00000000-0005-0000-0000-000000500000}"/>
    <cellStyle name="요약 3 5 3 5 4" xfId="26757" xr:uid="{00000000-0005-0000-0000-000001500000}"/>
    <cellStyle name="요약 3 5 3 6" xfId="9554" xr:uid="{00000000-0005-0000-0000-000002500000}"/>
    <cellStyle name="요약 3 5 3 6 2" xfId="15520" xr:uid="{00000000-0005-0000-0000-000003500000}"/>
    <cellStyle name="요약 3 5 3 6 3" xfId="21276" xr:uid="{00000000-0005-0000-0000-000004500000}"/>
    <cellStyle name="요약 3 5 3 6 4" xfId="26758" xr:uid="{00000000-0005-0000-0000-000005500000}"/>
    <cellStyle name="요약 3 5 3 7" xfId="9555" xr:uid="{00000000-0005-0000-0000-000006500000}"/>
    <cellStyle name="요약 3 5 3 7 2" xfId="15521" xr:uid="{00000000-0005-0000-0000-000007500000}"/>
    <cellStyle name="요약 3 5 3 7 3" xfId="21277" xr:uid="{00000000-0005-0000-0000-000008500000}"/>
    <cellStyle name="요약 3 5 3 7 4" xfId="26759" xr:uid="{00000000-0005-0000-0000-000009500000}"/>
    <cellStyle name="요약 3 5 3 8" xfId="9556" xr:uid="{00000000-0005-0000-0000-00000A500000}"/>
    <cellStyle name="요약 3 5 3 8 2" xfId="15522" xr:uid="{00000000-0005-0000-0000-00000B500000}"/>
    <cellStyle name="요약 3 5 3 8 3" xfId="21278" xr:uid="{00000000-0005-0000-0000-00000C500000}"/>
    <cellStyle name="요약 3 5 3 8 4" xfId="26760" xr:uid="{00000000-0005-0000-0000-00000D500000}"/>
    <cellStyle name="요약 3 5 3 9" xfId="9557" xr:uid="{00000000-0005-0000-0000-00000E500000}"/>
    <cellStyle name="요약 3 5 3 9 2" xfId="15523" xr:uid="{00000000-0005-0000-0000-00000F500000}"/>
    <cellStyle name="요약 3 5 3 9 3" xfId="21279" xr:uid="{00000000-0005-0000-0000-000010500000}"/>
    <cellStyle name="요약 3 5 3 9 4" xfId="26761" xr:uid="{00000000-0005-0000-0000-000011500000}"/>
    <cellStyle name="요약 3 5 4" xfId="9558" xr:uid="{00000000-0005-0000-0000-000012500000}"/>
    <cellStyle name="요약 3 5 4 2" xfId="15524" xr:uid="{00000000-0005-0000-0000-000013500000}"/>
    <cellStyle name="요약 3 5 4 3" xfId="21280" xr:uid="{00000000-0005-0000-0000-000014500000}"/>
    <cellStyle name="요약 3 5 4 4" xfId="26762" xr:uid="{00000000-0005-0000-0000-000015500000}"/>
    <cellStyle name="요약 3 5 5" xfId="9559" xr:uid="{00000000-0005-0000-0000-000016500000}"/>
    <cellStyle name="요약 3 5 5 2" xfId="15525" xr:uid="{00000000-0005-0000-0000-000017500000}"/>
    <cellStyle name="요약 3 5 5 3" xfId="21281" xr:uid="{00000000-0005-0000-0000-000018500000}"/>
    <cellStyle name="요약 3 5 5 4" xfId="26763" xr:uid="{00000000-0005-0000-0000-000019500000}"/>
    <cellStyle name="요약 3 5 6" xfId="9560" xr:uid="{00000000-0005-0000-0000-00001A500000}"/>
    <cellStyle name="요약 3 5 6 2" xfId="15526" xr:uid="{00000000-0005-0000-0000-00001B500000}"/>
    <cellStyle name="요약 3 5 6 3" xfId="21282" xr:uid="{00000000-0005-0000-0000-00001C500000}"/>
    <cellStyle name="요약 3 5 6 4" xfId="26764" xr:uid="{00000000-0005-0000-0000-00001D500000}"/>
    <cellStyle name="요약 3 5 7" xfId="9561" xr:uid="{00000000-0005-0000-0000-00001E500000}"/>
    <cellStyle name="요약 3 5 7 2" xfId="15527" xr:uid="{00000000-0005-0000-0000-00001F500000}"/>
    <cellStyle name="요약 3 5 7 3" xfId="21283" xr:uid="{00000000-0005-0000-0000-000020500000}"/>
    <cellStyle name="요약 3 5 7 4" xfId="26765" xr:uid="{00000000-0005-0000-0000-000021500000}"/>
    <cellStyle name="요약 3 5 8" xfId="9562" xr:uid="{00000000-0005-0000-0000-000022500000}"/>
    <cellStyle name="요약 3 5 8 2" xfId="15528" xr:uid="{00000000-0005-0000-0000-000023500000}"/>
    <cellStyle name="요약 3 5 8 3" xfId="21284" xr:uid="{00000000-0005-0000-0000-000024500000}"/>
    <cellStyle name="요약 3 5 8 4" xfId="26766" xr:uid="{00000000-0005-0000-0000-000025500000}"/>
    <cellStyle name="요약 3 5 9" xfId="11503" xr:uid="{00000000-0005-0000-0000-000026500000}"/>
    <cellStyle name="요약 3 6" xfId="9563" xr:uid="{00000000-0005-0000-0000-000027500000}"/>
    <cellStyle name="요약 3 6 2" xfId="15529" xr:uid="{00000000-0005-0000-0000-000028500000}"/>
    <cellStyle name="요약 3 6 3" xfId="21285" xr:uid="{00000000-0005-0000-0000-000029500000}"/>
    <cellStyle name="요약 3 6 4" xfId="26767" xr:uid="{00000000-0005-0000-0000-00002A500000}"/>
    <cellStyle name="요약 3 7" xfId="9564" xr:uid="{00000000-0005-0000-0000-00002B500000}"/>
    <cellStyle name="요약 3 7 2" xfId="15530" xr:uid="{00000000-0005-0000-0000-00002C500000}"/>
    <cellStyle name="요약 3 7 3" xfId="21286" xr:uid="{00000000-0005-0000-0000-00002D500000}"/>
    <cellStyle name="요약 3 7 4" xfId="26768" xr:uid="{00000000-0005-0000-0000-00002E500000}"/>
    <cellStyle name="요약 3 8" xfId="11248" xr:uid="{00000000-0005-0000-0000-00002F500000}"/>
    <cellStyle name="요약 3 9" xfId="11232" xr:uid="{00000000-0005-0000-0000-000030500000}"/>
    <cellStyle name="요약 4" xfId="626" xr:uid="{00000000-0005-0000-0000-000031500000}"/>
    <cellStyle name="요약 4 2" xfId="5386" xr:uid="{00000000-0005-0000-0000-000032500000}"/>
    <cellStyle name="요약 4 2 10" xfId="11380" xr:uid="{00000000-0005-0000-0000-000033500000}"/>
    <cellStyle name="요약 4 2 11" xfId="17183" xr:uid="{00000000-0005-0000-0000-000034500000}"/>
    <cellStyle name="요약 4 2 12" xfId="11307" xr:uid="{00000000-0005-0000-0000-000035500000}"/>
    <cellStyle name="요약 4 2 2" xfId="5674" xr:uid="{00000000-0005-0000-0000-000036500000}"/>
    <cellStyle name="요약 4 2 2 10" xfId="17417" xr:uid="{00000000-0005-0000-0000-000037500000}"/>
    <cellStyle name="요약 4 2 2 2" xfId="9565" xr:uid="{00000000-0005-0000-0000-000038500000}"/>
    <cellStyle name="요약 4 2 2 2 2" xfId="15531" xr:uid="{00000000-0005-0000-0000-000039500000}"/>
    <cellStyle name="요약 4 2 2 2 3" xfId="21287" xr:uid="{00000000-0005-0000-0000-00003A500000}"/>
    <cellStyle name="요약 4 2 2 2 4" xfId="26769" xr:uid="{00000000-0005-0000-0000-00003B500000}"/>
    <cellStyle name="요약 4 2 2 3" xfId="9566" xr:uid="{00000000-0005-0000-0000-00003C500000}"/>
    <cellStyle name="요약 4 2 2 3 2" xfId="15532" xr:uid="{00000000-0005-0000-0000-00003D500000}"/>
    <cellStyle name="요약 4 2 2 3 3" xfId="21288" xr:uid="{00000000-0005-0000-0000-00003E500000}"/>
    <cellStyle name="요약 4 2 2 3 4" xfId="26770" xr:uid="{00000000-0005-0000-0000-00003F500000}"/>
    <cellStyle name="요약 4 2 2 4" xfId="9567" xr:uid="{00000000-0005-0000-0000-000040500000}"/>
    <cellStyle name="요약 4 2 2 4 2" xfId="15533" xr:uid="{00000000-0005-0000-0000-000041500000}"/>
    <cellStyle name="요약 4 2 2 4 3" xfId="21289" xr:uid="{00000000-0005-0000-0000-000042500000}"/>
    <cellStyle name="요약 4 2 2 4 4" xfId="26771" xr:uid="{00000000-0005-0000-0000-000043500000}"/>
    <cellStyle name="요약 4 2 2 5" xfId="9568" xr:uid="{00000000-0005-0000-0000-000044500000}"/>
    <cellStyle name="요약 4 2 2 5 2" xfId="15534" xr:uid="{00000000-0005-0000-0000-000045500000}"/>
    <cellStyle name="요약 4 2 2 5 3" xfId="21290" xr:uid="{00000000-0005-0000-0000-000046500000}"/>
    <cellStyle name="요약 4 2 2 5 4" xfId="26772" xr:uid="{00000000-0005-0000-0000-000047500000}"/>
    <cellStyle name="요약 4 2 2 6" xfId="9569" xr:uid="{00000000-0005-0000-0000-000048500000}"/>
    <cellStyle name="요약 4 2 2 6 2" xfId="15535" xr:uid="{00000000-0005-0000-0000-000049500000}"/>
    <cellStyle name="요약 4 2 2 6 3" xfId="21291" xr:uid="{00000000-0005-0000-0000-00004A500000}"/>
    <cellStyle name="요약 4 2 2 6 4" xfId="26773" xr:uid="{00000000-0005-0000-0000-00004B500000}"/>
    <cellStyle name="요약 4 2 2 7" xfId="9570" xr:uid="{00000000-0005-0000-0000-00004C500000}"/>
    <cellStyle name="요약 4 2 2 7 2" xfId="15536" xr:uid="{00000000-0005-0000-0000-00004D500000}"/>
    <cellStyle name="요약 4 2 2 7 3" xfId="21292" xr:uid="{00000000-0005-0000-0000-00004E500000}"/>
    <cellStyle name="요약 4 2 2 7 4" xfId="26774" xr:uid="{00000000-0005-0000-0000-00004F500000}"/>
    <cellStyle name="요약 4 2 2 8" xfId="9571" xr:uid="{00000000-0005-0000-0000-000050500000}"/>
    <cellStyle name="요약 4 2 2 8 2" xfId="15537" xr:uid="{00000000-0005-0000-0000-000051500000}"/>
    <cellStyle name="요약 4 2 2 8 3" xfId="21293" xr:uid="{00000000-0005-0000-0000-000052500000}"/>
    <cellStyle name="요약 4 2 2 8 4" xfId="26775" xr:uid="{00000000-0005-0000-0000-000053500000}"/>
    <cellStyle name="요약 4 2 2 9" xfId="11647" xr:uid="{00000000-0005-0000-0000-000054500000}"/>
    <cellStyle name="요약 4 2 3" xfId="5915" xr:uid="{00000000-0005-0000-0000-000055500000}"/>
    <cellStyle name="요약 4 2 3 10" xfId="9572" xr:uid="{00000000-0005-0000-0000-000056500000}"/>
    <cellStyle name="요약 4 2 3 10 2" xfId="15538" xr:uid="{00000000-0005-0000-0000-000057500000}"/>
    <cellStyle name="요약 4 2 3 10 3" xfId="21294" xr:uid="{00000000-0005-0000-0000-000058500000}"/>
    <cellStyle name="요약 4 2 3 10 4" xfId="26776" xr:uid="{00000000-0005-0000-0000-000059500000}"/>
    <cellStyle name="요약 4 2 3 11" xfId="11888" xr:uid="{00000000-0005-0000-0000-00005A500000}"/>
    <cellStyle name="요약 4 2 3 12" xfId="17645" xr:uid="{00000000-0005-0000-0000-00005B500000}"/>
    <cellStyle name="요약 4 2 3 13" xfId="23142" xr:uid="{00000000-0005-0000-0000-00005C500000}"/>
    <cellStyle name="요약 4 2 3 2" xfId="9573" xr:uid="{00000000-0005-0000-0000-00005D500000}"/>
    <cellStyle name="요약 4 2 3 2 2" xfId="15539" xr:uid="{00000000-0005-0000-0000-00005E500000}"/>
    <cellStyle name="요약 4 2 3 2 3" xfId="21295" xr:uid="{00000000-0005-0000-0000-00005F500000}"/>
    <cellStyle name="요약 4 2 3 2 4" xfId="26777" xr:uid="{00000000-0005-0000-0000-000060500000}"/>
    <cellStyle name="요약 4 2 3 3" xfId="9574" xr:uid="{00000000-0005-0000-0000-000061500000}"/>
    <cellStyle name="요약 4 2 3 3 2" xfId="15540" xr:uid="{00000000-0005-0000-0000-000062500000}"/>
    <cellStyle name="요약 4 2 3 3 3" xfId="21296" xr:uid="{00000000-0005-0000-0000-000063500000}"/>
    <cellStyle name="요약 4 2 3 3 4" xfId="26778" xr:uid="{00000000-0005-0000-0000-000064500000}"/>
    <cellStyle name="요약 4 2 3 4" xfId="9575" xr:uid="{00000000-0005-0000-0000-000065500000}"/>
    <cellStyle name="요약 4 2 3 4 2" xfId="15541" xr:uid="{00000000-0005-0000-0000-000066500000}"/>
    <cellStyle name="요약 4 2 3 4 3" xfId="21297" xr:uid="{00000000-0005-0000-0000-000067500000}"/>
    <cellStyle name="요약 4 2 3 4 4" xfId="26779" xr:uid="{00000000-0005-0000-0000-000068500000}"/>
    <cellStyle name="요약 4 2 3 5" xfId="9576" xr:uid="{00000000-0005-0000-0000-000069500000}"/>
    <cellStyle name="요약 4 2 3 5 2" xfId="15542" xr:uid="{00000000-0005-0000-0000-00006A500000}"/>
    <cellStyle name="요약 4 2 3 5 3" xfId="21298" xr:uid="{00000000-0005-0000-0000-00006B500000}"/>
    <cellStyle name="요약 4 2 3 5 4" xfId="26780" xr:uid="{00000000-0005-0000-0000-00006C500000}"/>
    <cellStyle name="요약 4 2 3 6" xfId="9577" xr:uid="{00000000-0005-0000-0000-00006D500000}"/>
    <cellStyle name="요약 4 2 3 6 2" xfId="15543" xr:uid="{00000000-0005-0000-0000-00006E500000}"/>
    <cellStyle name="요약 4 2 3 6 3" xfId="21299" xr:uid="{00000000-0005-0000-0000-00006F500000}"/>
    <cellStyle name="요약 4 2 3 6 4" xfId="26781" xr:uid="{00000000-0005-0000-0000-000070500000}"/>
    <cellStyle name="요약 4 2 3 7" xfId="9578" xr:uid="{00000000-0005-0000-0000-000071500000}"/>
    <cellStyle name="요약 4 2 3 7 2" xfId="15544" xr:uid="{00000000-0005-0000-0000-000072500000}"/>
    <cellStyle name="요약 4 2 3 7 3" xfId="21300" xr:uid="{00000000-0005-0000-0000-000073500000}"/>
    <cellStyle name="요약 4 2 3 7 4" xfId="26782" xr:uid="{00000000-0005-0000-0000-000074500000}"/>
    <cellStyle name="요약 4 2 3 8" xfId="9579" xr:uid="{00000000-0005-0000-0000-000075500000}"/>
    <cellStyle name="요약 4 2 3 8 2" xfId="15545" xr:uid="{00000000-0005-0000-0000-000076500000}"/>
    <cellStyle name="요약 4 2 3 8 3" xfId="21301" xr:uid="{00000000-0005-0000-0000-000077500000}"/>
    <cellStyle name="요약 4 2 3 8 4" xfId="26783" xr:uid="{00000000-0005-0000-0000-000078500000}"/>
    <cellStyle name="요약 4 2 3 9" xfId="9580" xr:uid="{00000000-0005-0000-0000-000079500000}"/>
    <cellStyle name="요약 4 2 3 9 2" xfId="15546" xr:uid="{00000000-0005-0000-0000-00007A500000}"/>
    <cellStyle name="요약 4 2 3 9 3" xfId="21302" xr:uid="{00000000-0005-0000-0000-00007B500000}"/>
    <cellStyle name="요약 4 2 3 9 4" xfId="26784" xr:uid="{00000000-0005-0000-0000-00007C500000}"/>
    <cellStyle name="요약 4 2 4" xfId="9581" xr:uid="{00000000-0005-0000-0000-00007D500000}"/>
    <cellStyle name="요약 4 2 4 2" xfId="15547" xr:uid="{00000000-0005-0000-0000-00007E500000}"/>
    <cellStyle name="요약 4 2 4 3" xfId="21303" xr:uid="{00000000-0005-0000-0000-00007F500000}"/>
    <cellStyle name="요약 4 2 4 4" xfId="26785" xr:uid="{00000000-0005-0000-0000-000080500000}"/>
    <cellStyle name="요약 4 2 5" xfId="9582" xr:uid="{00000000-0005-0000-0000-000081500000}"/>
    <cellStyle name="요약 4 2 5 2" xfId="15548" xr:uid="{00000000-0005-0000-0000-000082500000}"/>
    <cellStyle name="요약 4 2 5 3" xfId="21304" xr:uid="{00000000-0005-0000-0000-000083500000}"/>
    <cellStyle name="요약 4 2 5 4" xfId="26786" xr:uid="{00000000-0005-0000-0000-000084500000}"/>
    <cellStyle name="요약 4 2 6" xfId="9583" xr:uid="{00000000-0005-0000-0000-000085500000}"/>
    <cellStyle name="요약 4 2 6 2" xfId="15549" xr:uid="{00000000-0005-0000-0000-000086500000}"/>
    <cellStyle name="요약 4 2 6 3" xfId="21305" xr:uid="{00000000-0005-0000-0000-000087500000}"/>
    <cellStyle name="요약 4 2 6 4" xfId="26787" xr:uid="{00000000-0005-0000-0000-000088500000}"/>
    <cellStyle name="요약 4 2 7" xfId="9584" xr:uid="{00000000-0005-0000-0000-000089500000}"/>
    <cellStyle name="요약 4 2 7 2" xfId="15550" xr:uid="{00000000-0005-0000-0000-00008A500000}"/>
    <cellStyle name="요약 4 2 7 3" xfId="21306" xr:uid="{00000000-0005-0000-0000-00008B500000}"/>
    <cellStyle name="요약 4 2 7 4" xfId="26788" xr:uid="{00000000-0005-0000-0000-00008C500000}"/>
    <cellStyle name="요약 4 2 8" xfId="9585" xr:uid="{00000000-0005-0000-0000-00008D500000}"/>
    <cellStyle name="요약 4 2 8 2" xfId="15551" xr:uid="{00000000-0005-0000-0000-00008E500000}"/>
    <cellStyle name="요약 4 2 8 3" xfId="21307" xr:uid="{00000000-0005-0000-0000-00008F500000}"/>
    <cellStyle name="요약 4 2 8 4" xfId="26789" xr:uid="{00000000-0005-0000-0000-000090500000}"/>
    <cellStyle name="요약 4 2 9" xfId="9586" xr:uid="{00000000-0005-0000-0000-000091500000}"/>
    <cellStyle name="요약 4 2 9 2" xfId="15552" xr:uid="{00000000-0005-0000-0000-000092500000}"/>
    <cellStyle name="요약 4 2 9 3" xfId="21308" xr:uid="{00000000-0005-0000-0000-000093500000}"/>
    <cellStyle name="요약 4 2 9 4" xfId="26790" xr:uid="{00000000-0005-0000-0000-000094500000}"/>
    <cellStyle name="요약 4 3" xfId="5535" xr:uid="{00000000-0005-0000-0000-000095500000}"/>
    <cellStyle name="요약 4 3 2" xfId="5823" xr:uid="{00000000-0005-0000-0000-000096500000}"/>
    <cellStyle name="요약 4 3 2 10" xfId="11796" xr:uid="{00000000-0005-0000-0000-000097500000}"/>
    <cellStyle name="요약 4 3 2 11" xfId="17559" xr:uid="{00000000-0005-0000-0000-000098500000}"/>
    <cellStyle name="요약 4 3 2 12" xfId="23075" xr:uid="{00000000-0005-0000-0000-000099500000}"/>
    <cellStyle name="요약 4 3 2 2" xfId="9587" xr:uid="{00000000-0005-0000-0000-00009A500000}"/>
    <cellStyle name="요약 4 3 2 2 2" xfId="15553" xr:uid="{00000000-0005-0000-0000-00009B500000}"/>
    <cellStyle name="요약 4 3 2 2 3" xfId="21309" xr:uid="{00000000-0005-0000-0000-00009C500000}"/>
    <cellStyle name="요약 4 3 2 2 4" xfId="26791" xr:uid="{00000000-0005-0000-0000-00009D500000}"/>
    <cellStyle name="요약 4 3 2 3" xfId="9588" xr:uid="{00000000-0005-0000-0000-00009E500000}"/>
    <cellStyle name="요약 4 3 2 3 2" xfId="15554" xr:uid="{00000000-0005-0000-0000-00009F500000}"/>
    <cellStyle name="요약 4 3 2 3 3" xfId="21310" xr:uid="{00000000-0005-0000-0000-0000A0500000}"/>
    <cellStyle name="요약 4 3 2 3 4" xfId="26792" xr:uid="{00000000-0005-0000-0000-0000A1500000}"/>
    <cellStyle name="요약 4 3 2 4" xfId="9589" xr:uid="{00000000-0005-0000-0000-0000A2500000}"/>
    <cellStyle name="요약 4 3 2 4 2" xfId="15555" xr:uid="{00000000-0005-0000-0000-0000A3500000}"/>
    <cellStyle name="요약 4 3 2 4 3" xfId="21311" xr:uid="{00000000-0005-0000-0000-0000A4500000}"/>
    <cellStyle name="요약 4 3 2 4 4" xfId="26793" xr:uid="{00000000-0005-0000-0000-0000A5500000}"/>
    <cellStyle name="요약 4 3 2 5" xfId="9590" xr:uid="{00000000-0005-0000-0000-0000A6500000}"/>
    <cellStyle name="요약 4 3 2 5 2" xfId="15556" xr:uid="{00000000-0005-0000-0000-0000A7500000}"/>
    <cellStyle name="요약 4 3 2 5 3" xfId="21312" xr:uid="{00000000-0005-0000-0000-0000A8500000}"/>
    <cellStyle name="요약 4 3 2 5 4" xfId="26794" xr:uid="{00000000-0005-0000-0000-0000A9500000}"/>
    <cellStyle name="요약 4 3 2 6" xfId="9591" xr:uid="{00000000-0005-0000-0000-0000AA500000}"/>
    <cellStyle name="요약 4 3 2 6 2" xfId="15557" xr:uid="{00000000-0005-0000-0000-0000AB500000}"/>
    <cellStyle name="요약 4 3 2 6 3" xfId="21313" xr:uid="{00000000-0005-0000-0000-0000AC500000}"/>
    <cellStyle name="요약 4 3 2 6 4" xfId="26795" xr:uid="{00000000-0005-0000-0000-0000AD500000}"/>
    <cellStyle name="요약 4 3 2 7" xfId="9592" xr:uid="{00000000-0005-0000-0000-0000AE500000}"/>
    <cellStyle name="요약 4 3 2 7 2" xfId="15558" xr:uid="{00000000-0005-0000-0000-0000AF500000}"/>
    <cellStyle name="요약 4 3 2 7 3" xfId="21314" xr:uid="{00000000-0005-0000-0000-0000B0500000}"/>
    <cellStyle name="요약 4 3 2 7 4" xfId="26796" xr:uid="{00000000-0005-0000-0000-0000B1500000}"/>
    <cellStyle name="요약 4 3 2 8" xfId="9593" xr:uid="{00000000-0005-0000-0000-0000B2500000}"/>
    <cellStyle name="요약 4 3 2 8 2" xfId="15559" xr:uid="{00000000-0005-0000-0000-0000B3500000}"/>
    <cellStyle name="요약 4 3 2 8 3" xfId="21315" xr:uid="{00000000-0005-0000-0000-0000B4500000}"/>
    <cellStyle name="요약 4 3 2 8 4" xfId="26797" xr:uid="{00000000-0005-0000-0000-0000B5500000}"/>
    <cellStyle name="요약 4 3 2 9" xfId="9594" xr:uid="{00000000-0005-0000-0000-0000B6500000}"/>
    <cellStyle name="요약 4 3 2 9 2" xfId="15560" xr:uid="{00000000-0005-0000-0000-0000B7500000}"/>
    <cellStyle name="요약 4 3 2 9 3" xfId="21316" xr:uid="{00000000-0005-0000-0000-0000B8500000}"/>
    <cellStyle name="요약 4 3 2 9 4" xfId="26798" xr:uid="{00000000-0005-0000-0000-0000B9500000}"/>
    <cellStyle name="요약 4 3 3" xfId="9595" xr:uid="{00000000-0005-0000-0000-0000BA500000}"/>
    <cellStyle name="요약 4 3 3 2" xfId="15561" xr:uid="{00000000-0005-0000-0000-0000BB500000}"/>
    <cellStyle name="요약 4 3 3 3" xfId="21317" xr:uid="{00000000-0005-0000-0000-0000BC500000}"/>
    <cellStyle name="요약 4 3 3 4" xfId="26799" xr:uid="{00000000-0005-0000-0000-0000BD500000}"/>
    <cellStyle name="요약 4 3 4" xfId="9596" xr:uid="{00000000-0005-0000-0000-0000BE500000}"/>
    <cellStyle name="요약 4 3 4 2" xfId="15562" xr:uid="{00000000-0005-0000-0000-0000BF500000}"/>
    <cellStyle name="요약 4 3 4 3" xfId="21318" xr:uid="{00000000-0005-0000-0000-0000C0500000}"/>
    <cellStyle name="요약 4 3 4 4" xfId="26800" xr:uid="{00000000-0005-0000-0000-0000C1500000}"/>
    <cellStyle name="요약 4 3 5" xfId="9597" xr:uid="{00000000-0005-0000-0000-0000C2500000}"/>
    <cellStyle name="요약 4 3 5 2" xfId="15563" xr:uid="{00000000-0005-0000-0000-0000C3500000}"/>
    <cellStyle name="요약 4 3 5 3" xfId="21319" xr:uid="{00000000-0005-0000-0000-0000C4500000}"/>
    <cellStyle name="요약 4 3 5 4" xfId="26801" xr:uid="{00000000-0005-0000-0000-0000C5500000}"/>
    <cellStyle name="요약 4 3 6" xfId="9598" xr:uid="{00000000-0005-0000-0000-0000C6500000}"/>
    <cellStyle name="요약 4 3 6 2" xfId="15564" xr:uid="{00000000-0005-0000-0000-0000C7500000}"/>
    <cellStyle name="요약 4 3 6 3" xfId="21320" xr:uid="{00000000-0005-0000-0000-0000C8500000}"/>
    <cellStyle name="요약 4 3 6 4" xfId="26802" xr:uid="{00000000-0005-0000-0000-0000C9500000}"/>
    <cellStyle name="요약 4 3 7" xfId="11528" xr:uid="{00000000-0005-0000-0000-0000CA500000}"/>
    <cellStyle name="요약 4 3 8" xfId="17316" xr:uid="{00000000-0005-0000-0000-0000CB500000}"/>
    <cellStyle name="요약 4 4" xfId="5450" xr:uid="{00000000-0005-0000-0000-0000CC500000}"/>
    <cellStyle name="요약 4 4 2" xfId="5738" xr:uid="{00000000-0005-0000-0000-0000CD500000}"/>
    <cellStyle name="요약 4 4 2 10" xfId="11711" xr:uid="{00000000-0005-0000-0000-0000CE500000}"/>
    <cellStyle name="요약 4 4 2 11" xfId="17478" xr:uid="{00000000-0005-0000-0000-0000CF500000}"/>
    <cellStyle name="요약 4 4 2 12" xfId="22998" xr:uid="{00000000-0005-0000-0000-0000D0500000}"/>
    <cellStyle name="요약 4 4 2 2" xfId="9599" xr:uid="{00000000-0005-0000-0000-0000D1500000}"/>
    <cellStyle name="요약 4 4 2 2 2" xfId="15565" xr:uid="{00000000-0005-0000-0000-0000D2500000}"/>
    <cellStyle name="요약 4 4 2 2 3" xfId="21321" xr:uid="{00000000-0005-0000-0000-0000D3500000}"/>
    <cellStyle name="요약 4 4 2 2 4" xfId="26803" xr:uid="{00000000-0005-0000-0000-0000D4500000}"/>
    <cellStyle name="요약 4 4 2 3" xfId="9600" xr:uid="{00000000-0005-0000-0000-0000D5500000}"/>
    <cellStyle name="요약 4 4 2 3 2" xfId="15566" xr:uid="{00000000-0005-0000-0000-0000D6500000}"/>
    <cellStyle name="요약 4 4 2 3 3" xfId="21322" xr:uid="{00000000-0005-0000-0000-0000D7500000}"/>
    <cellStyle name="요약 4 4 2 3 4" xfId="26804" xr:uid="{00000000-0005-0000-0000-0000D8500000}"/>
    <cellStyle name="요약 4 4 2 4" xfId="9601" xr:uid="{00000000-0005-0000-0000-0000D9500000}"/>
    <cellStyle name="요약 4 4 2 4 2" xfId="15567" xr:uid="{00000000-0005-0000-0000-0000DA500000}"/>
    <cellStyle name="요약 4 4 2 4 3" xfId="21323" xr:uid="{00000000-0005-0000-0000-0000DB500000}"/>
    <cellStyle name="요약 4 4 2 4 4" xfId="26805" xr:uid="{00000000-0005-0000-0000-0000DC500000}"/>
    <cellStyle name="요약 4 4 2 5" xfId="9602" xr:uid="{00000000-0005-0000-0000-0000DD500000}"/>
    <cellStyle name="요약 4 4 2 5 2" xfId="15568" xr:uid="{00000000-0005-0000-0000-0000DE500000}"/>
    <cellStyle name="요약 4 4 2 5 3" xfId="21324" xr:uid="{00000000-0005-0000-0000-0000DF500000}"/>
    <cellStyle name="요약 4 4 2 5 4" xfId="26806" xr:uid="{00000000-0005-0000-0000-0000E0500000}"/>
    <cellStyle name="요약 4 4 2 6" xfId="9603" xr:uid="{00000000-0005-0000-0000-0000E1500000}"/>
    <cellStyle name="요약 4 4 2 6 2" xfId="15569" xr:uid="{00000000-0005-0000-0000-0000E2500000}"/>
    <cellStyle name="요약 4 4 2 6 3" xfId="21325" xr:uid="{00000000-0005-0000-0000-0000E3500000}"/>
    <cellStyle name="요약 4 4 2 6 4" xfId="26807" xr:uid="{00000000-0005-0000-0000-0000E4500000}"/>
    <cellStyle name="요약 4 4 2 7" xfId="9604" xr:uid="{00000000-0005-0000-0000-0000E5500000}"/>
    <cellStyle name="요약 4 4 2 7 2" xfId="15570" xr:uid="{00000000-0005-0000-0000-0000E6500000}"/>
    <cellStyle name="요약 4 4 2 7 3" xfId="21326" xr:uid="{00000000-0005-0000-0000-0000E7500000}"/>
    <cellStyle name="요약 4 4 2 7 4" xfId="26808" xr:uid="{00000000-0005-0000-0000-0000E8500000}"/>
    <cellStyle name="요약 4 4 2 8" xfId="9605" xr:uid="{00000000-0005-0000-0000-0000E9500000}"/>
    <cellStyle name="요약 4 4 2 8 2" xfId="15571" xr:uid="{00000000-0005-0000-0000-0000EA500000}"/>
    <cellStyle name="요약 4 4 2 8 3" xfId="21327" xr:uid="{00000000-0005-0000-0000-0000EB500000}"/>
    <cellStyle name="요약 4 4 2 8 4" xfId="26809" xr:uid="{00000000-0005-0000-0000-0000EC500000}"/>
    <cellStyle name="요약 4 4 2 9" xfId="9606" xr:uid="{00000000-0005-0000-0000-0000ED500000}"/>
    <cellStyle name="요약 4 4 2 9 2" xfId="15572" xr:uid="{00000000-0005-0000-0000-0000EE500000}"/>
    <cellStyle name="요약 4 4 2 9 3" xfId="21328" xr:uid="{00000000-0005-0000-0000-0000EF500000}"/>
    <cellStyle name="요약 4 4 2 9 4" xfId="26810" xr:uid="{00000000-0005-0000-0000-0000F0500000}"/>
    <cellStyle name="요약 4 4 3" xfId="9607" xr:uid="{00000000-0005-0000-0000-0000F1500000}"/>
    <cellStyle name="요약 4 4 3 2" xfId="15573" xr:uid="{00000000-0005-0000-0000-0000F2500000}"/>
    <cellStyle name="요약 4 4 3 3" xfId="21329" xr:uid="{00000000-0005-0000-0000-0000F3500000}"/>
    <cellStyle name="요약 4 4 3 4" xfId="26811" xr:uid="{00000000-0005-0000-0000-0000F4500000}"/>
    <cellStyle name="요약 4 4 4" xfId="9608" xr:uid="{00000000-0005-0000-0000-0000F5500000}"/>
    <cellStyle name="요약 4 4 4 2" xfId="15574" xr:uid="{00000000-0005-0000-0000-0000F6500000}"/>
    <cellStyle name="요약 4 4 4 3" xfId="21330" xr:uid="{00000000-0005-0000-0000-0000F7500000}"/>
    <cellStyle name="요약 4 4 4 4" xfId="26812" xr:uid="{00000000-0005-0000-0000-0000F8500000}"/>
    <cellStyle name="요약 4 4 5" xfId="9609" xr:uid="{00000000-0005-0000-0000-0000F9500000}"/>
    <cellStyle name="요약 4 4 5 2" xfId="15575" xr:uid="{00000000-0005-0000-0000-0000FA500000}"/>
    <cellStyle name="요약 4 4 5 3" xfId="21331" xr:uid="{00000000-0005-0000-0000-0000FB500000}"/>
    <cellStyle name="요약 4 4 5 4" xfId="26813" xr:uid="{00000000-0005-0000-0000-0000FC500000}"/>
    <cellStyle name="요약 4 4 6" xfId="9610" xr:uid="{00000000-0005-0000-0000-0000FD500000}"/>
    <cellStyle name="요약 4 4 6 2" xfId="15576" xr:uid="{00000000-0005-0000-0000-0000FE500000}"/>
    <cellStyle name="요약 4 4 6 3" xfId="21332" xr:uid="{00000000-0005-0000-0000-0000FF500000}"/>
    <cellStyle name="요약 4 4 6 4" xfId="26814" xr:uid="{00000000-0005-0000-0000-000000510000}"/>
    <cellStyle name="요약 4 4 7" xfId="11444" xr:uid="{00000000-0005-0000-0000-000001510000}"/>
    <cellStyle name="요약 4 4 8" xfId="17238" xr:uid="{00000000-0005-0000-0000-000002510000}"/>
    <cellStyle name="요약 4 5" xfId="5397" xr:uid="{00000000-0005-0000-0000-000003510000}"/>
    <cellStyle name="요약 4 5 10" xfId="17192" xr:uid="{00000000-0005-0000-0000-000004510000}"/>
    <cellStyle name="요약 4 5 11" xfId="11314" xr:uid="{00000000-0005-0000-0000-000005510000}"/>
    <cellStyle name="요약 4 5 2" xfId="5685" xr:uid="{00000000-0005-0000-0000-000006510000}"/>
    <cellStyle name="요약 4 5 2 10" xfId="9611" xr:uid="{00000000-0005-0000-0000-000007510000}"/>
    <cellStyle name="요약 4 5 2 10 2" xfId="15577" xr:uid="{00000000-0005-0000-0000-000008510000}"/>
    <cellStyle name="요약 4 5 2 10 3" xfId="21333" xr:uid="{00000000-0005-0000-0000-000009510000}"/>
    <cellStyle name="요약 4 5 2 10 4" xfId="26815" xr:uid="{00000000-0005-0000-0000-00000A510000}"/>
    <cellStyle name="요약 4 5 2 11" xfId="11658" xr:uid="{00000000-0005-0000-0000-00000B510000}"/>
    <cellStyle name="요약 4 5 2 12" xfId="17428" xr:uid="{00000000-0005-0000-0000-00000C510000}"/>
    <cellStyle name="요약 4 5 2 13" xfId="22951" xr:uid="{00000000-0005-0000-0000-00000D510000}"/>
    <cellStyle name="요약 4 5 2 2" xfId="9612" xr:uid="{00000000-0005-0000-0000-00000E510000}"/>
    <cellStyle name="요약 4 5 2 2 2" xfId="15578" xr:uid="{00000000-0005-0000-0000-00000F510000}"/>
    <cellStyle name="요약 4 5 2 2 3" xfId="21334" xr:uid="{00000000-0005-0000-0000-000010510000}"/>
    <cellStyle name="요약 4 5 2 2 4" xfId="26816" xr:uid="{00000000-0005-0000-0000-000011510000}"/>
    <cellStyle name="요약 4 5 2 3" xfId="9613" xr:uid="{00000000-0005-0000-0000-000012510000}"/>
    <cellStyle name="요약 4 5 2 3 2" xfId="15579" xr:uid="{00000000-0005-0000-0000-000013510000}"/>
    <cellStyle name="요약 4 5 2 3 3" xfId="21335" xr:uid="{00000000-0005-0000-0000-000014510000}"/>
    <cellStyle name="요약 4 5 2 3 4" xfId="26817" xr:uid="{00000000-0005-0000-0000-000015510000}"/>
    <cellStyle name="요약 4 5 2 4" xfId="9614" xr:uid="{00000000-0005-0000-0000-000016510000}"/>
    <cellStyle name="요약 4 5 2 4 2" xfId="15580" xr:uid="{00000000-0005-0000-0000-000017510000}"/>
    <cellStyle name="요약 4 5 2 4 3" xfId="21336" xr:uid="{00000000-0005-0000-0000-000018510000}"/>
    <cellStyle name="요약 4 5 2 4 4" xfId="26818" xr:uid="{00000000-0005-0000-0000-000019510000}"/>
    <cellStyle name="요약 4 5 2 5" xfId="9615" xr:uid="{00000000-0005-0000-0000-00001A510000}"/>
    <cellStyle name="요약 4 5 2 5 2" xfId="15581" xr:uid="{00000000-0005-0000-0000-00001B510000}"/>
    <cellStyle name="요약 4 5 2 5 3" xfId="21337" xr:uid="{00000000-0005-0000-0000-00001C510000}"/>
    <cellStyle name="요약 4 5 2 5 4" xfId="26819" xr:uid="{00000000-0005-0000-0000-00001D510000}"/>
    <cellStyle name="요약 4 5 2 6" xfId="9616" xr:uid="{00000000-0005-0000-0000-00001E510000}"/>
    <cellStyle name="요약 4 5 2 6 2" xfId="15582" xr:uid="{00000000-0005-0000-0000-00001F510000}"/>
    <cellStyle name="요약 4 5 2 6 3" xfId="21338" xr:uid="{00000000-0005-0000-0000-000020510000}"/>
    <cellStyle name="요약 4 5 2 6 4" xfId="26820" xr:uid="{00000000-0005-0000-0000-000021510000}"/>
    <cellStyle name="요약 4 5 2 7" xfId="9617" xr:uid="{00000000-0005-0000-0000-000022510000}"/>
    <cellStyle name="요약 4 5 2 7 2" xfId="15583" xr:uid="{00000000-0005-0000-0000-000023510000}"/>
    <cellStyle name="요약 4 5 2 7 3" xfId="21339" xr:uid="{00000000-0005-0000-0000-000024510000}"/>
    <cellStyle name="요약 4 5 2 7 4" xfId="26821" xr:uid="{00000000-0005-0000-0000-000025510000}"/>
    <cellStyle name="요약 4 5 2 8" xfId="9618" xr:uid="{00000000-0005-0000-0000-000026510000}"/>
    <cellStyle name="요약 4 5 2 8 2" xfId="15584" xr:uid="{00000000-0005-0000-0000-000027510000}"/>
    <cellStyle name="요약 4 5 2 8 3" xfId="21340" xr:uid="{00000000-0005-0000-0000-000028510000}"/>
    <cellStyle name="요약 4 5 2 8 4" xfId="26822" xr:uid="{00000000-0005-0000-0000-000029510000}"/>
    <cellStyle name="요약 4 5 2 9" xfId="9619" xr:uid="{00000000-0005-0000-0000-00002A510000}"/>
    <cellStyle name="요약 4 5 2 9 2" xfId="15585" xr:uid="{00000000-0005-0000-0000-00002B510000}"/>
    <cellStyle name="요약 4 5 2 9 3" xfId="21341" xr:uid="{00000000-0005-0000-0000-00002C510000}"/>
    <cellStyle name="요약 4 5 2 9 4" xfId="26823" xr:uid="{00000000-0005-0000-0000-00002D510000}"/>
    <cellStyle name="요약 4 5 3" xfId="5925" xr:uid="{00000000-0005-0000-0000-00002E510000}"/>
    <cellStyle name="요약 4 5 3 10" xfId="9620" xr:uid="{00000000-0005-0000-0000-00002F510000}"/>
    <cellStyle name="요약 4 5 3 10 2" xfId="15586" xr:uid="{00000000-0005-0000-0000-000030510000}"/>
    <cellStyle name="요약 4 5 3 10 3" xfId="21342" xr:uid="{00000000-0005-0000-0000-000031510000}"/>
    <cellStyle name="요약 4 5 3 10 4" xfId="26824" xr:uid="{00000000-0005-0000-0000-000032510000}"/>
    <cellStyle name="요약 4 5 3 11" xfId="11898" xr:uid="{00000000-0005-0000-0000-000033510000}"/>
    <cellStyle name="요약 4 5 3 12" xfId="17655" xr:uid="{00000000-0005-0000-0000-000034510000}"/>
    <cellStyle name="요약 4 5 3 13" xfId="23152" xr:uid="{00000000-0005-0000-0000-000035510000}"/>
    <cellStyle name="요약 4 5 3 2" xfId="9621" xr:uid="{00000000-0005-0000-0000-000036510000}"/>
    <cellStyle name="요약 4 5 3 2 2" xfId="15587" xr:uid="{00000000-0005-0000-0000-000037510000}"/>
    <cellStyle name="요약 4 5 3 2 3" xfId="21343" xr:uid="{00000000-0005-0000-0000-000038510000}"/>
    <cellStyle name="요약 4 5 3 2 4" xfId="26825" xr:uid="{00000000-0005-0000-0000-000039510000}"/>
    <cellStyle name="요약 4 5 3 3" xfId="9622" xr:uid="{00000000-0005-0000-0000-00003A510000}"/>
    <cellStyle name="요약 4 5 3 3 2" xfId="15588" xr:uid="{00000000-0005-0000-0000-00003B510000}"/>
    <cellStyle name="요약 4 5 3 3 3" xfId="21344" xr:uid="{00000000-0005-0000-0000-00003C510000}"/>
    <cellStyle name="요약 4 5 3 3 4" xfId="26826" xr:uid="{00000000-0005-0000-0000-00003D510000}"/>
    <cellStyle name="요약 4 5 3 4" xfId="9623" xr:uid="{00000000-0005-0000-0000-00003E510000}"/>
    <cellStyle name="요약 4 5 3 4 2" xfId="15589" xr:uid="{00000000-0005-0000-0000-00003F510000}"/>
    <cellStyle name="요약 4 5 3 4 3" xfId="21345" xr:uid="{00000000-0005-0000-0000-000040510000}"/>
    <cellStyle name="요약 4 5 3 4 4" xfId="26827" xr:uid="{00000000-0005-0000-0000-000041510000}"/>
    <cellStyle name="요약 4 5 3 5" xfId="9624" xr:uid="{00000000-0005-0000-0000-000042510000}"/>
    <cellStyle name="요약 4 5 3 5 2" xfId="15590" xr:uid="{00000000-0005-0000-0000-000043510000}"/>
    <cellStyle name="요약 4 5 3 5 3" xfId="21346" xr:uid="{00000000-0005-0000-0000-000044510000}"/>
    <cellStyle name="요약 4 5 3 5 4" xfId="26828" xr:uid="{00000000-0005-0000-0000-000045510000}"/>
    <cellStyle name="요약 4 5 3 6" xfId="9625" xr:uid="{00000000-0005-0000-0000-000046510000}"/>
    <cellStyle name="요약 4 5 3 6 2" xfId="15591" xr:uid="{00000000-0005-0000-0000-000047510000}"/>
    <cellStyle name="요약 4 5 3 6 3" xfId="21347" xr:uid="{00000000-0005-0000-0000-000048510000}"/>
    <cellStyle name="요약 4 5 3 6 4" xfId="26829" xr:uid="{00000000-0005-0000-0000-000049510000}"/>
    <cellStyle name="요약 4 5 3 7" xfId="9626" xr:uid="{00000000-0005-0000-0000-00004A510000}"/>
    <cellStyle name="요약 4 5 3 7 2" xfId="15592" xr:uid="{00000000-0005-0000-0000-00004B510000}"/>
    <cellStyle name="요약 4 5 3 7 3" xfId="21348" xr:uid="{00000000-0005-0000-0000-00004C510000}"/>
    <cellStyle name="요약 4 5 3 7 4" xfId="26830" xr:uid="{00000000-0005-0000-0000-00004D510000}"/>
    <cellStyle name="요약 4 5 3 8" xfId="9627" xr:uid="{00000000-0005-0000-0000-00004E510000}"/>
    <cellStyle name="요약 4 5 3 8 2" xfId="15593" xr:uid="{00000000-0005-0000-0000-00004F510000}"/>
    <cellStyle name="요약 4 5 3 8 3" xfId="21349" xr:uid="{00000000-0005-0000-0000-000050510000}"/>
    <cellStyle name="요약 4 5 3 8 4" xfId="26831" xr:uid="{00000000-0005-0000-0000-000051510000}"/>
    <cellStyle name="요약 4 5 3 9" xfId="9628" xr:uid="{00000000-0005-0000-0000-000052510000}"/>
    <cellStyle name="요약 4 5 3 9 2" xfId="15594" xr:uid="{00000000-0005-0000-0000-000053510000}"/>
    <cellStyle name="요약 4 5 3 9 3" xfId="21350" xr:uid="{00000000-0005-0000-0000-000054510000}"/>
    <cellStyle name="요약 4 5 3 9 4" xfId="26832" xr:uid="{00000000-0005-0000-0000-000055510000}"/>
    <cellStyle name="요약 4 5 4" xfId="9629" xr:uid="{00000000-0005-0000-0000-000056510000}"/>
    <cellStyle name="요약 4 5 4 2" xfId="15595" xr:uid="{00000000-0005-0000-0000-000057510000}"/>
    <cellStyle name="요약 4 5 4 3" xfId="21351" xr:uid="{00000000-0005-0000-0000-000058510000}"/>
    <cellStyle name="요약 4 5 4 4" xfId="26833" xr:uid="{00000000-0005-0000-0000-000059510000}"/>
    <cellStyle name="요약 4 5 5" xfId="9630" xr:uid="{00000000-0005-0000-0000-00005A510000}"/>
    <cellStyle name="요약 4 5 5 2" xfId="15596" xr:uid="{00000000-0005-0000-0000-00005B510000}"/>
    <cellStyle name="요약 4 5 5 3" xfId="21352" xr:uid="{00000000-0005-0000-0000-00005C510000}"/>
    <cellStyle name="요약 4 5 5 4" xfId="26834" xr:uid="{00000000-0005-0000-0000-00005D510000}"/>
    <cellStyle name="요약 4 5 6" xfId="9631" xr:uid="{00000000-0005-0000-0000-00005E510000}"/>
    <cellStyle name="요약 4 5 6 2" xfId="15597" xr:uid="{00000000-0005-0000-0000-00005F510000}"/>
    <cellStyle name="요약 4 5 6 3" xfId="21353" xr:uid="{00000000-0005-0000-0000-000060510000}"/>
    <cellStyle name="요약 4 5 6 4" xfId="26835" xr:uid="{00000000-0005-0000-0000-000061510000}"/>
    <cellStyle name="요약 4 5 7" xfId="9632" xr:uid="{00000000-0005-0000-0000-000062510000}"/>
    <cellStyle name="요약 4 5 7 2" xfId="15598" xr:uid="{00000000-0005-0000-0000-000063510000}"/>
    <cellStyle name="요약 4 5 7 3" xfId="21354" xr:uid="{00000000-0005-0000-0000-000064510000}"/>
    <cellStyle name="요약 4 5 7 4" xfId="26836" xr:uid="{00000000-0005-0000-0000-000065510000}"/>
    <cellStyle name="요약 4 5 8" xfId="9633" xr:uid="{00000000-0005-0000-0000-000066510000}"/>
    <cellStyle name="요약 4 5 8 2" xfId="15599" xr:uid="{00000000-0005-0000-0000-000067510000}"/>
    <cellStyle name="요약 4 5 8 3" xfId="21355" xr:uid="{00000000-0005-0000-0000-000068510000}"/>
    <cellStyle name="요약 4 5 8 4" xfId="26837" xr:uid="{00000000-0005-0000-0000-000069510000}"/>
    <cellStyle name="요약 4 5 9" xfId="11391" xr:uid="{00000000-0005-0000-0000-00006A510000}"/>
    <cellStyle name="요약 4 6" xfId="9634" xr:uid="{00000000-0005-0000-0000-00006B510000}"/>
    <cellStyle name="요약 4 6 2" xfId="15600" xr:uid="{00000000-0005-0000-0000-00006C510000}"/>
    <cellStyle name="요약 4 6 3" xfId="21356" xr:uid="{00000000-0005-0000-0000-00006D510000}"/>
    <cellStyle name="요약 4 6 4" xfId="26838" xr:uid="{00000000-0005-0000-0000-00006E510000}"/>
    <cellStyle name="요약 4 7" xfId="9635" xr:uid="{00000000-0005-0000-0000-00006F510000}"/>
    <cellStyle name="요약 4 7 2" xfId="15601" xr:uid="{00000000-0005-0000-0000-000070510000}"/>
    <cellStyle name="요약 4 7 3" xfId="21357" xr:uid="{00000000-0005-0000-0000-000071510000}"/>
    <cellStyle name="요약 4 7 4" xfId="26839" xr:uid="{00000000-0005-0000-0000-000072510000}"/>
    <cellStyle name="요약 4 8" xfId="11249" xr:uid="{00000000-0005-0000-0000-000073510000}"/>
    <cellStyle name="요약 4 9" xfId="11231" xr:uid="{00000000-0005-0000-0000-000074510000}"/>
    <cellStyle name="요약 5" xfId="5151" xr:uid="{00000000-0005-0000-0000-000075510000}"/>
    <cellStyle name="요약 5 2" xfId="5513" xr:uid="{00000000-0005-0000-0000-000076510000}"/>
    <cellStyle name="요약 5 2 2" xfId="5801" xr:uid="{00000000-0005-0000-0000-000077510000}"/>
    <cellStyle name="요약 5 2 2 10" xfId="11774" xr:uid="{00000000-0005-0000-0000-000078510000}"/>
    <cellStyle name="요약 5 2 2 11" xfId="17538" xr:uid="{00000000-0005-0000-0000-000079510000}"/>
    <cellStyle name="요약 5 2 2 12" xfId="23054" xr:uid="{00000000-0005-0000-0000-00007A510000}"/>
    <cellStyle name="요약 5 2 2 2" xfId="9636" xr:uid="{00000000-0005-0000-0000-00007B510000}"/>
    <cellStyle name="요약 5 2 2 2 2" xfId="15602" xr:uid="{00000000-0005-0000-0000-00007C510000}"/>
    <cellStyle name="요약 5 2 2 2 3" xfId="21358" xr:uid="{00000000-0005-0000-0000-00007D510000}"/>
    <cellStyle name="요약 5 2 2 2 4" xfId="26840" xr:uid="{00000000-0005-0000-0000-00007E510000}"/>
    <cellStyle name="요약 5 2 2 3" xfId="9637" xr:uid="{00000000-0005-0000-0000-00007F510000}"/>
    <cellStyle name="요약 5 2 2 3 2" xfId="15603" xr:uid="{00000000-0005-0000-0000-000080510000}"/>
    <cellStyle name="요약 5 2 2 3 3" xfId="21359" xr:uid="{00000000-0005-0000-0000-000081510000}"/>
    <cellStyle name="요약 5 2 2 3 4" xfId="26841" xr:uid="{00000000-0005-0000-0000-000082510000}"/>
    <cellStyle name="요약 5 2 2 4" xfId="9638" xr:uid="{00000000-0005-0000-0000-000083510000}"/>
    <cellStyle name="요약 5 2 2 4 2" xfId="15604" xr:uid="{00000000-0005-0000-0000-000084510000}"/>
    <cellStyle name="요약 5 2 2 4 3" xfId="21360" xr:uid="{00000000-0005-0000-0000-000085510000}"/>
    <cellStyle name="요약 5 2 2 4 4" xfId="26842" xr:uid="{00000000-0005-0000-0000-000086510000}"/>
    <cellStyle name="요약 5 2 2 5" xfId="9639" xr:uid="{00000000-0005-0000-0000-000087510000}"/>
    <cellStyle name="요약 5 2 2 5 2" xfId="15605" xr:uid="{00000000-0005-0000-0000-000088510000}"/>
    <cellStyle name="요약 5 2 2 5 3" xfId="21361" xr:uid="{00000000-0005-0000-0000-000089510000}"/>
    <cellStyle name="요약 5 2 2 5 4" xfId="26843" xr:uid="{00000000-0005-0000-0000-00008A510000}"/>
    <cellStyle name="요약 5 2 2 6" xfId="9640" xr:uid="{00000000-0005-0000-0000-00008B510000}"/>
    <cellStyle name="요약 5 2 2 6 2" xfId="15606" xr:uid="{00000000-0005-0000-0000-00008C510000}"/>
    <cellStyle name="요약 5 2 2 6 3" xfId="21362" xr:uid="{00000000-0005-0000-0000-00008D510000}"/>
    <cellStyle name="요약 5 2 2 6 4" xfId="26844" xr:uid="{00000000-0005-0000-0000-00008E510000}"/>
    <cellStyle name="요약 5 2 2 7" xfId="9641" xr:uid="{00000000-0005-0000-0000-00008F510000}"/>
    <cellStyle name="요약 5 2 2 7 2" xfId="15607" xr:uid="{00000000-0005-0000-0000-000090510000}"/>
    <cellStyle name="요약 5 2 2 7 3" xfId="21363" xr:uid="{00000000-0005-0000-0000-000091510000}"/>
    <cellStyle name="요약 5 2 2 7 4" xfId="26845" xr:uid="{00000000-0005-0000-0000-000092510000}"/>
    <cellStyle name="요약 5 2 2 8" xfId="9642" xr:uid="{00000000-0005-0000-0000-000093510000}"/>
    <cellStyle name="요약 5 2 2 8 2" xfId="15608" xr:uid="{00000000-0005-0000-0000-000094510000}"/>
    <cellStyle name="요약 5 2 2 8 3" xfId="21364" xr:uid="{00000000-0005-0000-0000-000095510000}"/>
    <cellStyle name="요약 5 2 2 8 4" xfId="26846" xr:uid="{00000000-0005-0000-0000-000096510000}"/>
    <cellStyle name="요약 5 2 2 9" xfId="9643" xr:uid="{00000000-0005-0000-0000-000097510000}"/>
    <cellStyle name="요약 5 2 2 9 2" xfId="15609" xr:uid="{00000000-0005-0000-0000-000098510000}"/>
    <cellStyle name="요약 5 2 2 9 3" xfId="21365" xr:uid="{00000000-0005-0000-0000-000099510000}"/>
    <cellStyle name="요약 5 2 2 9 4" xfId="26847" xr:uid="{00000000-0005-0000-0000-00009A510000}"/>
    <cellStyle name="요약 5 2 3" xfId="6024" xr:uid="{00000000-0005-0000-0000-00009B510000}"/>
    <cellStyle name="요약 5 2 3 10" xfId="9644" xr:uid="{00000000-0005-0000-0000-00009C510000}"/>
    <cellStyle name="요약 5 2 3 10 2" xfId="15610" xr:uid="{00000000-0005-0000-0000-00009D510000}"/>
    <cellStyle name="요약 5 2 3 10 3" xfId="21366" xr:uid="{00000000-0005-0000-0000-00009E510000}"/>
    <cellStyle name="요약 5 2 3 10 4" xfId="26848" xr:uid="{00000000-0005-0000-0000-00009F510000}"/>
    <cellStyle name="요약 5 2 3 11" xfId="11997" xr:uid="{00000000-0005-0000-0000-0000A0510000}"/>
    <cellStyle name="요약 5 2 3 12" xfId="17754" xr:uid="{00000000-0005-0000-0000-0000A1510000}"/>
    <cellStyle name="요약 5 2 3 13" xfId="23251" xr:uid="{00000000-0005-0000-0000-0000A2510000}"/>
    <cellStyle name="요약 5 2 3 2" xfId="9645" xr:uid="{00000000-0005-0000-0000-0000A3510000}"/>
    <cellStyle name="요약 5 2 3 2 2" xfId="15611" xr:uid="{00000000-0005-0000-0000-0000A4510000}"/>
    <cellStyle name="요약 5 2 3 2 3" xfId="21367" xr:uid="{00000000-0005-0000-0000-0000A5510000}"/>
    <cellStyle name="요약 5 2 3 2 4" xfId="26849" xr:uid="{00000000-0005-0000-0000-0000A6510000}"/>
    <cellStyle name="요약 5 2 3 3" xfId="9646" xr:uid="{00000000-0005-0000-0000-0000A7510000}"/>
    <cellStyle name="요약 5 2 3 3 2" xfId="15612" xr:uid="{00000000-0005-0000-0000-0000A8510000}"/>
    <cellStyle name="요약 5 2 3 3 3" xfId="21368" xr:uid="{00000000-0005-0000-0000-0000A9510000}"/>
    <cellStyle name="요약 5 2 3 3 4" xfId="26850" xr:uid="{00000000-0005-0000-0000-0000AA510000}"/>
    <cellStyle name="요약 5 2 3 4" xfId="9647" xr:uid="{00000000-0005-0000-0000-0000AB510000}"/>
    <cellStyle name="요약 5 2 3 4 2" xfId="15613" xr:uid="{00000000-0005-0000-0000-0000AC510000}"/>
    <cellStyle name="요약 5 2 3 4 3" xfId="21369" xr:uid="{00000000-0005-0000-0000-0000AD510000}"/>
    <cellStyle name="요약 5 2 3 4 4" xfId="26851" xr:uid="{00000000-0005-0000-0000-0000AE510000}"/>
    <cellStyle name="요약 5 2 3 5" xfId="9648" xr:uid="{00000000-0005-0000-0000-0000AF510000}"/>
    <cellStyle name="요약 5 2 3 5 2" xfId="15614" xr:uid="{00000000-0005-0000-0000-0000B0510000}"/>
    <cellStyle name="요약 5 2 3 5 3" xfId="21370" xr:uid="{00000000-0005-0000-0000-0000B1510000}"/>
    <cellStyle name="요약 5 2 3 5 4" xfId="26852" xr:uid="{00000000-0005-0000-0000-0000B2510000}"/>
    <cellStyle name="요약 5 2 3 6" xfId="9649" xr:uid="{00000000-0005-0000-0000-0000B3510000}"/>
    <cellStyle name="요약 5 2 3 6 2" xfId="15615" xr:uid="{00000000-0005-0000-0000-0000B4510000}"/>
    <cellStyle name="요약 5 2 3 6 3" xfId="21371" xr:uid="{00000000-0005-0000-0000-0000B5510000}"/>
    <cellStyle name="요약 5 2 3 6 4" xfId="26853" xr:uid="{00000000-0005-0000-0000-0000B6510000}"/>
    <cellStyle name="요약 5 2 3 7" xfId="9650" xr:uid="{00000000-0005-0000-0000-0000B7510000}"/>
    <cellStyle name="요약 5 2 3 7 2" xfId="15616" xr:uid="{00000000-0005-0000-0000-0000B8510000}"/>
    <cellStyle name="요약 5 2 3 7 3" xfId="21372" xr:uid="{00000000-0005-0000-0000-0000B9510000}"/>
    <cellStyle name="요약 5 2 3 7 4" xfId="26854" xr:uid="{00000000-0005-0000-0000-0000BA510000}"/>
    <cellStyle name="요약 5 2 3 8" xfId="9651" xr:uid="{00000000-0005-0000-0000-0000BB510000}"/>
    <cellStyle name="요약 5 2 3 8 2" xfId="15617" xr:uid="{00000000-0005-0000-0000-0000BC510000}"/>
    <cellStyle name="요약 5 2 3 8 3" xfId="21373" xr:uid="{00000000-0005-0000-0000-0000BD510000}"/>
    <cellStyle name="요약 5 2 3 8 4" xfId="26855" xr:uid="{00000000-0005-0000-0000-0000BE510000}"/>
    <cellStyle name="요약 5 2 3 9" xfId="9652" xr:uid="{00000000-0005-0000-0000-0000BF510000}"/>
    <cellStyle name="요약 5 2 3 9 2" xfId="15618" xr:uid="{00000000-0005-0000-0000-0000C0510000}"/>
    <cellStyle name="요약 5 2 3 9 3" xfId="21374" xr:uid="{00000000-0005-0000-0000-0000C1510000}"/>
    <cellStyle name="요약 5 2 3 9 4" xfId="26856" xr:uid="{00000000-0005-0000-0000-0000C2510000}"/>
    <cellStyle name="요약 5 2 4" xfId="9653" xr:uid="{00000000-0005-0000-0000-0000C3510000}"/>
    <cellStyle name="요약 5 2 4 2" xfId="15619" xr:uid="{00000000-0005-0000-0000-0000C4510000}"/>
    <cellStyle name="요약 5 2 4 3" xfId="21375" xr:uid="{00000000-0005-0000-0000-0000C5510000}"/>
    <cellStyle name="요약 5 2 4 4" xfId="26857" xr:uid="{00000000-0005-0000-0000-0000C6510000}"/>
    <cellStyle name="요약 5 2 5" xfId="9654" xr:uid="{00000000-0005-0000-0000-0000C7510000}"/>
    <cellStyle name="요약 5 2 5 2" xfId="15620" xr:uid="{00000000-0005-0000-0000-0000C8510000}"/>
    <cellStyle name="요약 5 2 5 3" xfId="21376" xr:uid="{00000000-0005-0000-0000-0000C9510000}"/>
    <cellStyle name="요약 5 2 5 4" xfId="26858" xr:uid="{00000000-0005-0000-0000-0000CA510000}"/>
    <cellStyle name="요약 5 2 6" xfId="9655" xr:uid="{00000000-0005-0000-0000-0000CB510000}"/>
    <cellStyle name="요약 5 2 6 2" xfId="15621" xr:uid="{00000000-0005-0000-0000-0000CC510000}"/>
    <cellStyle name="요약 5 2 6 3" xfId="21377" xr:uid="{00000000-0005-0000-0000-0000CD510000}"/>
    <cellStyle name="요약 5 2 6 4" xfId="26859" xr:uid="{00000000-0005-0000-0000-0000CE510000}"/>
    <cellStyle name="요약 5 2 7" xfId="11507" xr:uid="{00000000-0005-0000-0000-0000CF510000}"/>
    <cellStyle name="요약 5 2 8" xfId="17296" xr:uid="{00000000-0005-0000-0000-0000D0510000}"/>
    <cellStyle name="요약 5 3" xfId="5422" xr:uid="{00000000-0005-0000-0000-0000D1510000}"/>
    <cellStyle name="요약 5 3 2" xfId="5710" xr:uid="{00000000-0005-0000-0000-0000D2510000}"/>
    <cellStyle name="요약 5 3 2 10" xfId="11683" xr:uid="{00000000-0005-0000-0000-0000D3510000}"/>
    <cellStyle name="요약 5 3 2 11" xfId="17452" xr:uid="{00000000-0005-0000-0000-0000D4510000}"/>
    <cellStyle name="요약 5 3 2 12" xfId="22973" xr:uid="{00000000-0005-0000-0000-0000D5510000}"/>
    <cellStyle name="요약 5 3 2 2" xfId="9656" xr:uid="{00000000-0005-0000-0000-0000D6510000}"/>
    <cellStyle name="요약 5 3 2 2 2" xfId="15622" xr:uid="{00000000-0005-0000-0000-0000D7510000}"/>
    <cellStyle name="요약 5 3 2 2 3" xfId="21378" xr:uid="{00000000-0005-0000-0000-0000D8510000}"/>
    <cellStyle name="요약 5 3 2 2 4" xfId="26860" xr:uid="{00000000-0005-0000-0000-0000D9510000}"/>
    <cellStyle name="요약 5 3 2 3" xfId="9657" xr:uid="{00000000-0005-0000-0000-0000DA510000}"/>
    <cellStyle name="요약 5 3 2 3 2" xfId="15623" xr:uid="{00000000-0005-0000-0000-0000DB510000}"/>
    <cellStyle name="요약 5 3 2 3 3" xfId="21379" xr:uid="{00000000-0005-0000-0000-0000DC510000}"/>
    <cellStyle name="요약 5 3 2 3 4" xfId="26861" xr:uid="{00000000-0005-0000-0000-0000DD510000}"/>
    <cellStyle name="요약 5 3 2 4" xfId="9658" xr:uid="{00000000-0005-0000-0000-0000DE510000}"/>
    <cellStyle name="요약 5 3 2 4 2" xfId="15624" xr:uid="{00000000-0005-0000-0000-0000DF510000}"/>
    <cellStyle name="요약 5 3 2 4 3" xfId="21380" xr:uid="{00000000-0005-0000-0000-0000E0510000}"/>
    <cellStyle name="요약 5 3 2 4 4" xfId="26862" xr:uid="{00000000-0005-0000-0000-0000E1510000}"/>
    <cellStyle name="요약 5 3 2 5" xfId="9659" xr:uid="{00000000-0005-0000-0000-0000E2510000}"/>
    <cellStyle name="요약 5 3 2 5 2" xfId="15625" xr:uid="{00000000-0005-0000-0000-0000E3510000}"/>
    <cellStyle name="요약 5 3 2 5 3" xfId="21381" xr:uid="{00000000-0005-0000-0000-0000E4510000}"/>
    <cellStyle name="요약 5 3 2 5 4" xfId="26863" xr:uid="{00000000-0005-0000-0000-0000E5510000}"/>
    <cellStyle name="요약 5 3 2 6" xfId="9660" xr:uid="{00000000-0005-0000-0000-0000E6510000}"/>
    <cellStyle name="요약 5 3 2 6 2" xfId="15626" xr:uid="{00000000-0005-0000-0000-0000E7510000}"/>
    <cellStyle name="요약 5 3 2 6 3" xfId="21382" xr:uid="{00000000-0005-0000-0000-0000E8510000}"/>
    <cellStyle name="요약 5 3 2 6 4" xfId="26864" xr:uid="{00000000-0005-0000-0000-0000E9510000}"/>
    <cellStyle name="요약 5 3 2 7" xfId="9661" xr:uid="{00000000-0005-0000-0000-0000EA510000}"/>
    <cellStyle name="요약 5 3 2 7 2" xfId="15627" xr:uid="{00000000-0005-0000-0000-0000EB510000}"/>
    <cellStyle name="요약 5 3 2 7 3" xfId="21383" xr:uid="{00000000-0005-0000-0000-0000EC510000}"/>
    <cellStyle name="요약 5 3 2 7 4" xfId="26865" xr:uid="{00000000-0005-0000-0000-0000ED510000}"/>
    <cellStyle name="요약 5 3 2 8" xfId="9662" xr:uid="{00000000-0005-0000-0000-0000EE510000}"/>
    <cellStyle name="요약 5 3 2 8 2" xfId="15628" xr:uid="{00000000-0005-0000-0000-0000EF510000}"/>
    <cellStyle name="요약 5 3 2 8 3" xfId="21384" xr:uid="{00000000-0005-0000-0000-0000F0510000}"/>
    <cellStyle name="요약 5 3 2 8 4" xfId="26866" xr:uid="{00000000-0005-0000-0000-0000F1510000}"/>
    <cellStyle name="요약 5 3 2 9" xfId="9663" xr:uid="{00000000-0005-0000-0000-0000F2510000}"/>
    <cellStyle name="요약 5 3 2 9 2" xfId="15629" xr:uid="{00000000-0005-0000-0000-0000F3510000}"/>
    <cellStyle name="요약 5 3 2 9 3" xfId="21385" xr:uid="{00000000-0005-0000-0000-0000F4510000}"/>
    <cellStyle name="요약 5 3 2 9 4" xfId="26867" xr:uid="{00000000-0005-0000-0000-0000F5510000}"/>
    <cellStyle name="요약 5 3 3" xfId="5948" xr:uid="{00000000-0005-0000-0000-0000F6510000}"/>
    <cellStyle name="요약 5 3 3 10" xfId="9664" xr:uid="{00000000-0005-0000-0000-0000F7510000}"/>
    <cellStyle name="요약 5 3 3 10 2" xfId="15630" xr:uid="{00000000-0005-0000-0000-0000F8510000}"/>
    <cellStyle name="요약 5 3 3 10 3" xfId="21386" xr:uid="{00000000-0005-0000-0000-0000F9510000}"/>
    <cellStyle name="요약 5 3 3 10 4" xfId="26868" xr:uid="{00000000-0005-0000-0000-0000FA510000}"/>
    <cellStyle name="요약 5 3 3 11" xfId="11921" xr:uid="{00000000-0005-0000-0000-0000FB510000}"/>
    <cellStyle name="요약 5 3 3 12" xfId="17678" xr:uid="{00000000-0005-0000-0000-0000FC510000}"/>
    <cellStyle name="요약 5 3 3 13" xfId="23175" xr:uid="{00000000-0005-0000-0000-0000FD510000}"/>
    <cellStyle name="요약 5 3 3 2" xfId="9665" xr:uid="{00000000-0005-0000-0000-0000FE510000}"/>
    <cellStyle name="요약 5 3 3 2 2" xfId="15631" xr:uid="{00000000-0005-0000-0000-0000FF510000}"/>
    <cellStyle name="요약 5 3 3 2 3" xfId="21387" xr:uid="{00000000-0005-0000-0000-000000520000}"/>
    <cellStyle name="요약 5 3 3 2 4" xfId="26869" xr:uid="{00000000-0005-0000-0000-000001520000}"/>
    <cellStyle name="요약 5 3 3 3" xfId="9666" xr:uid="{00000000-0005-0000-0000-000002520000}"/>
    <cellStyle name="요약 5 3 3 3 2" xfId="15632" xr:uid="{00000000-0005-0000-0000-000003520000}"/>
    <cellStyle name="요약 5 3 3 3 3" xfId="21388" xr:uid="{00000000-0005-0000-0000-000004520000}"/>
    <cellStyle name="요약 5 3 3 3 4" xfId="26870" xr:uid="{00000000-0005-0000-0000-000005520000}"/>
    <cellStyle name="요약 5 3 3 4" xfId="9667" xr:uid="{00000000-0005-0000-0000-000006520000}"/>
    <cellStyle name="요약 5 3 3 4 2" xfId="15633" xr:uid="{00000000-0005-0000-0000-000007520000}"/>
    <cellStyle name="요약 5 3 3 4 3" xfId="21389" xr:uid="{00000000-0005-0000-0000-000008520000}"/>
    <cellStyle name="요약 5 3 3 4 4" xfId="26871" xr:uid="{00000000-0005-0000-0000-000009520000}"/>
    <cellStyle name="요약 5 3 3 5" xfId="9668" xr:uid="{00000000-0005-0000-0000-00000A520000}"/>
    <cellStyle name="요약 5 3 3 5 2" xfId="15634" xr:uid="{00000000-0005-0000-0000-00000B520000}"/>
    <cellStyle name="요약 5 3 3 5 3" xfId="21390" xr:uid="{00000000-0005-0000-0000-00000C520000}"/>
    <cellStyle name="요약 5 3 3 5 4" xfId="26872" xr:uid="{00000000-0005-0000-0000-00000D520000}"/>
    <cellStyle name="요약 5 3 3 6" xfId="9669" xr:uid="{00000000-0005-0000-0000-00000E520000}"/>
    <cellStyle name="요약 5 3 3 6 2" xfId="15635" xr:uid="{00000000-0005-0000-0000-00000F520000}"/>
    <cellStyle name="요약 5 3 3 6 3" xfId="21391" xr:uid="{00000000-0005-0000-0000-000010520000}"/>
    <cellStyle name="요약 5 3 3 6 4" xfId="26873" xr:uid="{00000000-0005-0000-0000-000011520000}"/>
    <cellStyle name="요약 5 3 3 7" xfId="9670" xr:uid="{00000000-0005-0000-0000-000012520000}"/>
    <cellStyle name="요약 5 3 3 7 2" xfId="15636" xr:uid="{00000000-0005-0000-0000-000013520000}"/>
    <cellStyle name="요약 5 3 3 7 3" xfId="21392" xr:uid="{00000000-0005-0000-0000-000014520000}"/>
    <cellStyle name="요약 5 3 3 7 4" xfId="26874" xr:uid="{00000000-0005-0000-0000-000015520000}"/>
    <cellStyle name="요약 5 3 3 8" xfId="9671" xr:uid="{00000000-0005-0000-0000-000016520000}"/>
    <cellStyle name="요약 5 3 3 8 2" xfId="15637" xr:uid="{00000000-0005-0000-0000-000017520000}"/>
    <cellStyle name="요약 5 3 3 8 3" xfId="21393" xr:uid="{00000000-0005-0000-0000-000018520000}"/>
    <cellStyle name="요약 5 3 3 8 4" xfId="26875" xr:uid="{00000000-0005-0000-0000-000019520000}"/>
    <cellStyle name="요약 5 3 3 9" xfId="9672" xr:uid="{00000000-0005-0000-0000-00001A520000}"/>
    <cellStyle name="요약 5 3 3 9 2" xfId="15638" xr:uid="{00000000-0005-0000-0000-00001B520000}"/>
    <cellStyle name="요약 5 3 3 9 3" xfId="21394" xr:uid="{00000000-0005-0000-0000-00001C520000}"/>
    <cellStyle name="요약 5 3 3 9 4" xfId="26876" xr:uid="{00000000-0005-0000-0000-00001D520000}"/>
    <cellStyle name="요약 5 3 4" xfId="9673" xr:uid="{00000000-0005-0000-0000-00001E520000}"/>
    <cellStyle name="요약 5 3 4 2" xfId="15639" xr:uid="{00000000-0005-0000-0000-00001F520000}"/>
    <cellStyle name="요약 5 3 4 3" xfId="21395" xr:uid="{00000000-0005-0000-0000-000020520000}"/>
    <cellStyle name="요약 5 3 4 4" xfId="26877" xr:uid="{00000000-0005-0000-0000-000021520000}"/>
    <cellStyle name="요약 5 3 5" xfId="9674" xr:uid="{00000000-0005-0000-0000-000022520000}"/>
    <cellStyle name="요약 5 3 5 2" xfId="15640" xr:uid="{00000000-0005-0000-0000-000023520000}"/>
    <cellStyle name="요약 5 3 5 3" xfId="21396" xr:uid="{00000000-0005-0000-0000-000024520000}"/>
    <cellStyle name="요약 5 3 5 4" xfId="26878" xr:uid="{00000000-0005-0000-0000-000025520000}"/>
    <cellStyle name="요약 5 3 6" xfId="9675" xr:uid="{00000000-0005-0000-0000-000026520000}"/>
    <cellStyle name="요약 5 3 6 2" xfId="15641" xr:uid="{00000000-0005-0000-0000-000027520000}"/>
    <cellStyle name="요약 5 3 6 3" xfId="21397" xr:uid="{00000000-0005-0000-0000-000028520000}"/>
    <cellStyle name="요약 5 3 6 4" xfId="26879" xr:uid="{00000000-0005-0000-0000-000029520000}"/>
    <cellStyle name="요약 5 3 7" xfId="11416" xr:uid="{00000000-0005-0000-0000-00002A520000}"/>
    <cellStyle name="요약 5 3 8" xfId="17214" xr:uid="{00000000-0005-0000-0000-00002B520000}"/>
    <cellStyle name="요약 5 4" xfId="5353" xr:uid="{00000000-0005-0000-0000-00002C520000}"/>
    <cellStyle name="요약 5 4 2" xfId="5641" xr:uid="{00000000-0005-0000-0000-00002D520000}"/>
    <cellStyle name="요약 5 4 2 10" xfId="11614" xr:uid="{00000000-0005-0000-0000-00002E520000}"/>
    <cellStyle name="요약 5 4 2 11" xfId="17385" xr:uid="{00000000-0005-0000-0000-00002F520000}"/>
    <cellStyle name="요약 5 4 2 12" xfId="22921" xr:uid="{00000000-0005-0000-0000-000030520000}"/>
    <cellStyle name="요약 5 4 2 2" xfId="9676" xr:uid="{00000000-0005-0000-0000-000031520000}"/>
    <cellStyle name="요약 5 4 2 2 2" xfId="15642" xr:uid="{00000000-0005-0000-0000-000032520000}"/>
    <cellStyle name="요약 5 4 2 2 3" xfId="21398" xr:uid="{00000000-0005-0000-0000-000033520000}"/>
    <cellStyle name="요약 5 4 2 2 4" xfId="26880" xr:uid="{00000000-0005-0000-0000-000034520000}"/>
    <cellStyle name="요약 5 4 2 3" xfId="9677" xr:uid="{00000000-0005-0000-0000-000035520000}"/>
    <cellStyle name="요약 5 4 2 3 2" xfId="15643" xr:uid="{00000000-0005-0000-0000-000036520000}"/>
    <cellStyle name="요약 5 4 2 3 3" xfId="21399" xr:uid="{00000000-0005-0000-0000-000037520000}"/>
    <cellStyle name="요약 5 4 2 3 4" xfId="26881" xr:uid="{00000000-0005-0000-0000-000038520000}"/>
    <cellStyle name="요약 5 4 2 4" xfId="9678" xr:uid="{00000000-0005-0000-0000-000039520000}"/>
    <cellStyle name="요약 5 4 2 4 2" xfId="15644" xr:uid="{00000000-0005-0000-0000-00003A520000}"/>
    <cellStyle name="요약 5 4 2 4 3" xfId="21400" xr:uid="{00000000-0005-0000-0000-00003B520000}"/>
    <cellStyle name="요약 5 4 2 4 4" xfId="26882" xr:uid="{00000000-0005-0000-0000-00003C520000}"/>
    <cellStyle name="요약 5 4 2 5" xfId="9679" xr:uid="{00000000-0005-0000-0000-00003D520000}"/>
    <cellStyle name="요약 5 4 2 5 2" xfId="15645" xr:uid="{00000000-0005-0000-0000-00003E520000}"/>
    <cellStyle name="요약 5 4 2 5 3" xfId="21401" xr:uid="{00000000-0005-0000-0000-00003F520000}"/>
    <cellStyle name="요약 5 4 2 5 4" xfId="26883" xr:uid="{00000000-0005-0000-0000-000040520000}"/>
    <cellStyle name="요약 5 4 2 6" xfId="9680" xr:uid="{00000000-0005-0000-0000-000041520000}"/>
    <cellStyle name="요약 5 4 2 6 2" xfId="15646" xr:uid="{00000000-0005-0000-0000-000042520000}"/>
    <cellStyle name="요약 5 4 2 6 3" xfId="21402" xr:uid="{00000000-0005-0000-0000-000043520000}"/>
    <cellStyle name="요약 5 4 2 6 4" xfId="26884" xr:uid="{00000000-0005-0000-0000-000044520000}"/>
    <cellStyle name="요약 5 4 2 7" xfId="9681" xr:uid="{00000000-0005-0000-0000-000045520000}"/>
    <cellStyle name="요약 5 4 2 7 2" xfId="15647" xr:uid="{00000000-0005-0000-0000-000046520000}"/>
    <cellStyle name="요약 5 4 2 7 3" xfId="21403" xr:uid="{00000000-0005-0000-0000-000047520000}"/>
    <cellStyle name="요약 5 4 2 7 4" xfId="26885" xr:uid="{00000000-0005-0000-0000-000048520000}"/>
    <cellStyle name="요약 5 4 2 8" xfId="9682" xr:uid="{00000000-0005-0000-0000-000049520000}"/>
    <cellStyle name="요약 5 4 2 8 2" xfId="15648" xr:uid="{00000000-0005-0000-0000-00004A520000}"/>
    <cellStyle name="요약 5 4 2 8 3" xfId="21404" xr:uid="{00000000-0005-0000-0000-00004B520000}"/>
    <cellStyle name="요약 5 4 2 8 4" xfId="26886" xr:uid="{00000000-0005-0000-0000-00004C520000}"/>
    <cellStyle name="요약 5 4 2 9" xfId="9683" xr:uid="{00000000-0005-0000-0000-00004D520000}"/>
    <cellStyle name="요약 5 4 2 9 2" xfId="15649" xr:uid="{00000000-0005-0000-0000-00004E520000}"/>
    <cellStyle name="요약 5 4 2 9 3" xfId="21405" xr:uid="{00000000-0005-0000-0000-00004F520000}"/>
    <cellStyle name="요약 5 4 2 9 4" xfId="26887" xr:uid="{00000000-0005-0000-0000-000050520000}"/>
    <cellStyle name="요약 5 4 3" xfId="5887" xr:uid="{00000000-0005-0000-0000-000051520000}"/>
    <cellStyle name="요약 5 4 3 10" xfId="9684" xr:uid="{00000000-0005-0000-0000-000052520000}"/>
    <cellStyle name="요약 5 4 3 10 2" xfId="15650" xr:uid="{00000000-0005-0000-0000-000053520000}"/>
    <cellStyle name="요약 5 4 3 10 3" xfId="21406" xr:uid="{00000000-0005-0000-0000-000054520000}"/>
    <cellStyle name="요약 5 4 3 10 4" xfId="26888" xr:uid="{00000000-0005-0000-0000-000055520000}"/>
    <cellStyle name="요약 5 4 3 11" xfId="11860" xr:uid="{00000000-0005-0000-0000-000056520000}"/>
    <cellStyle name="요약 5 4 3 12" xfId="17617" xr:uid="{00000000-0005-0000-0000-000057520000}"/>
    <cellStyle name="요약 5 4 3 13" xfId="23114" xr:uid="{00000000-0005-0000-0000-000058520000}"/>
    <cellStyle name="요약 5 4 3 2" xfId="9685" xr:uid="{00000000-0005-0000-0000-000059520000}"/>
    <cellStyle name="요약 5 4 3 2 2" xfId="15651" xr:uid="{00000000-0005-0000-0000-00005A520000}"/>
    <cellStyle name="요약 5 4 3 2 3" xfId="21407" xr:uid="{00000000-0005-0000-0000-00005B520000}"/>
    <cellStyle name="요약 5 4 3 2 4" xfId="26889" xr:uid="{00000000-0005-0000-0000-00005C520000}"/>
    <cellStyle name="요약 5 4 3 3" xfId="9686" xr:uid="{00000000-0005-0000-0000-00005D520000}"/>
    <cellStyle name="요약 5 4 3 3 2" xfId="15652" xr:uid="{00000000-0005-0000-0000-00005E520000}"/>
    <cellStyle name="요약 5 4 3 3 3" xfId="21408" xr:uid="{00000000-0005-0000-0000-00005F520000}"/>
    <cellStyle name="요약 5 4 3 3 4" xfId="26890" xr:uid="{00000000-0005-0000-0000-000060520000}"/>
    <cellStyle name="요약 5 4 3 4" xfId="9687" xr:uid="{00000000-0005-0000-0000-000061520000}"/>
    <cellStyle name="요약 5 4 3 4 2" xfId="15653" xr:uid="{00000000-0005-0000-0000-000062520000}"/>
    <cellStyle name="요약 5 4 3 4 3" xfId="21409" xr:uid="{00000000-0005-0000-0000-000063520000}"/>
    <cellStyle name="요약 5 4 3 4 4" xfId="26891" xr:uid="{00000000-0005-0000-0000-000064520000}"/>
    <cellStyle name="요약 5 4 3 5" xfId="9688" xr:uid="{00000000-0005-0000-0000-000065520000}"/>
    <cellStyle name="요약 5 4 3 5 2" xfId="15654" xr:uid="{00000000-0005-0000-0000-000066520000}"/>
    <cellStyle name="요약 5 4 3 5 3" xfId="21410" xr:uid="{00000000-0005-0000-0000-000067520000}"/>
    <cellStyle name="요약 5 4 3 5 4" xfId="26892" xr:uid="{00000000-0005-0000-0000-000068520000}"/>
    <cellStyle name="요약 5 4 3 6" xfId="9689" xr:uid="{00000000-0005-0000-0000-000069520000}"/>
    <cellStyle name="요약 5 4 3 6 2" xfId="15655" xr:uid="{00000000-0005-0000-0000-00006A520000}"/>
    <cellStyle name="요약 5 4 3 6 3" xfId="21411" xr:uid="{00000000-0005-0000-0000-00006B520000}"/>
    <cellStyle name="요약 5 4 3 6 4" xfId="26893" xr:uid="{00000000-0005-0000-0000-00006C520000}"/>
    <cellStyle name="요약 5 4 3 7" xfId="9690" xr:uid="{00000000-0005-0000-0000-00006D520000}"/>
    <cellStyle name="요약 5 4 3 7 2" xfId="15656" xr:uid="{00000000-0005-0000-0000-00006E520000}"/>
    <cellStyle name="요약 5 4 3 7 3" xfId="21412" xr:uid="{00000000-0005-0000-0000-00006F520000}"/>
    <cellStyle name="요약 5 4 3 7 4" xfId="26894" xr:uid="{00000000-0005-0000-0000-000070520000}"/>
    <cellStyle name="요약 5 4 3 8" xfId="9691" xr:uid="{00000000-0005-0000-0000-000071520000}"/>
    <cellStyle name="요약 5 4 3 8 2" xfId="15657" xr:uid="{00000000-0005-0000-0000-000072520000}"/>
    <cellStyle name="요약 5 4 3 8 3" xfId="21413" xr:uid="{00000000-0005-0000-0000-000073520000}"/>
    <cellStyle name="요약 5 4 3 8 4" xfId="26895" xr:uid="{00000000-0005-0000-0000-000074520000}"/>
    <cellStyle name="요약 5 4 3 9" xfId="9692" xr:uid="{00000000-0005-0000-0000-000075520000}"/>
    <cellStyle name="요약 5 4 3 9 2" xfId="15658" xr:uid="{00000000-0005-0000-0000-000076520000}"/>
    <cellStyle name="요약 5 4 3 9 3" xfId="21414" xr:uid="{00000000-0005-0000-0000-000077520000}"/>
    <cellStyle name="요약 5 4 3 9 4" xfId="26896" xr:uid="{00000000-0005-0000-0000-000078520000}"/>
    <cellStyle name="요약 5 4 4" xfId="9693" xr:uid="{00000000-0005-0000-0000-000079520000}"/>
    <cellStyle name="요약 5 4 4 2" xfId="15659" xr:uid="{00000000-0005-0000-0000-00007A520000}"/>
    <cellStyle name="요약 5 4 4 3" xfId="21415" xr:uid="{00000000-0005-0000-0000-00007B520000}"/>
    <cellStyle name="요약 5 4 4 4" xfId="26897" xr:uid="{00000000-0005-0000-0000-00007C520000}"/>
    <cellStyle name="요약 5 4 5" xfId="9694" xr:uid="{00000000-0005-0000-0000-00007D520000}"/>
    <cellStyle name="요약 5 4 5 2" xfId="15660" xr:uid="{00000000-0005-0000-0000-00007E520000}"/>
    <cellStyle name="요약 5 4 5 3" xfId="21416" xr:uid="{00000000-0005-0000-0000-00007F520000}"/>
    <cellStyle name="요약 5 4 5 4" xfId="26898" xr:uid="{00000000-0005-0000-0000-000080520000}"/>
    <cellStyle name="요약 5 4 6" xfId="9695" xr:uid="{00000000-0005-0000-0000-000081520000}"/>
    <cellStyle name="요약 5 4 6 2" xfId="15661" xr:uid="{00000000-0005-0000-0000-000082520000}"/>
    <cellStyle name="요약 5 4 6 3" xfId="21417" xr:uid="{00000000-0005-0000-0000-000083520000}"/>
    <cellStyle name="요약 5 4 6 4" xfId="26899" xr:uid="{00000000-0005-0000-0000-000084520000}"/>
    <cellStyle name="요약 5 4 7" xfId="9696" xr:uid="{00000000-0005-0000-0000-000085520000}"/>
    <cellStyle name="요약 5 4 7 2" xfId="15662" xr:uid="{00000000-0005-0000-0000-000086520000}"/>
    <cellStyle name="요약 5 4 7 3" xfId="21418" xr:uid="{00000000-0005-0000-0000-000087520000}"/>
    <cellStyle name="요약 5 4 7 4" xfId="26900" xr:uid="{00000000-0005-0000-0000-000088520000}"/>
    <cellStyle name="요약 5 4 8" xfId="11347" xr:uid="{00000000-0005-0000-0000-000089520000}"/>
    <cellStyle name="요약 5 4 9" xfId="11266" xr:uid="{00000000-0005-0000-0000-00008A520000}"/>
    <cellStyle name="요약 5 5" xfId="5462" xr:uid="{00000000-0005-0000-0000-00008B520000}"/>
    <cellStyle name="요약 5 5 10" xfId="17249" xr:uid="{00000000-0005-0000-0000-00008C520000}"/>
    <cellStyle name="요약 5 5 11" xfId="22873" xr:uid="{00000000-0005-0000-0000-00008D520000}"/>
    <cellStyle name="요약 5 5 2" xfId="5750" xr:uid="{00000000-0005-0000-0000-00008E520000}"/>
    <cellStyle name="요약 5 5 2 10" xfId="9697" xr:uid="{00000000-0005-0000-0000-00008F520000}"/>
    <cellStyle name="요약 5 5 2 10 2" xfId="15663" xr:uid="{00000000-0005-0000-0000-000090520000}"/>
    <cellStyle name="요약 5 5 2 10 3" xfId="21419" xr:uid="{00000000-0005-0000-0000-000091520000}"/>
    <cellStyle name="요약 5 5 2 10 4" xfId="26901" xr:uid="{00000000-0005-0000-0000-000092520000}"/>
    <cellStyle name="요약 5 5 2 11" xfId="11723" xr:uid="{00000000-0005-0000-0000-000093520000}"/>
    <cellStyle name="요약 5 5 2 12" xfId="17490" xr:uid="{00000000-0005-0000-0000-000094520000}"/>
    <cellStyle name="요약 5 5 2 13" xfId="23008" xr:uid="{00000000-0005-0000-0000-000095520000}"/>
    <cellStyle name="요약 5 5 2 2" xfId="9698" xr:uid="{00000000-0005-0000-0000-000096520000}"/>
    <cellStyle name="요약 5 5 2 2 2" xfId="15664" xr:uid="{00000000-0005-0000-0000-000097520000}"/>
    <cellStyle name="요약 5 5 2 2 3" xfId="21420" xr:uid="{00000000-0005-0000-0000-000098520000}"/>
    <cellStyle name="요약 5 5 2 2 4" xfId="26902" xr:uid="{00000000-0005-0000-0000-000099520000}"/>
    <cellStyle name="요약 5 5 2 3" xfId="9699" xr:uid="{00000000-0005-0000-0000-00009A520000}"/>
    <cellStyle name="요약 5 5 2 3 2" xfId="15665" xr:uid="{00000000-0005-0000-0000-00009B520000}"/>
    <cellStyle name="요약 5 5 2 3 3" xfId="21421" xr:uid="{00000000-0005-0000-0000-00009C520000}"/>
    <cellStyle name="요약 5 5 2 3 4" xfId="26903" xr:uid="{00000000-0005-0000-0000-00009D520000}"/>
    <cellStyle name="요약 5 5 2 4" xfId="9700" xr:uid="{00000000-0005-0000-0000-00009E520000}"/>
    <cellStyle name="요약 5 5 2 4 2" xfId="15666" xr:uid="{00000000-0005-0000-0000-00009F520000}"/>
    <cellStyle name="요약 5 5 2 4 3" xfId="21422" xr:uid="{00000000-0005-0000-0000-0000A0520000}"/>
    <cellStyle name="요약 5 5 2 4 4" xfId="26904" xr:uid="{00000000-0005-0000-0000-0000A1520000}"/>
    <cellStyle name="요약 5 5 2 5" xfId="9701" xr:uid="{00000000-0005-0000-0000-0000A2520000}"/>
    <cellStyle name="요약 5 5 2 5 2" xfId="15667" xr:uid="{00000000-0005-0000-0000-0000A3520000}"/>
    <cellStyle name="요약 5 5 2 5 3" xfId="21423" xr:uid="{00000000-0005-0000-0000-0000A4520000}"/>
    <cellStyle name="요약 5 5 2 5 4" xfId="26905" xr:uid="{00000000-0005-0000-0000-0000A5520000}"/>
    <cellStyle name="요약 5 5 2 6" xfId="9702" xr:uid="{00000000-0005-0000-0000-0000A6520000}"/>
    <cellStyle name="요약 5 5 2 6 2" xfId="15668" xr:uid="{00000000-0005-0000-0000-0000A7520000}"/>
    <cellStyle name="요약 5 5 2 6 3" xfId="21424" xr:uid="{00000000-0005-0000-0000-0000A8520000}"/>
    <cellStyle name="요약 5 5 2 6 4" xfId="26906" xr:uid="{00000000-0005-0000-0000-0000A9520000}"/>
    <cellStyle name="요약 5 5 2 7" xfId="9703" xr:uid="{00000000-0005-0000-0000-0000AA520000}"/>
    <cellStyle name="요약 5 5 2 7 2" xfId="15669" xr:uid="{00000000-0005-0000-0000-0000AB520000}"/>
    <cellStyle name="요약 5 5 2 7 3" xfId="21425" xr:uid="{00000000-0005-0000-0000-0000AC520000}"/>
    <cellStyle name="요약 5 5 2 7 4" xfId="26907" xr:uid="{00000000-0005-0000-0000-0000AD520000}"/>
    <cellStyle name="요약 5 5 2 8" xfId="9704" xr:uid="{00000000-0005-0000-0000-0000AE520000}"/>
    <cellStyle name="요약 5 5 2 8 2" xfId="15670" xr:uid="{00000000-0005-0000-0000-0000AF520000}"/>
    <cellStyle name="요약 5 5 2 8 3" xfId="21426" xr:uid="{00000000-0005-0000-0000-0000B0520000}"/>
    <cellStyle name="요약 5 5 2 8 4" xfId="26908" xr:uid="{00000000-0005-0000-0000-0000B1520000}"/>
    <cellStyle name="요약 5 5 2 9" xfId="9705" xr:uid="{00000000-0005-0000-0000-0000B2520000}"/>
    <cellStyle name="요약 5 5 2 9 2" xfId="15671" xr:uid="{00000000-0005-0000-0000-0000B3520000}"/>
    <cellStyle name="요약 5 5 2 9 3" xfId="21427" xr:uid="{00000000-0005-0000-0000-0000B4520000}"/>
    <cellStyle name="요약 5 5 2 9 4" xfId="26909" xr:uid="{00000000-0005-0000-0000-0000B5520000}"/>
    <cellStyle name="요약 5 5 3" xfId="5977" xr:uid="{00000000-0005-0000-0000-0000B6520000}"/>
    <cellStyle name="요약 5 5 3 10" xfId="9706" xr:uid="{00000000-0005-0000-0000-0000B7520000}"/>
    <cellStyle name="요약 5 5 3 10 2" xfId="15672" xr:uid="{00000000-0005-0000-0000-0000B8520000}"/>
    <cellStyle name="요약 5 5 3 10 3" xfId="21428" xr:uid="{00000000-0005-0000-0000-0000B9520000}"/>
    <cellStyle name="요약 5 5 3 10 4" xfId="26910" xr:uid="{00000000-0005-0000-0000-0000BA520000}"/>
    <cellStyle name="요약 5 5 3 11" xfId="11950" xr:uid="{00000000-0005-0000-0000-0000BB520000}"/>
    <cellStyle name="요약 5 5 3 12" xfId="17707" xr:uid="{00000000-0005-0000-0000-0000BC520000}"/>
    <cellStyle name="요약 5 5 3 13" xfId="23204" xr:uid="{00000000-0005-0000-0000-0000BD520000}"/>
    <cellStyle name="요약 5 5 3 2" xfId="9707" xr:uid="{00000000-0005-0000-0000-0000BE520000}"/>
    <cellStyle name="요약 5 5 3 2 2" xfId="15673" xr:uid="{00000000-0005-0000-0000-0000BF520000}"/>
    <cellStyle name="요약 5 5 3 2 3" xfId="21429" xr:uid="{00000000-0005-0000-0000-0000C0520000}"/>
    <cellStyle name="요약 5 5 3 2 4" xfId="26911" xr:uid="{00000000-0005-0000-0000-0000C1520000}"/>
    <cellStyle name="요약 5 5 3 3" xfId="9708" xr:uid="{00000000-0005-0000-0000-0000C2520000}"/>
    <cellStyle name="요약 5 5 3 3 2" xfId="15674" xr:uid="{00000000-0005-0000-0000-0000C3520000}"/>
    <cellStyle name="요약 5 5 3 3 3" xfId="21430" xr:uid="{00000000-0005-0000-0000-0000C4520000}"/>
    <cellStyle name="요약 5 5 3 3 4" xfId="26912" xr:uid="{00000000-0005-0000-0000-0000C5520000}"/>
    <cellStyle name="요약 5 5 3 4" xfId="9709" xr:uid="{00000000-0005-0000-0000-0000C6520000}"/>
    <cellStyle name="요약 5 5 3 4 2" xfId="15675" xr:uid="{00000000-0005-0000-0000-0000C7520000}"/>
    <cellStyle name="요약 5 5 3 4 3" xfId="21431" xr:uid="{00000000-0005-0000-0000-0000C8520000}"/>
    <cellStyle name="요약 5 5 3 4 4" xfId="26913" xr:uid="{00000000-0005-0000-0000-0000C9520000}"/>
    <cellStyle name="요약 5 5 3 5" xfId="9710" xr:uid="{00000000-0005-0000-0000-0000CA520000}"/>
    <cellStyle name="요약 5 5 3 5 2" xfId="15676" xr:uid="{00000000-0005-0000-0000-0000CB520000}"/>
    <cellStyle name="요약 5 5 3 5 3" xfId="21432" xr:uid="{00000000-0005-0000-0000-0000CC520000}"/>
    <cellStyle name="요약 5 5 3 5 4" xfId="26914" xr:uid="{00000000-0005-0000-0000-0000CD520000}"/>
    <cellStyle name="요약 5 5 3 6" xfId="9711" xr:uid="{00000000-0005-0000-0000-0000CE520000}"/>
    <cellStyle name="요약 5 5 3 6 2" xfId="15677" xr:uid="{00000000-0005-0000-0000-0000CF520000}"/>
    <cellStyle name="요약 5 5 3 6 3" xfId="21433" xr:uid="{00000000-0005-0000-0000-0000D0520000}"/>
    <cellStyle name="요약 5 5 3 6 4" xfId="26915" xr:uid="{00000000-0005-0000-0000-0000D1520000}"/>
    <cellStyle name="요약 5 5 3 7" xfId="9712" xr:uid="{00000000-0005-0000-0000-0000D2520000}"/>
    <cellStyle name="요약 5 5 3 7 2" xfId="15678" xr:uid="{00000000-0005-0000-0000-0000D3520000}"/>
    <cellStyle name="요약 5 5 3 7 3" xfId="21434" xr:uid="{00000000-0005-0000-0000-0000D4520000}"/>
    <cellStyle name="요약 5 5 3 7 4" xfId="26916" xr:uid="{00000000-0005-0000-0000-0000D5520000}"/>
    <cellStyle name="요약 5 5 3 8" xfId="9713" xr:uid="{00000000-0005-0000-0000-0000D6520000}"/>
    <cellStyle name="요약 5 5 3 8 2" xfId="15679" xr:uid="{00000000-0005-0000-0000-0000D7520000}"/>
    <cellStyle name="요약 5 5 3 8 3" xfId="21435" xr:uid="{00000000-0005-0000-0000-0000D8520000}"/>
    <cellStyle name="요약 5 5 3 8 4" xfId="26917" xr:uid="{00000000-0005-0000-0000-0000D9520000}"/>
    <cellStyle name="요약 5 5 3 9" xfId="9714" xr:uid="{00000000-0005-0000-0000-0000DA520000}"/>
    <cellStyle name="요약 5 5 3 9 2" xfId="15680" xr:uid="{00000000-0005-0000-0000-0000DB520000}"/>
    <cellStyle name="요약 5 5 3 9 3" xfId="21436" xr:uid="{00000000-0005-0000-0000-0000DC520000}"/>
    <cellStyle name="요약 5 5 3 9 4" xfId="26918" xr:uid="{00000000-0005-0000-0000-0000DD520000}"/>
    <cellStyle name="요약 5 5 4" xfId="9715" xr:uid="{00000000-0005-0000-0000-0000DE520000}"/>
    <cellStyle name="요약 5 5 4 2" xfId="15681" xr:uid="{00000000-0005-0000-0000-0000DF520000}"/>
    <cellStyle name="요약 5 5 4 3" xfId="21437" xr:uid="{00000000-0005-0000-0000-0000E0520000}"/>
    <cellStyle name="요약 5 5 4 4" xfId="26919" xr:uid="{00000000-0005-0000-0000-0000E1520000}"/>
    <cellStyle name="요약 5 5 5" xfId="9716" xr:uid="{00000000-0005-0000-0000-0000E2520000}"/>
    <cellStyle name="요약 5 5 5 2" xfId="15682" xr:uid="{00000000-0005-0000-0000-0000E3520000}"/>
    <cellStyle name="요약 5 5 5 3" xfId="21438" xr:uid="{00000000-0005-0000-0000-0000E4520000}"/>
    <cellStyle name="요약 5 5 5 4" xfId="26920" xr:uid="{00000000-0005-0000-0000-0000E5520000}"/>
    <cellStyle name="요약 5 5 6" xfId="9717" xr:uid="{00000000-0005-0000-0000-0000E6520000}"/>
    <cellStyle name="요약 5 5 6 2" xfId="15683" xr:uid="{00000000-0005-0000-0000-0000E7520000}"/>
    <cellStyle name="요약 5 5 6 3" xfId="21439" xr:uid="{00000000-0005-0000-0000-0000E8520000}"/>
    <cellStyle name="요약 5 5 6 4" xfId="26921" xr:uid="{00000000-0005-0000-0000-0000E9520000}"/>
    <cellStyle name="요약 5 5 7" xfId="9718" xr:uid="{00000000-0005-0000-0000-0000EA520000}"/>
    <cellStyle name="요약 5 5 7 2" xfId="15684" xr:uid="{00000000-0005-0000-0000-0000EB520000}"/>
    <cellStyle name="요약 5 5 7 3" xfId="21440" xr:uid="{00000000-0005-0000-0000-0000EC520000}"/>
    <cellStyle name="요약 5 5 7 4" xfId="26922" xr:uid="{00000000-0005-0000-0000-0000ED520000}"/>
    <cellStyle name="요약 5 5 8" xfId="9719" xr:uid="{00000000-0005-0000-0000-0000EE520000}"/>
    <cellStyle name="요약 5 5 8 2" xfId="15685" xr:uid="{00000000-0005-0000-0000-0000EF520000}"/>
    <cellStyle name="요약 5 5 8 3" xfId="21441" xr:uid="{00000000-0005-0000-0000-0000F0520000}"/>
    <cellStyle name="요약 5 5 8 4" xfId="26923" xr:uid="{00000000-0005-0000-0000-0000F1520000}"/>
    <cellStyle name="요약 5 5 9" xfId="11456" xr:uid="{00000000-0005-0000-0000-0000F2520000}"/>
    <cellStyle name="요약 5 6" xfId="9720" xr:uid="{00000000-0005-0000-0000-0000F3520000}"/>
    <cellStyle name="요약 5 6 2" xfId="15686" xr:uid="{00000000-0005-0000-0000-0000F4520000}"/>
    <cellStyle name="요약 5 6 3" xfId="21442" xr:uid="{00000000-0005-0000-0000-0000F5520000}"/>
    <cellStyle name="요약 5 6 4" xfId="26924" xr:uid="{00000000-0005-0000-0000-0000F6520000}"/>
    <cellStyle name="요약 5 7" xfId="9721" xr:uid="{00000000-0005-0000-0000-0000F7520000}"/>
    <cellStyle name="요약 5 7 2" xfId="15687" xr:uid="{00000000-0005-0000-0000-0000F8520000}"/>
    <cellStyle name="요약 5 7 3" xfId="21443" xr:uid="{00000000-0005-0000-0000-0000F9520000}"/>
    <cellStyle name="요약 5 7 4" xfId="26925" xr:uid="{00000000-0005-0000-0000-0000FA520000}"/>
    <cellStyle name="요약 5 8" xfId="11328" xr:uid="{00000000-0005-0000-0000-0000FB520000}"/>
    <cellStyle name="요약 5 9" xfId="11281" xr:uid="{00000000-0005-0000-0000-0000FC520000}"/>
    <cellStyle name="원" xfId="4838" xr:uid="{00000000-0005-0000-0000-0000FD520000}"/>
    <cellStyle name="원_NCF6BB2F" xfId="4839" xr:uid="{00000000-0005-0000-0000-0000FE520000}"/>
    <cellStyle name="원_NCF6BB2F 2" xfId="4840" xr:uid="{00000000-0005-0000-0000-0000FF520000}"/>
    <cellStyle name="월당월 (2)" xfId="4841" xr:uid="{00000000-0005-0000-0000-000000530000}"/>
    <cellStyle name="유1" xfId="627" xr:uid="{00000000-0005-0000-0000-000001530000}"/>
    <cellStyle name="一般_COMM" xfId="4842" xr:uid="{00000000-0005-0000-0000-000002530000}"/>
    <cellStyle name="일반숫자" xfId="4843" xr:uid="{00000000-0005-0000-0000-000003530000}"/>
    <cellStyle name="입력 2" xfId="628" xr:uid="{00000000-0005-0000-0000-000004530000}"/>
    <cellStyle name="입력 2 2" xfId="5153" xr:uid="{00000000-0005-0000-0000-000005530000}"/>
    <cellStyle name="입력 2 2 2" xfId="5515" xr:uid="{00000000-0005-0000-0000-000006530000}"/>
    <cellStyle name="입력 2 2 2 2" xfId="5803" xr:uid="{00000000-0005-0000-0000-000007530000}"/>
    <cellStyle name="입력 2 2 2 2 10" xfId="11776" xr:uid="{00000000-0005-0000-0000-000008530000}"/>
    <cellStyle name="입력 2 2 2 2 11" xfId="17540" xr:uid="{00000000-0005-0000-0000-000009530000}"/>
    <cellStyle name="입력 2 2 2 2 12" xfId="23056" xr:uid="{00000000-0005-0000-0000-00000A530000}"/>
    <cellStyle name="입력 2 2 2 2 2" xfId="9722" xr:uid="{00000000-0005-0000-0000-00000B530000}"/>
    <cellStyle name="입력 2 2 2 2 2 2" xfId="15688" xr:uid="{00000000-0005-0000-0000-00000C530000}"/>
    <cellStyle name="입력 2 2 2 2 2 3" xfId="21444" xr:uid="{00000000-0005-0000-0000-00000D530000}"/>
    <cellStyle name="입력 2 2 2 2 2 4" xfId="26926" xr:uid="{00000000-0005-0000-0000-00000E530000}"/>
    <cellStyle name="입력 2 2 2 2 3" xfId="9723" xr:uid="{00000000-0005-0000-0000-00000F530000}"/>
    <cellStyle name="입력 2 2 2 2 3 2" xfId="15689" xr:uid="{00000000-0005-0000-0000-000010530000}"/>
    <cellStyle name="입력 2 2 2 2 3 3" xfId="21445" xr:uid="{00000000-0005-0000-0000-000011530000}"/>
    <cellStyle name="입력 2 2 2 2 3 4" xfId="26927" xr:uid="{00000000-0005-0000-0000-000012530000}"/>
    <cellStyle name="입력 2 2 2 2 4" xfId="9724" xr:uid="{00000000-0005-0000-0000-000013530000}"/>
    <cellStyle name="입력 2 2 2 2 4 2" xfId="15690" xr:uid="{00000000-0005-0000-0000-000014530000}"/>
    <cellStyle name="입력 2 2 2 2 4 3" xfId="21446" xr:uid="{00000000-0005-0000-0000-000015530000}"/>
    <cellStyle name="입력 2 2 2 2 4 4" xfId="26928" xr:uid="{00000000-0005-0000-0000-000016530000}"/>
    <cellStyle name="입력 2 2 2 2 5" xfId="9725" xr:uid="{00000000-0005-0000-0000-000017530000}"/>
    <cellStyle name="입력 2 2 2 2 5 2" xfId="15691" xr:uid="{00000000-0005-0000-0000-000018530000}"/>
    <cellStyle name="입력 2 2 2 2 5 3" xfId="21447" xr:uid="{00000000-0005-0000-0000-000019530000}"/>
    <cellStyle name="입력 2 2 2 2 5 4" xfId="26929" xr:uid="{00000000-0005-0000-0000-00001A530000}"/>
    <cellStyle name="입력 2 2 2 2 6" xfId="9726" xr:uid="{00000000-0005-0000-0000-00001B530000}"/>
    <cellStyle name="입력 2 2 2 2 6 2" xfId="15692" xr:uid="{00000000-0005-0000-0000-00001C530000}"/>
    <cellStyle name="입력 2 2 2 2 6 3" xfId="21448" xr:uid="{00000000-0005-0000-0000-00001D530000}"/>
    <cellStyle name="입력 2 2 2 2 6 4" xfId="26930" xr:uid="{00000000-0005-0000-0000-00001E530000}"/>
    <cellStyle name="입력 2 2 2 2 7" xfId="9727" xr:uid="{00000000-0005-0000-0000-00001F530000}"/>
    <cellStyle name="입력 2 2 2 2 7 2" xfId="15693" xr:uid="{00000000-0005-0000-0000-000020530000}"/>
    <cellStyle name="입력 2 2 2 2 7 3" xfId="21449" xr:uid="{00000000-0005-0000-0000-000021530000}"/>
    <cellStyle name="입력 2 2 2 2 7 4" xfId="26931" xr:uid="{00000000-0005-0000-0000-000022530000}"/>
    <cellStyle name="입력 2 2 2 2 8" xfId="9728" xr:uid="{00000000-0005-0000-0000-000023530000}"/>
    <cellStyle name="입력 2 2 2 2 8 2" xfId="15694" xr:uid="{00000000-0005-0000-0000-000024530000}"/>
    <cellStyle name="입력 2 2 2 2 8 3" xfId="21450" xr:uid="{00000000-0005-0000-0000-000025530000}"/>
    <cellStyle name="입력 2 2 2 2 8 4" xfId="26932" xr:uid="{00000000-0005-0000-0000-000026530000}"/>
    <cellStyle name="입력 2 2 2 2 9" xfId="9729" xr:uid="{00000000-0005-0000-0000-000027530000}"/>
    <cellStyle name="입력 2 2 2 2 9 2" xfId="15695" xr:uid="{00000000-0005-0000-0000-000028530000}"/>
    <cellStyle name="입력 2 2 2 2 9 3" xfId="21451" xr:uid="{00000000-0005-0000-0000-000029530000}"/>
    <cellStyle name="입력 2 2 2 2 9 4" xfId="26933" xr:uid="{00000000-0005-0000-0000-00002A530000}"/>
    <cellStyle name="입력 2 2 2 3" xfId="6026" xr:uid="{00000000-0005-0000-0000-00002B530000}"/>
    <cellStyle name="입력 2 2 2 3 10" xfId="9730" xr:uid="{00000000-0005-0000-0000-00002C530000}"/>
    <cellStyle name="입력 2 2 2 3 10 2" xfId="15696" xr:uid="{00000000-0005-0000-0000-00002D530000}"/>
    <cellStyle name="입력 2 2 2 3 10 3" xfId="21452" xr:uid="{00000000-0005-0000-0000-00002E530000}"/>
    <cellStyle name="입력 2 2 2 3 10 4" xfId="26934" xr:uid="{00000000-0005-0000-0000-00002F530000}"/>
    <cellStyle name="입력 2 2 2 3 11" xfId="11999" xr:uid="{00000000-0005-0000-0000-000030530000}"/>
    <cellStyle name="입력 2 2 2 3 12" xfId="17756" xr:uid="{00000000-0005-0000-0000-000031530000}"/>
    <cellStyle name="입력 2 2 2 3 13" xfId="23253" xr:uid="{00000000-0005-0000-0000-000032530000}"/>
    <cellStyle name="입력 2 2 2 3 2" xfId="9731" xr:uid="{00000000-0005-0000-0000-000033530000}"/>
    <cellStyle name="입력 2 2 2 3 2 2" xfId="15697" xr:uid="{00000000-0005-0000-0000-000034530000}"/>
    <cellStyle name="입력 2 2 2 3 2 3" xfId="21453" xr:uid="{00000000-0005-0000-0000-000035530000}"/>
    <cellStyle name="입력 2 2 2 3 2 4" xfId="26935" xr:uid="{00000000-0005-0000-0000-000036530000}"/>
    <cellStyle name="입력 2 2 2 3 3" xfId="9732" xr:uid="{00000000-0005-0000-0000-000037530000}"/>
    <cellStyle name="입력 2 2 2 3 3 2" xfId="15698" xr:uid="{00000000-0005-0000-0000-000038530000}"/>
    <cellStyle name="입력 2 2 2 3 3 3" xfId="21454" xr:uid="{00000000-0005-0000-0000-000039530000}"/>
    <cellStyle name="입력 2 2 2 3 3 4" xfId="26936" xr:uid="{00000000-0005-0000-0000-00003A530000}"/>
    <cellStyle name="입력 2 2 2 3 4" xfId="9733" xr:uid="{00000000-0005-0000-0000-00003B530000}"/>
    <cellStyle name="입력 2 2 2 3 4 2" xfId="15699" xr:uid="{00000000-0005-0000-0000-00003C530000}"/>
    <cellStyle name="입력 2 2 2 3 4 3" xfId="21455" xr:uid="{00000000-0005-0000-0000-00003D530000}"/>
    <cellStyle name="입력 2 2 2 3 4 4" xfId="26937" xr:uid="{00000000-0005-0000-0000-00003E530000}"/>
    <cellStyle name="입력 2 2 2 3 5" xfId="9734" xr:uid="{00000000-0005-0000-0000-00003F530000}"/>
    <cellStyle name="입력 2 2 2 3 5 2" xfId="15700" xr:uid="{00000000-0005-0000-0000-000040530000}"/>
    <cellStyle name="입력 2 2 2 3 5 3" xfId="21456" xr:uid="{00000000-0005-0000-0000-000041530000}"/>
    <cellStyle name="입력 2 2 2 3 5 4" xfId="26938" xr:uid="{00000000-0005-0000-0000-000042530000}"/>
    <cellStyle name="입력 2 2 2 3 6" xfId="9735" xr:uid="{00000000-0005-0000-0000-000043530000}"/>
    <cellStyle name="입력 2 2 2 3 6 2" xfId="15701" xr:uid="{00000000-0005-0000-0000-000044530000}"/>
    <cellStyle name="입력 2 2 2 3 6 3" xfId="21457" xr:uid="{00000000-0005-0000-0000-000045530000}"/>
    <cellStyle name="입력 2 2 2 3 6 4" xfId="26939" xr:uid="{00000000-0005-0000-0000-000046530000}"/>
    <cellStyle name="입력 2 2 2 3 7" xfId="9736" xr:uid="{00000000-0005-0000-0000-000047530000}"/>
    <cellStyle name="입력 2 2 2 3 7 2" xfId="15702" xr:uid="{00000000-0005-0000-0000-000048530000}"/>
    <cellStyle name="입력 2 2 2 3 7 3" xfId="21458" xr:uid="{00000000-0005-0000-0000-000049530000}"/>
    <cellStyle name="입력 2 2 2 3 7 4" xfId="26940" xr:uid="{00000000-0005-0000-0000-00004A530000}"/>
    <cellStyle name="입력 2 2 2 3 8" xfId="9737" xr:uid="{00000000-0005-0000-0000-00004B530000}"/>
    <cellStyle name="입력 2 2 2 3 8 2" xfId="15703" xr:uid="{00000000-0005-0000-0000-00004C530000}"/>
    <cellStyle name="입력 2 2 2 3 8 3" xfId="21459" xr:uid="{00000000-0005-0000-0000-00004D530000}"/>
    <cellStyle name="입력 2 2 2 3 8 4" xfId="26941" xr:uid="{00000000-0005-0000-0000-00004E530000}"/>
    <cellStyle name="입력 2 2 2 3 9" xfId="9738" xr:uid="{00000000-0005-0000-0000-00004F530000}"/>
    <cellStyle name="입력 2 2 2 3 9 2" xfId="15704" xr:uid="{00000000-0005-0000-0000-000050530000}"/>
    <cellStyle name="입력 2 2 2 3 9 3" xfId="21460" xr:uid="{00000000-0005-0000-0000-000051530000}"/>
    <cellStyle name="입력 2 2 2 3 9 4" xfId="26942" xr:uid="{00000000-0005-0000-0000-000052530000}"/>
    <cellStyle name="입력 2 2 2 4" xfId="9739" xr:uid="{00000000-0005-0000-0000-000053530000}"/>
    <cellStyle name="입력 2 2 2 4 2" xfId="15705" xr:uid="{00000000-0005-0000-0000-000054530000}"/>
    <cellStyle name="입력 2 2 2 4 3" xfId="21461" xr:uid="{00000000-0005-0000-0000-000055530000}"/>
    <cellStyle name="입력 2 2 2 4 4" xfId="26943" xr:uid="{00000000-0005-0000-0000-000056530000}"/>
    <cellStyle name="입력 2 2 2 5" xfId="9740" xr:uid="{00000000-0005-0000-0000-000057530000}"/>
    <cellStyle name="입력 2 2 2 5 2" xfId="15706" xr:uid="{00000000-0005-0000-0000-000058530000}"/>
    <cellStyle name="입력 2 2 2 5 3" xfId="21462" xr:uid="{00000000-0005-0000-0000-000059530000}"/>
    <cellStyle name="입력 2 2 2 5 4" xfId="26944" xr:uid="{00000000-0005-0000-0000-00005A530000}"/>
    <cellStyle name="입력 2 2 2 6" xfId="9741" xr:uid="{00000000-0005-0000-0000-00005B530000}"/>
    <cellStyle name="입력 2 2 2 6 2" xfId="15707" xr:uid="{00000000-0005-0000-0000-00005C530000}"/>
    <cellStyle name="입력 2 2 2 6 3" xfId="21463" xr:uid="{00000000-0005-0000-0000-00005D530000}"/>
    <cellStyle name="입력 2 2 2 6 4" xfId="26945" xr:uid="{00000000-0005-0000-0000-00005E530000}"/>
    <cellStyle name="입력 2 2 2 7" xfId="11509" xr:uid="{00000000-0005-0000-0000-00005F530000}"/>
    <cellStyle name="입력 2 2 2 8" xfId="17298" xr:uid="{00000000-0005-0000-0000-000060530000}"/>
    <cellStyle name="입력 2 2 3" xfId="5442" xr:uid="{00000000-0005-0000-0000-000061530000}"/>
    <cellStyle name="입력 2 2 3 2" xfId="5730" xr:uid="{00000000-0005-0000-0000-000062530000}"/>
    <cellStyle name="입력 2 2 3 2 10" xfId="11703" xr:uid="{00000000-0005-0000-0000-000063530000}"/>
    <cellStyle name="입력 2 2 3 2 11" xfId="17470" xr:uid="{00000000-0005-0000-0000-000064530000}"/>
    <cellStyle name="입력 2 2 3 2 12" xfId="22991" xr:uid="{00000000-0005-0000-0000-000065530000}"/>
    <cellStyle name="입력 2 2 3 2 2" xfId="9742" xr:uid="{00000000-0005-0000-0000-000066530000}"/>
    <cellStyle name="입력 2 2 3 2 2 2" xfId="15708" xr:uid="{00000000-0005-0000-0000-000067530000}"/>
    <cellStyle name="입력 2 2 3 2 2 3" xfId="21464" xr:uid="{00000000-0005-0000-0000-000068530000}"/>
    <cellStyle name="입력 2 2 3 2 2 4" xfId="26946" xr:uid="{00000000-0005-0000-0000-000069530000}"/>
    <cellStyle name="입력 2 2 3 2 3" xfId="9743" xr:uid="{00000000-0005-0000-0000-00006A530000}"/>
    <cellStyle name="입력 2 2 3 2 3 2" xfId="15709" xr:uid="{00000000-0005-0000-0000-00006B530000}"/>
    <cellStyle name="입력 2 2 3 2 3 3" xfId="21465" xr:uid="{00000000-0005-0000-0000-00006C530000}"/>
    <cellStyle name="입력 2 2 3 2 3 4" xfId="26947" xr:uid="{00000000-0005-0000-0000-00006D530000}"/>
    <cellStyle name="입력 2 2 3 2 4" xfId="9744" xr:uid="{00000000-0005-0000-0000-00006E530000}"/>
    <cellStyle name="입력 2 2 3 2 4 2" xfId="15710" xr:uid="{00000000-0005-0000-0000-00006F530000}"/>
    <cellStyle name="입력 2 2 3 2 4 3" xfId="21466" xr:uid="{00000000-0005-0000-0000-000070530000}"/>
    <cellStyle name="입력 2 2 3 2 4 4" xfId="26948" xr:uid="{00000000-0005-0000-0000-000071530000}"/>
    <cellStyle name="입력 2 2 3 2 5" xfId="9745" xr:uid="{00000000-0005-0000-0000-000072530000}"/>
    <cellStyle name="입력 2 2 3 2 5 2" xfId="15711" xr:uid="{00000000-0005-0000-0000-000073530000}"/>
    <cellStyle name="입력 2 2 3 2 5 3" xfId="21467" xr:uid="{00000000-0005-0000-0000-000074530000}"/>
    <cellStyle name="입력 2 2 3 2 5 4" xfId="26949" xr:uid="{00000000-0005-0000-0000-000075530000}"/>
    <cellStyle name="입력 2 2 3 2 6" xfId="9746" xr:uid="{00000000-0005-0000-0000-000076530000}"/>
    <cellStyle name="입력 2 2 3 2 6 2" xfId="15712" xr:uid="{00000000-0005-0000-0000-000077530000}"/>
    <cellStyle name="입력 2 2 3 2 6 3" xfId="21468" xr:uid="{00000000-0005-0000-0000-000078530000}"/>
    <cellStyle name="입력 2 2 3 2 6 4" xfId="26950" xr:uid="{00000000-0005-0000-0000-000079530000}"/>
    <cellStyle name="입력 2 2 3 2 7" xfId="9747" xr:uid="{00000000-0005-0000-0000-00007A530000}"/>
    <cellStyle name="입력 2 2 3 2 7 2" xfId="15713" xr:uid="{00000000-0005-0000-0000-00007B530000}"/>
    <cellStyle name="입력 2 2 3 2 7 3" xfId="21469" xr:uid="{00000000-0005-0000-0000-00007C530000}"/>
    <cellStyle name="입력 2 2 3 2 7 4" xfId="26951" xr:uid="{00000000-0005-0000-0000-00007D530000}"/>
    <cellStyle name="입력 2 2 3 2 8" xfId="9748" xr:uid="{00000000-0005-0000-0000-00007E530000}"/>
    <cellStyle name="입력 2 2 3 2 8 2" xfId="15714" xr:uid="{00000000-0005-0000-0000-00007F530000}"/>
    <cellStyle name="입력 2 2 3 2 8 3" xfId="21470" xr:uid="{00000000-0005-0000-0000-000080530000}"/>
    <cellStyle name="입력 2 2 3 2 8 4" xfId="26952" xr:uid="{00000000-0005-0000-0000-000081530000}"/>
    <cellStyle name="입력 2 2 3 2 9" xfId="9749" xr:uid="{00000000-0005-0000-0000-000082530000}"/>
    <cellStyle name="입력 2 2 3 2 9 2" xfId="15715" xr:uid="{00000000-0005-0000-0000-000083530000}"/>
    <cellStyle name="입력 2 2 3 2 9 3" xfId="21471" xr:uid="{00000000-0005-0000-0000-000084530000}"/>
    <cellStyle name="입력 2 2 3 2 9 4" xfId="26953" xr:uid="{00000000-0005-0000-0000-000085530000}"/>
    <cellStyle name="입력 2 2 3 3" xfId="5961" xr:uid="{00000000-0005-0000-0000-000086530000}"/>
    <cellStyle name="입력 2 2 3 3 10" xfId="9750" xr:uid="{00000000-0005-0000-0000-000087530000}"/>
    <cellStyle name="입력 2 2 3 3 10 2" xfId="15716" xr:uid="{00000000-0005-0000-0000-000088530000}"/>
    <cellStyle name="입력 2 2 3 3 10 3" xfId="21472" xr:uid="{00000000-0005-0000-0000-000089530000}"/>
    <cellStyle name="입력 2 2 3 3 10 4" xfId="26954" xr:uid="{00000000-0005-0000-0000-00008A530000}"/>
    <cellStyle name="입력 2 2 3 3 11" xfId="11934" xr:uid="{00000000-0005-0000-0000-00008B530000}"/>
    <cellStyle name="입력 2 2 3 3 12" xfId="17691" xr:uid="{00000000-0005-0000-0000-00008C530000}"/>
    <cellStyle name="입력 2 2 3 3 13" xfId="23188" xr:uid="{00000000-0005-0000-0000-00008D530000}"/>
    <cellStyle name="입력 2 2 3 3 2" xfId="9751" xr:uid="{00000000-0005-0000-0000-00008E530000}"/>
    <cellStyle name="입력 2 2 3 3 2 2" xfId="15717" xr:uid="{00000000-0005-0000-0000-00008F530000}"/>
    <cellStyle name="입력 2 2 3 3 2 3" xfId="21473" xr:uid="{00000000-0005-0000-0000-000090530000}"/>
    <cellStyle name="입력 2 2 3 3 2 4" xfId="26955" xr:uid="{00000000-0005-0000-0000-000091530000}"/>
    <cellStyle name="입력 2 2 3 3 3" xfId="9752" xr:uid="{00000000-0005-0000-0000-000092530000}"/>
    <cellStyle name="입력 2 2 3 3 3 2" xfId="15718" xr:uid="{00000000-0005-0000-0000-000093530000}"/>
    <cellStyle name="입력 2 2 3 3 3 3" xfId="21474" xr:uid="{00000000-0005-0000-0000-000094530000}"/>
    <cellStyle name="입력 2 2 3 3 3 4" xfId="26956" xr:uid="{00000000-0005-0000-0000-000095530000}"/>
    <cellStyle name="입력 2 2 3 3 4" xfId="9753" xr:uid="{00000000-0005-0000-0000-000096530000}"/>
    <cellStyle name="입력 2 2 3 3 4 2" xfId="15719" xr:uid="{00000000-0005-0000-0000-000097530000}"/>
    <cellStyle name="입력 2 2 3 3 4 3" xfId="21475" xr:uid="{00000000-0005-0000-0000-000098530000}"/>
    <cellStyle name="입력 2 2 3 3 4 4" xfId="26957" xr:uid="{00000000-0005-0000-0000-000099530000}"/>
    <cellStyle name="입력 2 2 3 3 5" xfId="9754" xr:uid="{00000000-0005-0000-0000-00009A530000}"/>
    <cellStyle name="입력 2 2 3 3 5 2" xfId="15720" xr:uid="{00000000-0005-0000-0000-00009B530000}"/>
    <cellStyle name="입력 2 2 3 3 5 3" xfId="21476" xr:uid="{00000000-0005-0000-0000-00009C530000}"/>
    <cellStyle name="입력 2 2 3 3 5 4" xfId="26958" xr:uid="{00000000-0005-0000-0000-00009D530000}"/>
    <cellStyle name="입력 2 2 3 3 6" xfId="9755" xr:uid="{00000000-0005-0000-0000-00009E530000}"/>
    <cellStyle name="입력 2 2 3 3 6 2" xfId="15721" xr:uid="{00000000-0005-0000-0000-00009F530000}"/>
    <cellStyle name="입력 2 2 3 3 6 3" xfId="21477" xr:uid="{00000000-0005-0000-0000-0000A0530000}"/>
    <cellStyle name="입력 2 2 3 3 6 4" xfId="26959" xr:uid="{00000000-0005-0000-0000-0000A1530000}"/>
    <cellStyle name="입력 2 2 3 3 7" xfId="9756" xr:uid="{00000000-0005-0000-0000-0000A2530000}"/>
    <cellStyle name="입력 2 2 3 3 7 2" xfId="15722" xr:uid="{00000000-0005-0000-0000-0000A3530000}"/>
    <cellStyle name="입력 2 2 3 3 7 3" xfId="21478" xr:uid="{00000000-0005-0000-0000-0000A4530000}"/>
    <cellStyle name="입력 2 2 3 3 7 4" xfId="26960" xr:uid="{00000000-0005-0000-0000-0000A5530000}"/>
    <cellStyle name="입력 2 2 3 3 8" xfId="9757" xr:uid="{00000000-0005-0000-0000-0000A6530000}"/>
    <cellStyle name="입력 2 2 3 3 8 2" xfId="15723" xr:uid="{00000000-0005-0000-0000-0000A7530000}"/>
    <cellStyle name="입력 2 2 3 3 8 3" xfId="21479" xr:uid="{00000000-0005-0000-0000-0000A8530000}"/>
    <cellStyle name="입력 2 2 3 3 8 4" xfId="26961" xr:uid="{00000000-0005-0000-0000-0000A9530000}"/>
    <cellStyle name="입력 2 2 3 3 9" xfId="9758" xr:uid="{00000000-0005-0000-0000-0000AA530000}"/>
    <cellStyle name="입력 2 2 3 3 9 2" xfId="15724" xr:uid="{00000000-0005-0000-0000-0000AB530000}"/>
    <cellStyle name="입력 2 2 3 3 9 3" xfId="21480" xr:uid="{00000000-0005-0000-0000-0000AC530000}"/>
    <cellStyle name="입력 2 2 3 3 9 4" xfId="26962" xr:uid="{00000000-0005-0000-0000-0000AD530000}"/>
    <cellStyle name="입력 2 2 3 4" xfId="9759" xr:uid="{00000000-0005-0000-0000-0000AE530000}"/>
    <cellStyle name="입력 2 2 3 4 2" xfId="15725" xr:uid="{00000000-0005-0000-0000-0000AF530000}"/>
    <cellStyle name="입력 2 2 3 4 3" xfId="21481" xr:uid="{00000000-0005-0000-0000-0000B0530000}"/>
    <cellStyle name="입력 2 2 3 4 4" xfId="26963" xr:uid="{00000000-0005-0000-0000-0000B1530000}"/>
    <cellStyle name="입력 2 2 3 5" xfId="9760" xr:uid="{00000000-0005-0000-0000-0000B2530000}"/>
    <cellStyle name="입력 2 2 3 5 2" xfId="15726" xr:uid="{00000000-0005-0000-0000-0000B3530000}"/>
    <cellStyle name="입력 2 2 3 5 3" xfId="21482" xr:uid="{00000000-0005-0000-0000-0000B4530000}"/>
    <cellStyle name="입력 2 2 3 5 4" xfId="26964" xr:uid="{00000000-0005-0000-0000-0000B5530000}"/>
    <cellStyle name="입력 2 2 3 6" xfId="9761" xr:uid="{00000000-0005-0000-0000-0000B6530000}"/>
    <cellStyle name="입력 2 2 3 6 2" xfId="15727" xr:uid="{00000000-0005-0000-0000-0000B7530000}"/>
    <cellStyle name="입력 2 2 3 6 3" xfId="21483" xr:uid="{00000000-0005-0000-0000-0000B8530000}"/>
    <cellStyle name="입력 2 2 3 6 4" xfId="26965" xr:uid="{00000000-0005-0000-0000-0000B9530000}"/>
    <cellStyle name="입력 2 2 3 7" xfId="11436" xr:uid="{00000000-0005-0000-0000-0000BA530000}"/>
    <cellStyle name="입력 2 2 3 8" xfId="17231" xr:uid="{00000000-0005-0000-0000-0000BB530000}"/>
    <cellStyle name="입력 2 2 4" xfId="5414" xr:uid="{00000000-0005-0000-0000-0000BC530000}"/>
    <cellStyle name="입력 2 2 4 2" xfId="5702" xr:uid="{00000000-0005-0000-0000-0000BD530000}"/>
    <cellStyle name="입력 2 2 4 2 10" xfId="11675" xr:uid="{00000000-0005-0000-0000-0000BE530000}"/>
    <cellStyle name="입력 2 2 4 2 11" xfId="17444" xr:uid="{00000000-0005-0000-0000-0000BF530000}"/>
    <cellStyle name="입력 2 2 4 2 12" xfId="22965" xr:uid="{00000000-0005-0000-0000-0000C0530000}"/>
    <cellStyle name="입력 2 2 4 2 2" xfId="9762" xr:uid="{00000000-0005-0000-0000-0000C1530000}"/>
    <cellStyle name="입력 2 2 4 2 2 2" xfId="15728" xr:uid="{00000000-0005-0000-0000-0000C2530000}"/>
    <cellStyle name="입력 2 2 4 2 2 3" xfId="21484" xr:uid="{00000000-0005-0000-0000-0000C3530000}"/>
    <cellStyle name="입력 2 2 4 2 2 4" xfId="26966" xr:uid="{00000000-0005-0000-0000-0000C4530000}"/>
    <cellStyle name="입력 2 2 4 2 3" xfId="9763" xr:uid="{00000000-0005-0000-0000-0000C5530000}"/>
    <cellStyle name="입력 2 2 4 2 3 2" xfId="15729" xr:uid="{00000000-0005-0000-0000-0000C6530000}"/>
    <cellStyle name="입력 2 2 4 2 3 3" xfId="21485" xr:uid="{00000000-0005-0000-0000-0000C7530000}"/>
    <cellStyle name="입력 2 2 4 2 3 4" xfId="26967" xr:uid="{00000000-0005-0000-0000-0000C8530000}"/>
    <cellStyle name="입력 2 2 4 2 4" xfId="9764" xr:uid="{00000000-0005-0000-0000-0000C9530000}"/>
    <cellStyle name="입력 2 2 4 2 4 2" xfId="15730" xr:uid="{00000000-0005-0000-0000-0000CA530000}"/>
    <cellStyle name="입력 2 2 4 2 4 3" xfId="21486" xr:uid="{00000000-0005-0000-0000-0000CB530000}"/>
    <cellStyle name="입력 2 2 4 2 4 4" xfId="26968" xr:uid="{00000000-0005-0000-0000-0000CC530000}"/>
    <cellStyle name="입력 2 2 4 2 5" xfId="9765" xr:uid="{00000000-0005-0000-0000-0000CD530000}"/>
    <cellStyle name="입력 2 2 4 2 5 2" xfId="15731" xr:uid="{00000000-0005-0000-0000-0000CE530000}"/>
    <cellStyle name="입력 2 2 4 2 5 3" xfId="21487" xr:uid="{00000000-0005-0000-0000-0000CF530000}"/>
    <cellStyle name="입력 2 2 4 2 5 4" xfId="26969" xr:uid="{00000000-0005-0000-0000-0000D0530000}"/>
    <cellStyle name="입력 2 2 4 2 6" xfId="9766" xr:uid="{00000000-0005-0000-0000-0000D1530000}"/>
    <cellStyle name="입력 2 2 4 2 6 2" xfId="15732" xr:uid="{00000000-0005-0000-0000-0000D2530000}"/>
    <cellStyle name="입력 2 2 4 2 6 3" xfId="21488" xr:uid="{00000000-0005-0000-0000-0000D3530000}"/>
    <cellStyle name="입력 2 2 4 2 6 4" xfId="26970" xr:uid="{00000000-0005-0000-0000-0000D4530000}"/>
    <cellStyle name="입력 2 2 4 2 7" xfId="9767" xr:uid="{00000000-0005-0000-0000-0000D5530000}"/>
    <cellStyle name="입력 2 2 4 2 7 2" xfId="15733" xr:uid="{00000000-0005-0000-0000-0000D6530000}"/>
    <cellStyle name="입력 2 2 4 2 7 3" xfId="21489" xr:uid="{00000000-0005-0000-0000-0000D7530000}"/>
    <cellStyle name="입력 2 2 4 2 7 4" xfId="26971" xr:uid="{00000000-0005-0000-0000-0000D8530000}"/>
    <cellStyle name="입력 2 2 4 2 8" xfId="9768" xr:uid="{00000000-0005-0000-0000-0000D9530000}"/>
    <cellStyle name="입력 2 2 4 2 8 2" xfId="15734" xr:uid="{00000000-0005-0000-0000-0000DA530000}"/>
    <cellStyle name="입력 2 2 4 2 8 3" xfId="21490" xr:uid="{00000000-0005-0000-0000-0000DB530000}"/>
    <cellStyle name="입력 2 2 4 2 8 4" xfId="26972" xr:uid="{00000000-0005-0000-0000-0000DC530000}"/>
    <cellStyle name="입력 2 2 4 2 9" xfId="9769" xr:uid="{00000000-0005-0000-0000-0000DD530000}"/>
    <cellStyle name="입력 2 2 4 2 9 2" xfId="15735" xr:uid="{00000000-0005-0000-0000-0000DE530000}"/>
    <cellStyle name="입력 2 2 4 2 9 3" xfId="21491" xr:uid="{00000000-0005-0000-0000-0000DF530000}"/>
    <cellStyle name="입력 2 2 4 2 9 4" xfId="26973" xr:uid="{00000000-0005-0000-0000-0000E0530000}"/>
    <cellStyle name="입력 2 2 4 3" xfId="5941" xr:uid="{00000000-0005-0000-0000-0000E1530000}"/>
    <cellStyle name="입력 2 2 4 3 10" xfId="9770" xr:uid="{00000000-0005-0000-0000-0000E2530000}"/>
    <cellStyle name="입력 2 2 4 3 10 2" xfId="15736" xr:uid="{00000000-0005-0000-0000-0000E3530000}"/>
    <cellStyle name="입력 2 2 4 3 10 3" xfId="21492" xr:uid="{00000000-0005-0000-0000-0000E4530000}"/>
    <cellStyle name="입력 2 2 4 3 10 4" xfId="26974" xr:uid="{00000000-0005-0000-0000-0000E5530000}"/>
    <cellStyle name="입력 2 2 4 3 11" xfId="11914" xr:uid="{00000000-0005-0000-0000-0000E6530000}"/>
    <cellStyle name="입력 2 2 4 3 12" xfId="17671" xr:uid="{00000000-0005-0000-0000-0000E7530000}"/>
    <cellStyle name="입력 2 2 4 3 13" xfId="23168" xr:uid="{00000000-0005-0000-0000-0000E8530000}"/>
    <cellStyle name="입력 2 2 4 3 2" xfId="9771" xr:uid="{00000000-0005-0000-0000-0000E9530000}"/>
    <cellStyle name="입력 2 2 4 3 2 2" xfId="15737" xr:uid="{00000000-0005-0000-0000-0000EA530000}"/>
    <cellStyle name="입력 2 2 4 3 2 3" xfId="21493" xr:uid="{00000000-0005-0000-0000-0000EB530000}"/>
    <cellStyle name="입력 2 2 4 3 2 4" xfId="26975" xr:uid="{00000000-0005-0000-0000-0000EC530000}"/>
    <cellStyle name="입력 2 2 4 3 3" xfId="9772" xr:uid="{00000000-0005-0000-0000-0000ED530000}"/>
    <cellStyle name="입력 2 2 4 3 3 2" xfId="15738" xr:uid="{00000000-0005-0000-0000-0000EE530000}"/>
    <cellStyle name="입력 2 2 4 3 3 3" xfId="21494" xr:uid="{00000000-0005-0000-0000-0000EF530000}"/>
    <cellStyle name="입력 2 2 4 3 3 4" xfId="26976" xr:uid="{00000000-0005-0000-0000-0000F0530000}"/>
    <cellStyle name="입력 2 2 4 3 4" xfId="9773" xr:uid="{00000000-0005-0000-0000-0000F1530000}"/>
    <cellStyle name="입력 2 2 4 3 4 2" xfId="15739" xr:uid="{00000000-0005-0000-0000-0000F2530000}"/>
    <cellStyle name="입력 2 2 4 3 4 3" xfId="21495" xr:uid="{00000000-0005-0000-0000-0000F3530000}"/>
    <cellStyle name="입력 2 2 4 3 4 4" xfId="26977" xr:uid="{00000000-0005-0000-0000-0000F4530000}"/>
    <cellStyle name="입력 2 2 4 3 5" xfId="9774" xr:uid="{00000000-0005-0000-0000-0000F5530000}"/>
    <cellStyle name="입력 2 2 4 3 5 2" xfId="15740" xr:uid="{00000000-0005-0000-0000-0000F6530000}"/>
    <cellStyle name="입력 2 2 4 3 5 3" xfId="21496" xr:uid="{00000000-0005-0000-0000-0000F7530000}"/>
    <cellStyle name="입력 2 2 4 3 5 4" xfId="26978" xr:uid="{00000000-0005-0000-0000-0000F8530000}"/>
    <cellStyle name="입력 2 2 4 3 6" xfId="9775" xr:uid="{00000000-0005-0000-0000-0000F9530000}"/>
    <cellStyle name="입력 2 2 4 3 6 2" xfId="15741" xr:uid="{00000000-0005-0000-0000-0000FA530000}"/>
    <cellStyle name="입력 2 2 4 3 6 3" xfId="21497" xr:uid="{00000000-0005-0000-0000-0000FB530000}"/>
    <cellStyle name="입력 2 2 4 3 6 4" xfId="26979" xr:uid="{00000000-0005-0000-0000-0000FC530000}"/>
    <cellStyle name="입력 2 2 4 3 7" xfId="9776" xr:uid="{00000000-0005-0000-0000-0000FD530000}"/>
    <cellStyle name="입력 2 2 4 3 7 2" xfId="15742" xr:uid="{00000000-0005-0000-0000-0000FE530000}"/>
    <cellStyle name="입력 2 2 4 3 7 3" xfId="21498" xr:uid="{00000000-0005-0000-0000-0000FF530000}"/>
    <cellStyle name="입력 2 2 4 3 7 4" xfId="26980" xr:uid="{00000000-0005-0000-0000-000000540000}"/>
    <cellStyle name="입력 2 2 4 3 8" xfId="9777" xr:uid="{00000000-0005-0000-0000-000001540000}"/>
    <cellStyle name="입력 2 2 4 3 8 2" xfId="15743" xr:uid="{00000000-0005-0000-0000-000002540000}"/>
    <cellStyle name="입력 2 2 4 3 8 3" xfId="21499" xr:uid="{00000000-0005-0000-0000-000003540000}"/>
    <cellStyle name="입력 2 2 4 3 8 4" xfId="26981" xr:uid="{00000000-0005-0000-0000-000004540000}"/>
    <cellStyle name="입력 2 2 4 3 9" xfId="9778" xr:uid="{00000000-0005-0000-0000-000005540000}"/>
    <cellStyle name="입력 2 2 4 3 9 2" xfId="15744" xr:uid="{00000000-0005-0000-0000-000006540000}"/>
    <cellStyle name="입력 2 2 4 3 9 3" xfId="21500" xr:uid="{00000000-0005-0000-0000-000007540000}"/>
    <cellStyle name="입력 2 2 4 3 9 4" xfId="26982" xr:uid="{00000000-0005-0000-0000-000008540000}"/>
    <cellStyle name="입력 2 2 4 4" xfId="9779" xr:uid="{00000000-0005-0000-0000-000009540000}"/>
    <cellStyle name="입력 2 2 4 4 2" xfId="15745" xr:uid="{00000000-0005-0000-0000-00000A540000}"/>
    <cellStyle name="입력 2 2 4 4 3" xfId="21501" xr:uid="{00000000-0005-0000-0000-00000B540000}"/>
    <cellStyle name="입력 2 2 4 4 4" xfId="26983" xr:uid="{00000000-0005-0000-0000-00000C540000}"/>
    <cellStyle name="입력 2 2 4 5" xfId="9780" xr:uid="{00000000-0005-0000-0000-00000D540000}"/>
    <cellStyle name="입력 2 2 4 5 2" xfId="15746" xr:uid="{00000000-0005-0000-0000-00000E540000}"/>
    <cellStyle name="입력 2 2 4 5 3" xfId="21502" xr:uid="{00000000-0005-0000-0000-00000F540000}"/>
    <cellStyle name="입력 2 2 4 5 4" xfId="26984" xr:uid="{00000000-0005-0000-0000-000010540000}"/>
    <cellStyle name="입력 2 2 4 6" xfId="9781" xr:uid="{00000000-0005-0000-0000-000011540000}"/>
    <cellStyle name="입력 2 2 4 6 2" xfId="15747" xr:uid="{00000000-0005-0000-0000-000012540000}"/>
    <cellStyle name="입력 2 2 4 6 3" xfId="21503" xr:uid="{00000000-0005-0000-0000-000013540000}"/>
    <cellStyle name="입력 2 2 4 6 4" xfId="26985" xr:uid="{00000000-0005-0000-0000-000014540000}"/>
    <cellStyle name="입력 2 2 4 7" xfId="9782" xr:uid="{00000000-0005-0000-0000-000015540000}"/>
    <cellStyle name="입력 2 2 4 7 2" xfId="15748" xr:uid="{00000000-0005-0000-0000-000016540000}"/>
    <cellStyle name="입력 2 2 4 7 3" xfId="21504" xr:uid="{00000000-0005-0000-0000-000017540000}"/>
    <cellStyle name="입력 2 2 4 7 4" xfId="26986" xr:uid="{00000000-0005-0000-0000-000018540000}"/>
    <cellStyle name="입력 2 2 4 8" xfId="11408" xr:uid="{00000000-0005-0000-0000-000019540000}"/>
    <cellStyle name="입력 2 2 4 9" xfId="17206" xr:uid="{00000000-0005-0000-0000-00001A540000}"/>
    <cellStyle name="입력 2 2 5" xfId="5461" xr:uid="{00000000-0005-0000-0000-00001B540000}"/>
    <cellStyle name="입력 2 2 5 10" xfId="17248" xr:uid="{00000000-0005-0000-0000-00001C540000}"/>
    <cellStyle name="입력 2 2 5 11" xfId="22872" xr:uid="{00000000-0005-0000-0000-00001D540000}"/>
    <cellStyle name="입력 2 2 5 2" xfId="5749" xr:uid="{00000000-0005-0000-0000-00001E540000}"/>
    <cellStyle name="입력 2 2 5 2 10" xfId="9783" xr:uid="{00000000-0005-0000-0000-00001F540000}"/>
    <cellStyle name="입력 2 2 5 2 10 2" xfId="15749" xr:uid="{00000000-0005-0000-0000-000020540000}"/>
    <cellStyle name="입력 2 2 5 2 10 3" xfId="21505" xr:uid="{00000000-0005-0000-0000-000021540000}"/>
    <cellStyle name="입력 2 2 5 2 10 4" xfId="26987" xr:uid="{00000000-0005-0000-0000-000022540000}"/>
    <cellStyle name="입력 2 2 5 2 11" xfId="11722" xr:uid="{00000000-0005-0000-0000-000023540000}"/>
    <cellStyle name="입력 2 2 5 2 12" xfId="17489" xr:uid="{00000000-0005-0000-0000-000024540000}"/>
    <cellStyle name="입력 2 2 5 2 13" xfId="23007" xr:uid="{00000000-0005-0000-0000-000025540000}"/>
    <cellStyle name="입력 2 2 5 2 2" xfId="9784" xr:uid="{00000000-0005-0000-0000-000026540000}"/>
    <cellStyle name="입력 2 2 5 2 2 2" xfId="15750" xr:uid="{00000000-0005-0000-0000-000027540000}"/>
    <cellStyle name="입력 2 2 5 2 2 3" xfId="21506" xr:uid="{00000000-0005-0000-0000-000028540000}"/>
    <cellStyle name="입력 2 2 5 2 2 4" xfId="26988" xr:uid="{00000000-0005-0000-0000-000029540000}"/>
    <cellStyle name="입력 2 2 5 2 3" xfId="9785" xr:uid="{00000000-0005-0000-0000-00002A540000}"/>
    <cellStyle name="입력 2 2 5 2 3 2" xfId="15751" xr:uid="{00000000-0005-0000-0000-00002B540000}"/>
    <cellStyle name="입력 2 2 5 2 3 3" xfId="21507" xr:uid="{00000000-0005-0000-0000-00002C540000}"/>
    <cellStyle name="입력 2 2 5 2 3 4" xfId="26989" xr:uid="{00000000-0005-0000-0000-00002D540000}"/>
    <cellStyle name="입력 2 2 5 2 4" xfId="9786" xr:uid="{00000000-0005-0000-0000-00002E540000}"/>
    <cellStyle name="입력 2 2 5 2 4 2" xfId="15752" xr:uid="{00000000-0005-0000-0000-00002F540000}"/>
    <cellStyle name="입력 2 2 5 2 4 3" xfId="21508" xr:uid="{00000000-0005-0000-0000-000030540000}"/>
    <cellStyle name="입력 2 2 5 2 4 4" xfId="26990" xr:uid="{00000000-0005-0000-0000-000031540000}"/>
    <cellStyle name="입력 2 2 5 2 5" xfId="9787" xr:uid="{00000000-0005-0000-0000-000032540000}"/>
    <cellStyle name="입력 2 2 5 2 5 2" xfId="15753" xr:uid="{00000000-0005-0000-0000-000033540000}"/>
    <cellStyle name="입력 2 2 5 2 5 3" xfId="21509" xr:uid="{00000000-0005-0000-0000-000034540000}"/>
    <cellStyle name="입력 2 2 5 2 5 4" xfId="26991" xr:uid="{00000000-0005-0000-0000-000035540000}"/>
    <cellStyle name="입력 2 2 5 2 6" xfId="9788" xr:uid="{00000000-0005-0000-0000-000036540000}"/>
    <cellStyle name="입력 2 2 5 2 6 2" xfId="15754" xr:uid="{00000000-0005-0000-0000-000037540000}"/>
    <cellStyle name="입력 2 2 5 2 6 3" xfId="21510" xr:uid="{00000000-0005-0000-0000-000038540000}"/>
    <cellStyle name="입력 2 2 5 2 6 4" xfId="26992" xr:uid="{00000000-0005-0000-0000-000039540000}"/>
    <cellStyle name="입력 2 2 5 2 7" xfId="9789" xr:uid="{00000000-0005-0000-0000-00003A540000}"/>
    <cellStyle name="입력 2 2 5 2 7 2" xfId="15755" xr:uid="{00000000-0005-0000-0000-00003B540000}"/>
    <cellStyle name="입력 2 2 5 2 7 3" xfId="21511" xr:uid="{00000000-0005-0000-0000-00003C540000}"/>
    <cellStyle name="입력 2 2 5 2 7 4" xfId="26993" xr:uid="{00000000-0005-0000-0000-00003D540000}"/>
    <cellStyle name="입력 2 2 5 2 8" xfId="9790" xr:uid="{00000000-0005-0000-0000-00003E540000}"/>
    <cellStyle name="입력 2 2 5 2 8 2" xfId="15756" xr:uid="{00000000-0005-0000-0000-00003F540000}"/>
    <cellStyle name="입력 2 2 5 2 8 3" xfId="21512" xr:uid="{00000000-0005-0000-0000-000040540000}"/>
    <cellStyle name="입력 2 2 5 2 8 4" xfId="26994" xr:uid="{00000000-0005-0000-0000-000041540000}"/>
    <cellStyle name="입력 2 2 5 2 9" xfId="9791" xr:uid="{00000000-0005-0000-0000-000042540000}"/>
    <cellStyle name="입력 2 2 5 2 9 2" xfId="15757" xr:uid="{00000000-0005-0000-0000-000043540000}"/>
    <cellStyle name="입력 2 2 5 2 9 3" xfId="21513" xr:uid="{00000000-0005-0000-0000-000044540000}"/>
    <cellStyle name="입력 2 2 5 2 9 4" xfId="26995" xr:uid="{00000000-0005-0000-0000-000045540000}"/>
    <cellStyle name="입력 2 2 5 3" xfId="5976" xr:uid="{00000000-0005-0000-0000-000046540000}"/>
    <cellStyle name="입력 2 2 5 3 10" xfId="9792" xr:uid="{00000000-0005-0000-0000-000047540000}"/>
    <cellStyle name="입력 2 2 5 3 10 2" xfId="15758" xr:uid="{00000000-0005-0000-0000-000048540000}"/>
    <cellStyle name="입력 2 2 5 3 10 3" xfId="21514" xr:uid="{00000000-0005-0000-0000-000049540000}"/>
    <cellStyle name="입력 2 2 5 3 10 4" xfId="26996" xr:uid="{00000000-0005-0000-0000-00004A540000}"/>
    <cellStyle name="입력 2 2 5 3 11" xfId="11949" xr:uid="{00000000-0005-0000-0000-00004B540000}"/>
    <cellStyle name="입력 2 2 5 3 12" xfId="17706" xr:uid="{00000000-0005-0000-0000-00004C540000}"/>
    <cellStyle name="입력 2 2 5 3 13" xfId="23203" xr:uid="{00000000-0005-0000-0000-00004D540000}"/>
    <cellStyle name="입력 2 2 5 3 2" xfId="9793" xr:uid="{00000000-0005-0000-0000-00004E540000}"/>
    <cellStyle name="입력 2 2 5 3 2 2" xfId="15759" xr:uid="{00000000-0005-0000-0000-00004F540000}"/>
    <cellStyle name="입력 2 2 5 3 2 3" xfId="21515" xr:uid="{00000000-0005-0000-0000-000050540000}"/>
    <cellStyle name="입력 2 2 5 3 2 4" xfId="26997" xr:uid="{00000000-0005-0000-0000-000051540000}"/>
    <cellStyle name="입력 2 2 5 3 3" xfId="9794" xr:uid="{00000000-0005-0000-0000-000052540000}"/>
    <cellStyle name="입력 2 2 5 3 3 2" xfId="15760" xr:uid="{00000000-0005-0000-0000-000053540000}"/>
    <cellStyle name="입력 2 2 5 3 3 3" xfId="21516" xr:uid="{00000000-0005-0000-0000-000054540000}"/>
    <cellStyle name="입력 2 2 5 3 3 4" xfId="26998" xr:uid="{00000000-0005-0000-0000-000055540000}"/>
    <cellStyle name="입력 2 2 5 3 4" xfId="9795" xr:uid="{00000000-0005-0000-0000-000056540000}"/>
    <cellStyle name="입력 2 2 5 3 4 2" xfId="15761" xr:uid="{00000000-0005-0000-0000-000057540000}"/>
    <cellStyle name="입력 2 2 5 3 4 3" xfId="21517" xr:uid="{00000000-0005-0000-0000-000058540000}"/>
    <cellStyle name="입력 2 2 5 3 4 4" xfId="26999" xr:uid="{00000000-0005-0000-0000-000059540000}"/>
    <cellStyle name="입력 2 2 5 3 5" xfId="9796" xr:uid="{00000000-0005-0000-0000-00005A540000}"/>
    <cellStyle name="입력 2 2 5 3 5 2" xfId="15762" xr:uid="{00000000-0005-0000-0000-00005B540000}"/>
    <cellStyle name="입력 2 2 5 3 5 3" xfId="21518" xr:uid="{00000000-0005-0000-0000-00005C540000}"/>
    <cellStyle name="입력 2 2 5 3 5 4" xfId="27000" xr:uid="{00000000-0005-0000-0000-00005D540000}"/>
    <cellStyle name="입력 2 2 5 3 6" xfId="9797" xr:uid="{00000000-0005-0000-0000-00005E540000}"/>
    <cellStyle name="입력 2 2 5 3 6 2" xfId="15763" xr:uid="{00000000-0005-0000-0000-00005F540000}"/>
    <cellStyle name="입력 2 2 5 3 6 3" xfId="21519" xr:uid="{00000000-0005-0000-0000-000060540000}"/>
    <cellStyle name="입력 2 2 5 3 6 4" xfId="27001" xr:uid="{00000000-0005-0000-0000-000061540000}"/>
    <cellStyle name="입력 2 2 5 3 7" xfId="9798" xr:uid="{00000000-0005-0000-0000-000062540000}"/>
    <cellStyle name="입력 2 2 5 3 7 2" xfId="15764" xr:uid="{00000000-0005-0000-0000-000063540000}"/>
    <cellStyle name="입력 2 2 5 3 7 3" xfId="21520" xr:uid="{00000000-0005-0000-0000-000064540000}"/>
    <cellStyle name="입력 2 2 5 3 7 4" xfId="27002" xr:uid="{00000000-0005-0000-0000-000065540000}"/>
    <cellStyle name="입력 2 2 5 3 8" xfId="9799" xr:uid="{00000000-0005-0000-0000-000066540000}"/>
    <cellStyle name="입력 2 2 5 3 8 2" xfId="15765" xr:uid="{00000000-0005-0000-0000-000067540000}"/>
    <cellStyle name="입력 2 2 5 3 8 3" xfId="21521" xr:uid="{00000000-0005-0000-0000-000068540000}"/>
    <cellStyle name="입력 2 2 5 3 8 4" xfId="27003" xr:uid="{00000000-0005-0000-0000-000069540000}"/>
    <cellStyle name="입력 2 2 5 3 9" xfId="9800" xr:uid="{00000000-0005-0000-0000-00006A540000}"/>
    <cellStyle name="입력 2 2 5 3 9 2" xfId="15766" xr:uid="{00000000-0005-0000-0000-00006B540000}"/>
    <cellStyle name="입력 2 2 5 3 9 3" xfId="21522" xr:uid="{00000000-0005-0000-0000-00006C540000}"/>
    <cellStyle name="입력 2 2 5 3 9 4" xfId="27004" xr:uid="{00000000-0005-0000-0000-00006D540000}"/>
    <cellStyle name="입력 2 2 5 4" xfId="9801" xr:uid="{00000000-0005-0000-0000-00006E540000}"/>
    <cellStyle name="입력 2 2 5 4 2" xfId="15767" xr:uid="{00000000-0005-0000-0000-00006F540000}"/>
    <cellStyle name="입력 2 2 5 4 3" xfId="21523" xr:uid="{00000000-0005-0000-0000-000070540000}"/>
    <cellStyle name="입력 2 2 5 4 4" xfId="27005" xr:uid="{00000000-0005-0000-0000-000071540000}"/>
    <cellStyle name="입력 2 2 5 5" xfId="9802" xr:uid="{00000000-0005-0000-0000-000072540000}"/>
    <cellStyle name="입력 2 2 5 5 2" xfId="15768" xr:uid="{00000000-0005-0000-0000-000073540000}"/>
    <cellStyle name="입력 2 2 5 5 3" xfId="21524" xr:uid="{00000000-0005-0000-0000-000074540000}"/>
    <cellStyle name="입력 2 2 5 5 4" xfId="27006" xr:uid="{00000000-0005-0000-0000-000075540000}"/>
    <cellStyle name="입력 2 2 5 6" xfId="9803" xr:uid="{00000000-0005-0000-0000-000076540000}"/>
    <cellStyle name="입력 2 2 5 6 2" xfId="15769" xr:uid="{00000000-0005-0000-0000-000077540000}"/>
    <cellStyle name="입력 2 2 5 6 3" xfId="21525" xr:uid="{00000000-0005-0000-0000-000078540000}"/>
    <cellStyle name="입력 2 2 5 6 4" xfId="27007" xr:uid="{00000000-0005-0000-0000-000079540000}"/>
    <cellStyle name="입력 2 2 5 7" xfId="9804" xr:uid="{00000000-0005-0000-0000-00007A540000}"/>
    <cellStyle name="입력 2 2 5 7 2" xfId="15770" xr:uid="{00000000-0005-0000-0000-00007B540000}"/>
    <cellStyle name="입력 2 2 5 7 3" xfId="21526" xr:uid="{00000000-0005-0000-0000-00007C540000}"/>
    <cellStyle name="입력 2 2 5 7 4" xfId="27008" xr:uid="{00000000-0005-0000-0000-00007D540000}"/>
    <cellStyle name="입력 2 2 5 8" xfId="9805" xr:uid="{00000000-0005-0000-0000-00007E540000}"/>
    <cellStyle name="입력 2 2 5 8 2" xfId="15771" xr:uid="{00000000-0005-0000-0000-00007F540000}"/>
    <cellStyle name="입력 2 2 5 8 3" xfId="21527" xr:uid="{00000000-0005-0000-0000-000080540000}"/>
    <cellStyle name="입력 2 2 5 8 4" xfId="27009" xr:uid="{00000000-0005-0000-0000-000081540000}"/>
    <cellStyle name="입력 2 2 5 9" xfId="11455" xr:uid="{00000000-0005-0000-0000-000082540000}"/>
    <cellStyle name="입력 2 2 6" xfId="9806" xr:uid="{00000000-0005-0000-0000-000083540000}"/>
    <cellStyle name="입력 2 2 6 2" xfId="15772" xr:uid="{00000000-0005-0000-0000-000084540000}"/>
    <cellStyle name="입력 2 2 6 3" xfId="21528" xr:uid="{00000000-0005-0000-0000-000085540000}"/>
    <cellStyle name="입력 2 2 6 4" xfId="27010" xr:uid="{00000000-0005-0000-0000-000086540000}"/>
    <cellStyle name="입력 2 2 7" xfId="9807" xr:uid="{00000000-0005-0000-0000-000087540000}"/>
    <cellStyle name="입력 2 2 7 2" xfId="15773" xr:uid="{00000000-0005-0000-0000-000088540000}"/>
    <cellStyle name="입력 2 2 7 3" xfId="21529" xr:uid="{00000000-0005-0000-0000-000089540000}"/>
    <cellStyle name="입력 2 2 7 4" xfId="27011" xr:uid="{00000000-0005-0000-0000-00008A540000}"/>
    <cellStyle name="입력 2 2 8" xfId="11330" xr:uid="{00000000-0005-0000-0000-00008B540000}"/>
    <cellStyle name="입력 2 2 9" xfId="11279" xr:uid="{00000000-0005-0000-0000-00008C540000}"/>
    <cellStyle name="입력 2 3" xfId="5387" xr:uid="{00000000-0005-0000-0000-00008D540000}"/>
    <cellStyle name="입력 2 3 10" xfId="9808" xr:uid="{00000000-0005-0000-0000-00008E540000}"/>
    <cellStyle name="입력 2 3 10 2" xfId="15774" xr:uid="{00000000-0005-0000-0000-00008F540000}"/>
    <cellStyle name="입력 2 3 10 3" xfId="21530" xr:uid="{00000000-0005-0000-0000-000090540000}"/>
    <cellStyle name="입력 2 3 10 4" xfId="27012" xr:uid="{00000000-0005-0000-0000-000091540000}"/>
    <cellStyle name="입력 2 3 11" xfId="11381" xr:uid="{00000000-0005-0000-0000-000092540000}"/>
    <cellStyle name="입력 2 3 12" xfId="17184" xr:uid="{00000000-0005-0000-0000-000093540000}"/>
    <cellStyle name="입력 2 3 13" xfId="11308" xr:uid="{00000000-0005-0000-0000-000094540000}"/>
    <cellStyle name="입력 2 3 2" xfId="5675" xr:uid="{00000000-0005-0000-0000-000095540000}"/>
    <cellStyle name="입력 2 3 2 10" xfId="11648" xr:uid="{00000000-0005-0000-0000-000096540000}"/>
    <cellStyle name="입력 2 3 2 11" xfId="17418" xr:uid="{00000000-0005-0000-0000-000097540000}"/>
    <cellStyle name="입력 2 3 2 12" xfId="22947" xr:uid="{00000000-0005-0000-0000-000098540000}"/>
    <cellStyle name="입력 2 3 2 2" xfId="9809" xr:uid="{00000000-0005-0000-0000-000099540000}"/>
    <cellStyle name="입력 2 3 2 2 2" xfId="15775" xr:uid="{00000000-0005-0000-0000-00009A540000}"/>
    <cellStyle name="입력 2 3 2 2 3" xfId="21531" xr:uid="{00000000-0005-0000-0000-00009B540000}"/>
    <cellStyle name="입력 2 3 2 2 4" xfId="27013" xr:uid="{00000000-0005-0000-0000-00009C540000}"/>
    <cellStyle name="입력 2 3 2 3" xfId="9810" xr:uid="{00000000-0005-0000-0000-00009D540000}"/>
    <cellStyle name="입력 2 3 2 3 2" xfId="15776" xr:uid="{00000000-0005-0000-0000-00009E540000}"/>
    <cellStyle name="입력 2 3 2 3 3" xfId="21532" xr:uid="{00000000-0005-0000-0000-00009F540000}"/>
    <cellStyle name="입력 2 3 2 3 4" xfId="27014" xr:uid="{00000000-0005-0000-0000-0000A0540000}"/>
    <cellStyle name="입력 2 3 2 4" xfId="9811" xr:uid="{00000000-0005-0000-0000-0000A1540000}"/>
    <cellStyle name="입력 2 3 2 4 2" xfId="15777" xr:uid="{00000000-0005-0000-0000-0000A2540000}"/>
    <cellStyle name="입력 2 3 2 4 3" xfId="21533" xr:uid="{00000000-0005-0000-0000-0000A3540000}"/>
    <cellStyle name="입력 2 3 2 4 4" xfId="27015" xr:uid="{00000000-0005-0000-0000-0000A4540000}"/>
    <cellStyle name="입력 2 3 2 5" xfId="9812" xr:uid="{00000000-0005-0000-0000-0000A5540000}"/>
    <cellStyle name="입력 2 3 2 5 2" xfId="15778" xr:uid="{00000000-0005-0000-0000-0000A6540000}"/>
    <cellStyle name="입력 2 3 2 5 3" xfId="21534" xr:uid="{00000000-0005-0000-0000-0000A7540000}"/>
    <cellStyle name="입력 2 3 2 5 4" xfId="27016" xr:uid="{00000000-0005-0000-0000-0000A8540000}"/>
    <cellStyle name="입력 2 3 2 6" xfId="9813" xr:uid="{00000000-0005-0000-0000-0000A9540000}"/>
    <cellStyle name="입력 2 3 2 6 2" xfId="15779" xr:uid="{00000000-0005-0000-0000-0000AA540000}"/>
    <cellStyle name="입력 2 3 2 6 3" xfId="21535" xr:uid="{00000000-0005-0000-0000-0000AB540000}"/>
    <cellStyle name="입력 2 3 2 6 4" xfId="27017" xr:uid="{00000000-0005-0000-0000-0000AC540000}"/>
    <cellStyle name="입력 2 3 2 7" xfId="9814" xr:uid="{00000000-0005-0000-0000-0000AD540000}"/>
    <cellStyle name="입력 2 3 2 7 2" xfId="15780" xr:uid="{00000000-0005-0000-0000-0000AE540000}"/>
    <cellStyle name="입력 2 3 2 7 3" xfId="21536" xr:uid="{00000000-0005-0000-0000-0000AF540000}"/>
    <cellStyle name="입력 2 3 2 7 4" xfId="27018" xr:uid="{00000000-0005-0000-0000-0000B0540000}"/>
    <cellStyle name="입력 2 3 2 8" xfId="9815" xr:uid="{00000000-0005-0000-0000-0000B1540000}"/>
    <cellStyle name="입력 2 3 2 8 2" xfId="15781" xr:uid="{00000000-0005-0000-0000-0000B2540000}"/>
    <cellStyle name="입력 2 3 2 8 3" xfId="21537" xr:uid="{00000000-0005-0000-0000-0000B3540000}"/>
    <cellStyle name="입력 2 3 2 8 4" xfId="27019" xr:uid="{00000000-0005-0000-0000-0000B4540000}"/>
    <cellStyle name="입력 2 3 2 9" xfId="9816" xr:uid="{00000000-0005-0000-0000-0000B5540000}"/>
    <cellStyle name="입력 2 3 2 9 2" xfId="15782" xr:uid="{00000000-0005-0000-0000-0000B6540000}"/>
    <cellStyle name="입력 2 3 2 9 3" xfId="21538" xr:uid="{00000000-0005-0000-0000-0000B7540000}"/>
    <cellStyle name="입력 2 3 2 9 4" xfId="27020" xr:uid="{00000000-0005-0000-0000-0000B8540000}"/>
    <cellStyle name="입력 2 3 3" xfId="5916" xr:uid="{00000000-0005-0000-0000-0000B9540000}"/>
    <cellStyle name="입력 2 3 3 10" xfId="9817" xr:uid="{00000000-0005-0000-0000-0000BA540000}"/>
    <cellStyle name="입력 2 3 3 10 2" xfId="15783" xr:uid="{00000000-0005-0000-0000-0000BB540000}"/>
    <cellStyle name="입력 2 3 3 10 3" xfId="21539" xr:uid="{00000000-0005-0000-0000-0000BC540000}"/>
    <cellStyle name="입력 2 3 3 10 4" xfId="27021" xr:uid="{00000000-0005-0000-0000-0000BD540000}"/>
    <cellStyle name="입력 2 3 3 11" xfId="11889" xr:uid="{00000000-0005-0000-0000-0000BE540000}"/>
    <cellStyle name="입력 2 3 3 12" xfId="17646" xr:uid="{00000000-0005-0000-0000-0000BF540000}"/>
    <cellStyle name="입력 2 3 3 13" xfId="23143" xr:uid="{00000000-0005-0000-0000-0000C0540000}"/>
    <cellStyle name="입력 2 3 3 2" xfId="9818" xr:uid="{00000000-0005-0000-0000-0000C1540000}"/>
    <cellStyle name="입력 2 3 3 2 2" xfId="15784" xr:uid="{00000000-0005-0000-0000-0000C2540000}"/>
    <cellStyle name="입력 2 3 3 2 3" xfId="21540" xr:uid="{00000000-0005-0000-0000-0000C3540000}"/>
    <cellStyle name="입력 2 3 3 2 4" xfId="27022" xr:uid="{00000000-0005-0000-0000-0000C4540000}"/>
    <cellStyle name="입력 2 3 3 3" xfId="9819" xr:uid="{00000000-0005-0000-0000-0000C5540000}"/>
    <cellStyle name="입력 2 3 3 3 2" xfId="15785" xr:uid="{00000000-0005-0000-0000-0000C6540000}"/>
    <cellStyle name="입력 2 3 3 3 3" xfId="21541" xr:uid="{00000000-0005-0000-0000-0000C7540000}"/>
    <cellStyle name="입력 2 3 3 3 4" xfId="27023" xr:uid="{00000000-0005-0000-0000-0000C8540000}"/>
    <cellStyle name="입력 2 3 3 4" xfId="9820" xr:uid="{00000000-0005-0000-0000-0000C9540000}"/>
    <cellStyle name="입력 2 3 3 4 2" xfId="15786" xr:uid="{00000000-0005-0000-0000-0000CA540000}"/>
    <cellStyle name="입력 2 3 3 4 3" xfId="21542" xr:uid="{00000000-0005-0000-0000-0000CB540000}"/>
    <cellStyle name="입력 2 3 3 4 4" xfId="27024" xr:uid="{00000000-0005-0000-0000-0000CC540000}"/>
    <cellStyle name="입력 2 3 3 5" xfId="9821" xr:uid="{00000000-0005-0000-0000-0000CD540000}"/>
    <cellStyle name="입력 2 3 3 5 2" xfId="15787" xr:uid="{00000000-0005-0000-0000-0000CE540000}"/>
    <cellStyle name="입력 2 3 3 5 3" xfId="21543" xr:uid="{00000000-0005-0000-0000-0000CF540000}"/>
    <cellStyle name="입력 2 3 3 5 4" xfId="27025" xr:uid="{00000000-0005-0000-0000-0000D0540000}"/>
    <cellStyle name="입력 2 3 3 6" xfId="9822" xr:uid="{00000000-0005-0000-0000-0000D1540000}"/>
    <cellStyle name="입력 2 3 3 6 2" xfId="15788" xr:uid="{00000000-0005-0000-0000-0000D2540000}"/>
    <cellStyle name="입력 2 3 3 6 3" xfId="21544" xr:uid="{00000000-0005-0000-0000-0000D3540000}"/>
    <cellStyle name="입력 2 3 3 6 4" xfId="27026" xr:uid="{00000000-0005-0000-0000-0000D4540000}"/>
    <cellStyle name="입력 2 3 3 7" xfId="9823" xr:uid="{00000000-0005-0000-0000-0000D5540000}"/>
    <cellStyle name="입력 2 3 3 7 2" xfId="15789" xr:uid="{00000000-0005-0000-0000-0000D6540000}"/>
    <cellStyle name="입력 2 3 3 7 3" xfId="21545" xr:uid="{00000000-0005-0000-0000-0000D7540000}"/>
    <cellStyle name="입력 2 3 3 7 4" xfId="27027" xr:uid="{00000000-0005-0000-0000-0000D8540000}"/>
    <cellStyle name="입력 2 3 3 8" xfId="9824" xr:uid="{00000000-0005-0000-0000-0000D9540000}"/>
    <cellStyle name="입력 2 3 3 8 2" xfId="15790" xr:uid="{00000000-0005-0000-0000-0000DA540000}"/>
    <cellStyle name="입력 2 3 3 8 3" xfId="21546" xr:uid="{00000000-0005-0000-0000-0000DB540000}"/>
    <cellStyle name="입력 2 3 3 8 4" xfId="27028" xr:uid="{00000000-0005-0000-0000-0000DC540000}"/>
    <cellStyle name="입력 2 3 3 9" xfId="9825" xr:uid="{00000000-0005-0000-0000-0000DD540000}"/>
    <cellStyle name="입력 2 3 3 9 2" xfId="15791" xr:uid="{00000000-0005-0000-0000-0000DE540000}"/>
    <cellStyle name="입력 2 3 3 9 3" xfId="21547" xr:uid="{00000000-0005-0000-0000-0000DF540000}"/>
    <cellStyle name="입력 2 3 3 9 4" xfId="27029" xr:uid="{00000000-0005-0000-0000-0000E0540000}"/>
    <cellStyle name="입력 2 3 4" xfId="9826" xr:uid="{00000000-0005-0000-0000-0000E1540000}"/>
    <cellStyle name="입력 2 3 4 2" xfId="15792" xr:uid="{00000000-0005-0000-0000-0000E2540000}"/>
    <cellStyle name="입력 2 3 4 3" xfId="21548" xr:uid="{00000000-0005-0000-0000-0000E3540000}"/>
    <cellStyle name="입력 2 3 4 4" xfId="27030" xr:uid="{00000000-0005-0000-0000-0000E4540000}"/>
    <cellStyle name="입력 2 3 5" xfId="9827" xr:uid="{00000000-0005-0000-0000-0000E5540000}"/>
    <cellStyle name="입력 2 3 5 2" xfId="15793" xr:uid="{00000000-0005-0000-0000-0000E6540000}"/>
    <cellStyle name="입력 2 3 5 3" xfId="21549" xr:uid="{00000000-0005-0000-0000-0000E7540000}"/>
    <cellStyle name="입력 2 3 5 4" xfId="27031" xr:uid="{00000000-0005-0000-0000-0000E8540000}"/>
    <cellStyle name="입력 2 3 6" xfId="9828" xr:uid="{00000000-0005-0000-0000-0000E9540000}"/>
    <cellStyle name="입력 2 3 6 2" xfId="15794" xr:uid="{00000000-0005-0000-0000-0000EA540000}"/>
    <cellStyle name="입력 2 3 6 3" xfId="21550" xr:uid="{00000000-0005-0000-0000-0000EB540000}"/>
    <cellStyle name="입력 2 3 6 4" xfId="27032" xr:uid="{00000000-0005-0000-0000-0000EC540000}"/>
    <cellStyle name="입력 2 3 7" xfId="9829" xr:uid="{00000000-0005-0000-0000-0000ED540000}"/>
    <cellStyle name="입력 2 3 7 2" xfId="15795" xr:uid="{00000000-0005-0000-0000-0000EE540000}"/>
    <cellStyle name="입력 2 3 7 3" xfId="21551" xr:uid="{00000000-0005-0000-0000-0000EF540000}"/>
    <cellStyle name="입력 2 3 7 4" xfId="27033" xr:uid="{00000000-0005-0000-0000-0000F0540000}"/>
    <cellStyle name="입력 2 3 8" xfId="9830" xr:uid="{00000000-0005-0000-0000-0000F1540000}"/>
    <cellStyle name="입력 2 3 8 2" xfId="15796" xr:uid="{00000000-0005-0000-0000-0000F2540000}"/>
    <cellStyle name="입력 2 3 8 3" xfId="21552" xr:uid="{00000000-0005-0000-0000-0000F3540000}"/>
    <cellStyle name="입력 2 3 8 4" xfId="27034" xr:uid="{00000000-0005-0000-0000-0000F4540000}"/>
    <cellStyle name="입력 2 3 9" xfId="9831" xr:uid="{00000000-0005-0000-0000-0000F5540000}"/>
    <cellStyle name="입력 2 3 9 2" xfId="15797" xr:uid="{00000000-0005-0000-0000-0000F6540000}"/>
    <cellStyle name="입력 2 3 9 3" xfId="21553" xr:uid="{00000000-0005-0000-0000-0000F7540000}"/>
    <cellStyle name="입력 2 3 9 4" xfId="27035" xr:uid="{00000000-0005-0000-0000-0000F8540000}"/>
    <cellStyle name="입력 2 4" xfId="5534" xr:uid="{00000000-0005-0000-0000-0000F9540000}"/>
    <cellStyle name="입력 2 4 2" xfId="5822" xr:uid="{00000000-0005-0000-0000-0000FA540000}"/>
    <cellStyle name="입력 2 4 2 10" xfId="11795" xr:uid="{00000000-0005-0000-0000-0000FB540000}"/>
    <cellStyle name="입력 2 4 2 11" xfId="17558" xr:uid="{00000000-0005-0000-0000-0000FC540000}"/>
    <cellStyle name="입력 2 4 2 12" xfId="23074" xr:uid="{00000000-0005-0000-0000-0000FD540000}"/>
    <cellStyle name="입력 2 4 2 2" xfId="9832" xr:uid="{00000000-0005-0000-0000-0000FE540000}"/>
    <cellStyle name="입력 2 4 2 2 2" xfId="15798" xr:uid="{00000000-0005-0000-0000-0000FF540000}"/>
    <cellStyle name="입력 2 4 2 2 3" xfId="21554" xr:uid="{00000000-0005-0000-0000-000000550000}"/>
    <cellStyle name="입력 2 4 2 2 4" xfId="27036" xr:uid="{00000000-0005-0000-0000-000001550000}"/>
    <cellStyle name="입력 2 4 2 3" xfId="9833" xr:uid="{00000000-0005-0000-0000-000002550000}"/>
    <cellStyle name="입력 2 4 2 3 2" xfId="15799" xr:uid="{00000000-0005-0000-0000-000003550000}"/>
    <cellStyle name="입력 2 4 2 3 3" xfId="21555" xr:uid="{00000000-0005-0000-0000-000004550000}"/>
    <cellStyle name="입력 2 4 2 3 4" xfId="27037" xr:uid="{00000000-0005-0000-0000-000005550000}"/>
    <cellStyle name="입력 2 4 2 4" xfId="9834" xr:uid="{00000000-0005-0000-0000-000006550000}"/>
    <cellStyle name="입력 2 4 2 4 2" xfId="15800" xr:uid="{00000000-0005-0000-0000-000007550000}"/>
    <cellStyle name="입력 2 4 2 4 3" xfId="21556" xr:uid="{00000000-0005-0000-0000-000008550000}"/>
    <cellStyle name="입력 2 4 2 4 4" xfId="27038" xr:uid="{00000000-0005-0000-0000-000009550000}"/>
    <cellStyle name="입력 2 4 2 5" xfId="9835" xr:uid="{00000000-0005-0000-0000-00000A550000}"/>
    <cellStyle name="입력 2 4 2 5 2" xfId="15801" xr:uid="{00000000-0005-0000-0000-00000B550000}"/>
    <cellStyle name="입력 2 4 2 5 3" xfId="21557" xr:uid="{00000000-0005-0000-0000-00000C550000}"/>
    <cellStyle name="입력 2 4 2 5 4" xfId="27039" xr:uid="{00000000-0005-0000-0000-00000D550000}"/>
    <cellStyle name="입력 2 4 2 6" xfId="9836" xr:uid="{00000000-0005-0000-0000-00000E550000}"/>
    <cellStyle name="입력 2 4 2 6 2" xfId="15802" xr:uid="{00000000-0005-0000-0000-00000F550000}"/>
    <cellStyle name="입력 2 4 2 6 3" xfId="21558" xr:uid="{00000000-0005-0000-0000-000010550000}"/>
    <cellStyle name="입력 2 4 2 6 4" xfId="27040" xr:uid="{00000000-0005-0000-0000-000011550000}"/>
    <cellStyle name="입력 2 4 2 7" xfId="9837" xr:uid="{00000000-0005-0000-0000-000012550000}"/>
    <cellStyle name="입력 2 4 2 7 2" xfId="15803" xr:uid="{00000000-0005-0000-0000-000013550000}"/>
    <cellStyle name="입력 2 4 2 7 3" xfId="21559" xr:uid="{00000000-0005-0000-0000-000014550000}"/>
    <cellStyle name="입력 2 4 2 7 4" xfId="27041" xr:uid="{00000000-0005-0000-0000-000015550000}"/>
    <cellStyle name="입력 2 4 2 8" xfId="9838" xr:uid="{00000000-0005-0000-0000-000016550000}"/>
    <cellStyle name="입력 2 4 2 8 2" xfId="15804" xr:uid="{00000000-0005-0000-0000-000017550000}"/>
    <cellStyle name="입력 2 4 2 8 3" xfId="21560" xr:uid="{00000000-0005-0000-0000-000018550000}"/>
    <cellStyle name="입력 2 4 2 8 4" xfId="27042" xr:uid="{00000000-0005-0000-0000-000019550000}"/>
    <cellStyle name="입력 2 4 2 9" xfId="9839" xr:uid="{00000000-0005-0000-0000-00001A550000}"/>
    <cellStyle name="입력 2 4 2 9 2" xfId="15805" xr:uid="{00000000-0005-0000-0000-00001B550000}"/>
    <cellStyle name="입력 2 4 2 9 3" xfId="21561" xr:uid="{00000000-0005-0000-0000-00001C550000}"/>
    <cellStyle name="입력 2 4 2 9 4" xfId="27043" xr:uid="{00000000-0005-0000-0000-00001D550000}"/>
    <cellStyle name="입력 2 4 3" xfId="6045" xr:uid="{00000000-0005-0000-0000-00001E550000}"/>
    <cellStyle name="입력 2 4 3 10" xfId="9840" xr:uid="{00000000-0005-0000-0000-00001F550000}"/>
    <cellStyle name="입력 2 4 3 10 2" xfId="15806" xr:uid="{00000000-0005-0000-0000-000020550000}"/>
    <cellStyle name="입력 2 4 3 10 3" xfId="21562" xr:uid="{00000000-0005-0000-0000-000021550000}"/>
    <cellStyle name="입력 2 4 3 10 4" xfId="27044" xr:uid="{00000000-0005-0000-0000-000022550000}"/>
    <cellStyle name="입력 2 4 3 11" xfId="12017" xr:uid="{00000000-0005-0000-0000-000023550000}"/>
    <cellStyle name="입력 2 4 3 12" xfId="17774" xr:uid="{00000000-0005-0000-0000-000024550000}"/>
    <cellStyle name="입력 2 4 3 13" xfId="23271" xr:uid="{00000000-0005-0000-0000-000025550000}"/>
    <cellStyle name="입력 2 4 3 2" xfId="9841" xr:uid="{00000000-0005-0000-0000-000026550000}"/>
    <cellStyle name="입력 2 4 3 2 2" xfId="15807" xr:uid="{00000000-0005-0000-0000-000027550000}"/>
    <cellStyle name="입력 2 4 3 2 3" xfId="21563" xr:uid="{00000000-0005-0000-0000-000028550000}"/>
    <cellStyle name="입력 2 4 3 2 4" xfId="27045" xr:uid="{00000000-0005-0000-0000-000029550000}"/>
    <cellStyle name="입력 2 4 3 3" xfId="9842" xr:uid="{00000000-0005-0000-0000-00002A550000}"/>
    <cellStyle name="입력 2 4 3 3 2" xfId="15808" xr:uid="{00000000-0005-0000-0000-00002B550000}"/>
    <cellStyle name="입력 2 4 3 3 3" xfId="21564" xr:uid="{00000000-0005-0000-0000-00002C550000}"/>
    <cellStyle name="입력 2 4 3 3 4" xfId="27046" xr:uid="{00000000-0005-0000-0000-00002D550000}"/>
    <cellStyle name="입력 2 4 3 4" xfId="9843" xr:uid="{00000000-0005-0000-0000-00002E550000}"/>
    <cellStyle name="입력 2 4 3 4 2" xfId="15809" xr:uid="{00000000-0005-0000-0000-00002F550000}"/>
    <cellStyle name="입력 2 4 3 4 3" xfId="21565" xr:uid="{00000000-0005-0000-0000-000030550000}"/>
    <cellStyle name="입력 2 4 3 4 4" xfId="27047" xr:uid="{00000000-0005-0000-0000-000031550000}"/>
    <cellStyle name="입력 2 4 3 5" xfId="9844" xr:uid="{00000000-0005-0000-0000-000032550000}"/>
    <cellStyle name="입력 2 4 3 5 2" xfId="15810" xr:uid="{00000000-0005-0000-0000-000033550000}"/>
    <cellStyle name="입력 2 4 3 5 3" xfId="21566" xr:uid="{00000000-0005-0000-0000-000034550000}"/>
    <cellStyle name="입력 2 4 3 5 4" xfId="27048" xr:uid="{00000000-0005-0000-0000-000035550000}"/>
    <cellStyle name="입력 2 4 3 6" xfId="9845" xr:uid="{00000000-0005-0000-0000-000036550000}"/>
    <cellStyle name="입력 2 4 3 6 2" xfId="15811" xr:uid="{00000000-0005-0000-0000-000037550000}"/>
    <cellStyle name="입력 2 4 3 6 3" xfId="21567" xr:uid="{00000000-0005-0000-0000-000038550000}"/>
    <cellStyle name="입력 2 4 3 6 4" xfId="27049" xr:uid="{00000000-0005-0000-0000-000039550000}"/>
    <cellStyle name="입력 2 4 3 7" xfId="9846" xr:uid="{00000000-0005-0000-0000-00003A550000}"/>
    <cellStyle name="입력 2 4 3 7 2" xfId="15812" xr:uid="{00000000-0005-0000-0000-00003B550000}"/>
    <cellStyle name="입력 2 4 3 7 3" xfId="21568" xr:uid="{00000000-0005-0000-0000-00003C550000}"/>
    <cellStyle name="입력 2 4 3 7 4" xfId="27050" xr:uid="{00000000-0005-0000-0000-00003D550000}"/>
    <cellStyle name="입력 2 4 3 8" xfId="9847" xr:uid="{00000000-0005-0000-0000-00003E550000}"/>
    <cellStyle name="입력 2 4 3 8 2" xfId="15813" xr:uid="{00000000-0005-0000-0000-00003F550000}"/>
    <cellStyle name="입력 2 4 3 8 3" xfId="21569" xr:uid="{00000000-0005-0000-0000-000040550000}"/>
    <cellStyle name="입력 2 4 3 8 4" xfId="27051" xr:uid="{00000000-0005-0000-0000-000041550000}"/>
    <cellStyle name="입력 2 4 3 9" xfId="9848" xr:uid="{00000000-0005-0000-0000-000042550000}"/>
    <cellStyle name="입력 2 4 3 9 2" xfId="15814" xr:uid="{00000000-0005-0000-0000-000043550000}"/>
    <cellStyle name="입력 2 4 3 9 3" xfId="21570" xr:uid="{00000000-0005-0000-0000-000044550000}"/>
    <cellStyle name="입력 2 4 3 9 4" xfId="27052" xr:uid="{00000000-0005-0000-0000-000045550000}"/>
    <cellStyle name="입력 2 4 4" xfId="9849" xr:uid="{00000000-0005-0000-0000-000046550000}"/>
    <cellStyle name="입력 2 4 4 2" xfId="15815" xr:uid="{00000000-0005-0000-0000-000047550000}"/>
    <cellStyle name="입력 2 4 4 3" xfId="21571" xr:uid="{00000000-0005-0000-0000-000048550000}"/>
    <cellStyle name="입력 2 4 4 4" xfId="27053" xr:uid="{00000000-0005-0000-0000-000049550000}"/>
    <cellStyle name="입력 2 4 5" xfId="9850" xr:uid="{00000000-0005-0000-0000-00004A550000}"/>
    <cellStyle name="입력 2 4 5 2" xfId="15816" xr:uid="{00000000-0005-0000-0000-00004B550000}"/>
    <cellStyle name="입력 2 4 5 3" xfId="21572" xr:uid="{00000000-0005-0000-0000-00004C550000}"/>
    <cellStyle name="입력 2 4 5 4" xfId="27054" xr:uid="{00000000-0005-0000-0000-00004D550000}"/>
    <cellStyle name="입력 2 4 6" xfId="9851" xr:uid="{00000000-0005-0000-0000-00004E550000}"/>
    <cellStyle name="입력 2 4 6 2" xfId="15817" xr:uid="{00000000-0005-0000-0000-00004F550000}"/>
    <cellStyle name="입력 2 4 6 3" xfId="21573" xr:uid="{00000000-0005-0000-0000-000050550000}"/>
    <cellStyle name="입력 2 4 6 4" xfId="27055" xr:uid="{00000000-0005-0000-0000-000051550000}"/>
    <cellStyle name="입력 2 4 7" xfId="11527" xr:uid="{00000000-0005-0000-0000-000052550000}"/>
    <cellStyle name="입력 2 4 8" xfId="17315" xr:uid="{00000000-0005-0000-0000-000053550000}"/>
    <cellStyle name="입력 2 5" xfId="5451" xr:uid="{00000000-0005-0000-0000-000054550000}"/>
    <cellStyle name="입력 2 5 2" xfId="5739" xr:uid="{00000000-0005-0000-0000-000055550000}"/>
    <cellStyle name="입력 2 5 2 10" xfId="11712" xr:uid="{00000000-0005-0000-0000-000056550000}"/>
    <cellStyle name="입력 2 5 2 11" xfId="17479" xr:uid="{00000000-0005-0000-0000-000057550000}"/>
    <cellStyle name="입력 2 5 2 12" xfId="22999" xr:uid="{00000000-0005-0000-0000-000058550000}"/>
    <cellStyle name="입력 2 5 2 2" xfId="9852" xr:uid="{00000000-0005-0000-0000-000059550000}"/>
    <cellStyle name="입력 2 5 2 2 2" xfId="15818" xr:uid="{00000000-0005-0000-0000-00005A550000}"/>
    <cellStyle name="입력 2 5 2 2 3" xfId="21574" xr:uid="{00000000-0005-0000-0000-00005B550000}"/>
    <cellStyle name="입력 2 5 2 2 4" xfId="27056" xr:uid="{00000000-0005-0000-0000-00005C550000}"/>
    <cellStyle name="입력 2 5 2 3" xfId="9853" xr:uid="{00000000-0005-0000-0000-00005D550000}"/>
    <cellStyle name="입력 2 5 2 3 2" xfId="15819" xr:uid="{00000000-0005-0000-0000-00005E550000}"/>
    <cellStyle name="입력 2 5 2 3 3" xfId="21575" xr:uid="{00000000-0005-0000-0000-00005F550000}"/>
    <cellStyle name="입력 2 5 2 3 4" xfId="27057" xr:uid="{00000000-0005-0000-0000-000060550000}"/>
    <cellStyle name="입력 2 5 2 4" xfId="9854" xr:uid="{00000000-0005-0000-0000-000061550000}"/>
    <cellStyle name="입력 2 5 2 4 2" xfId="15820" xr:uid="{00000000-0005-0000-0000-000062550000}"/>
    <cellStyle name="입력 2 5 2 4 3" xfId="21576" xr:uid="{00000000-0005-0000-0000-000063550000}"/>
    <cellStyle name="입력 2 5 2 4 4" xfId="27058" xr:uid="{00000000-0005-0000-0000-000064550000}"/>
    <cellStyle name="입력 2 5 2 5" xfId="9855" xr:uid="{00000000-0005-0000-0000-000065550000}"/>
    <cellStyle name="입력 2 5 2 5 2" xfId="15821" xr:uid="{00000000-0005-0000-0000-000066550000}"/>
    <cellStyle name="입력 2 5 2 5 3" xfId="21577" xr:uid="{00000000-0005-0000-0000-000067550000}"/>
    <cellStyle name="입력 2 5 2 5 4" xfId="27059" xr:uid="{00000000-0005-0000-0000-000068550000}"/>
    <cellStyle name="입력 2 5 2 6" xfId="9856" xr:uid="{00000000-0005-0000-0000-000069550000}"/>
    <cellStyle name="입력 2 5 2 6 2" xfId="15822" xr:uid="{00000000-0005-0000-0000-00006A550000}"/>
    <cellStyle name="입력 2 5 2 6 3" xfId="21578" xr:uid="{00000000-0005-0000-0000-00006B550000}"/>
    <cellStyle name="입력 2 5 2 6 4" xfId="27060" xr:uid="{00000000-0005-0000-0000-00006C550000}"/>
    <cellStyle name="입력 2 5 2 7" xfId="9857" xr:uid="{00000000-0005-0000-0000-00006D550000}"/>
    <cellStyle name="입력 2 5 2 7 2" xfId="15823" xr:uid="{00000000-0005-0000-0000-00006E550000}"/>
    <cellStyle name="입력 2 5 2 7 3" xfId="21579" xr:uid="{00000000-0005-0000-0000-00006F550000}"/>
    <cellStyle name="입력 2 5 2 7 4" xfId="27061" xr:uid="{00000000-0005-0000-0000-000070550000}"/>
    <cellStyle name="입력 2 5 2 8" xfId="9858" xr:uid="{00000000-0005-0000-0000-000071550000}"/>
    <cellStyle name="입력 2 5 2 8 2" xfId="15824" xr:uid="{00000000-0005-0000-0000-000072550000}"/>
    <cellStyle name="입력 2 5 2 8 3" xfId="21580" xr:uid="{00000000-0005-0000-0000-000073550000}"/>
    <cellStyle name="입력 2 5 2 8 4" xfId="27062" xr:uid="{00000000-0005-0000-0000-000074550000}"/>
    <cellStyle name="입력 2 5 2 9" xfId="9859" xr:uid="{00000000-0005-0000-0000-000075550000}"/>
    <cellStyle name="입력 2 5 2 9 2" xfId="15825" xr:uid="{00000000-0005-0000-0000-000076550000}"/>
    <cellStyle name="입력 2 5 2 9 3" xfId="21581" xr:uid="{00000000-0005-0000-0000-000077550000}"/>
    <cellStyle name="입력 2 5 2 9 4" xfId="27063" xr:uid="{00000000-0005-0000-0000-000078550000}"/>
    <cellStyle name="입력 2 5 3" xfId="5967" xr:uid="{00000000-0005-0000-0000-000079550000}"/>
    <cellStyle name="입력 2 5 3 10" xfId="9860" xr:uid="{00000000-0005-0000-0000-00007A550000}"/>
    <cellStyle name="입력 2 5 3 10 2" xfId="15826" xr:uid="{00000000-0005-0000-0000-00007B550000}"/>
    <cellStyle name="입력 2 5 3 10 3" xfId="21582" xr:uid="{00000000-0005-0000-0000-00007C550000}"/>
    <cellStyle name="입력 2 5 3 10 4" xfId="27064" xr:uid="{00000000-0005-0000-0000-00007D550000}"/>
    <cellStyle name="입력 2 5 3 11" xfId="11940" xr:uid="{00000000-0005-0000-0000-00007E550000}"/>
    <cellStyle name="입력 2 5 3 12" xfId="17697" xr:uid="{00000000-0005-0000-0000-00007F550000}"/>
    <cellStyle name="입력 2 5 3 13" xfId="23194" xr:uid="{00000000-0005-0000-0000-000080550000}"/>
    <cellStyle name="입력 2 5 3 2" xfId="9861" xr:uid="{00000000-0005-0000-0000-000081550000}"/>
    <cellStyle name="입력 2 5 3 2 2" xfId="15827" xr:uid="{00000000-0005-0000-0000-000082550000}"/>
    <cellStyle name="입력 2 5 3 2 3" xfId="21583" xr:uid="{00000000-0005-0000-0000-000083550000}"/>
    <cellStyle name="입력 2 5 3 2 4" xfId="27065" xr:uid="{00000000-0005-0000-0000-000084550000}"/>
    <cellStyle name="입력 2 5 3 3" xfId="9862" xr:uid="{00000000-0005-0000-0000-000085550000}"/>
    <cellStyle name="입력 2 5 3 3 2" xfId="15828" xr:uid="{00000000-0005-0000-0000-000086550000}"/>
    <cellStyle name="입력 2 5 3 3 3" xfId="21584" xr:uid="{00000000-0005-0000-0000-000087550000}"/>
    <cellStyle name="입력 2 5 3 3 4" xfId="27066" xr:uid="{00000000-0005-0000-0000-000088550000}"/>
    <cellStyle name="입력 2 5 3 4" xfId="9863" xr:uid="{00000000-0005-0000-0000-000089550000}"/>
    <cellStyle name="입력 2 5 3 4 2" xfId="15829" xr:uid="{00000000-0005-0000-0000-00008A550000}"/>
    <cellStyle name="입력 2 5 3 4 3" xfId="21585" xr:uid="{00000000-0005-0000-0000-00008B550000}"/>
    <cellStyle name="입력 2 5 3 4 4" xfId="27067" xr:uid="{00000000-0005-0000-0000-00008C550000}"/>
    <cellStyle name="입력 2 5 3 5" xfId="9864" xr:uid="{00000000-0005-0000-0000-00008D550000}"/>
    <cellStyle name="입력 2 5 3 5 2" xfId="15830" xr:uid="{00000000-0005-0000-0000-00008E550000}"/>
    <cellStyle name="입력 2 5 3 5 3" xfId="21586" xr:uid="{00000000-0005-0000-0000-00008F550000}"/>
    <cellStyle name="입력 2 5 3 5 4" xfId="27068" xr:uid="{00000000-0005-0000-0000-000090550000}"/>
    <cellStyle name="입력 2 5 3 6" xfId="9865" xr:uid="{00000000-0005-0000-0000-000091550000}"/>
    <cellStyle name="입력 2 5 3 6 2" xfId="15831" xr:uid="{00000000-0005-0000-0000-000092550000}"/>
    <cellStyle name="입력 2 5 3 6 3" xfId="21587" xr:uid="{00000000-0005-0000-0000-000093550000}"/>
    <cellStyle name="입력 2 5 3 6 4" xfId="27069" xr:uid="{00000000-0005-0000-0000-000094550000}"/>
    <cellStyle name="입력 2 5 3 7" xfId="9866" xr:uid="{00000000-0005-0000-0000-000095550000}"/>
    <cellStyle name="입력 2 5 3 7 2" xfId="15832" xr:uid="{00000000-0005-0000-0000-000096550000}"/>
    <cellStyle name="입력 2 5 3 7 3" xfId="21588" xr:uid="{00000000-0005-0000-0000-000097550000}"/>
    <cellStyle name="입력 2 5 3 7 4" xfId="27070" xr:uid="{00000000-0005-0000-0000-000098550000}"/>
    <cellStyle name="입력 2 5 3 8" xfId="9867" xr:uid="{00000000-0005-0000-0000-000099550000}"/>
    <cellStyle name="입력 2 5 3 8 2" xfId="15833" xr:uid="{00000000-0005-0000-0000-00009A550000}"/>
    <cellStyle name="입력 2 5 3 8 3" xfId="21589" xr:uid="{00000000-0005-0000-0000-00009B550000}"/>
    <cellStyle name="입력 2 5 3 8 4" xfId="27071" xr:uid="{00000000-0005-0000-0000-00009C550000}"/>
    <cellStyle name="입력 2 5 3 9" xfId="9868" xr:uid="{00000000-0005-0000-0000-00009D550000}"/>
    <cellStyle name="입력 2 5 3 9 2" xfId="15834" xr:uid="{00000000-0005-0000-0000-00009E550000}"/>
    <cellStyle name="입력 2 5 3 9 3" xfId="21590" xr:uid="{00000000-0005-0000-0000-00009F550000}"/>
    <cellStyle name="입력 2 5 3 9 4" xfId="27072" xr:uid="{00000000-0005-0000-0000-0000A0550000}"/>
    <cellStyle name="입력 2 5 4" xfId="9869" xr:uid="{00000000-0005-0000-0000-0000A1550000}"/>
    <cellStyle name="입력 2 5 4 2" xfId="15835" xr:uid="{00000000-0005-0000-0000-0000A2550000}"/>
    <cellStyle name="입력 2 5 4 3" xfId="21591" xr:uid="{00000000-0005-0000-0000-0000A3550000}"/>
    <cellStyle name="입력 2 5 4 4" xfId="27073" xr:uid="{00000000-0005-0000-0000-0000A4550000}"/>
    <cellStyle name="입력 2 5 5" xfId="9870" xr:uid="{00000000-0005-0000-0000-0000A5550000}"/>
    <cellStyle name="입력 2 5 5 2" xfId="15836" xr:uid="{00000000-0005-0000-0000-0000A6550000}"/>
    <cellStyle name="입력 2 5 5 3" xfId="21592" xr:uid="{00000000-0005-0000-0000-0000A7550000}"/>
    <cellStyle name="입력 2 5 5 4" xfId="27074" xr:uid="{00000000-0005-0000-0000-0000A8550000}"/>
    <cellStyle name="입력 2 5 6" xfId="9871" xr:uid="{00000000-0005-0000-0000-0000A9550000}"/>
    <cellStyle name="입력 2 5 6 2" xfId="15837" xr:uid="{00000000-0005-0000-0000-0000AA550000}"/>
    <cellStyle name="입력 2 5 6 3" xfId="21593" xr:uid="{00000000-0005-0000-0000-0000AB550000}"/>
    <cellStyle name="입력 2 5 6 4" xfId="27075" xr:uid="{00000000-0005-0000-0000-0000AC550000}"/>
    <cellStyle name="입력 2 5 7" xfId="9872" xr:uid="{00000000-0005-0000-0000-0000AD550000}"/>
    <cellStyle name="입력 2 5 7 2" xfId="15838" xr:uid="{00000000-0005-0000-0000-0000AE550000}"/>
    <cellStyle name="입력 2 5 7 3" xfId="21594" xr:uid="{00000000-0005-0000-0000-0000AF550000}"/>
    <cellStyle name="입력 2 5 7 4" xfId="27076" xr:uid="{00000000-0005-0000-0000-0000B0550000}"/>
    <cellStyle name="입력 2 5 8" xfId="11445" xr:uid="{00000000-0005-0000-0000-0000B1550000}"/>
    <cellStyle name="입력 2 5 9" xfId="17239" xr:uid="{00000000-0005-0000-0000-0000B2550000}"/>
    <cellStyle name="입력 2 6" xfId="5508" xr:uid="{00000000-0005-0000-0000-0000B3550000}"/>
    <cellStyle name="입력 2 6 10" xfId="17291" xr:uid="{00000000-0005-0000-0000-0000B4550000}"/>
    <cellStyle name="입력 2 6 11" xfId="22891" xr:uid="{00000000-0005-0000-0000-0000B5550000}"/>
    <cellStyle name="입력 2 6 2" xfId="5796" xr:uid="{00000000-0005-0000-0000-0000B6550000}"/>
    <cellStyle name="입력 2 6 2 10" xfId="9873" xr:uid="{00000000-0005-0000-0000-0000B7550000}"/>
    <cellStyle name="입력 2 6 2 10 2" xfId="15839" xr:uid="{00000000-0005-0000-0000-0000B8550000}"/>
    <cellStyle name="입력 2 6 2 10 3" xfId="21595" xr:uid="{00000000-0005-0000-0000-0000B9550000}"/>
    <cellStyle name="입력 2 6 2 10 4" xfId="27077" xr:uid="{00000000-0005-0000-0000-0000BA550000}"/>
    <cellStyle name="입력 2 6 2 11" xfId="11769" xr:uid="{00000000-0005-0000-0000-0000BB550000}"/>
    <cellStyle name="입력 2 6 2 12" xfId="17533" xr:uid="{00000000-0005-0000-0000-0000BC550000}"/>
    <cellStyle name="입력 2 6 2 13" xfId="23049" xr:uid="{00000000-0005-0000-0000-0000BD550000}"/>
    <cellStyle name="입력 2 6 2 2" xfId="9874" xr:uid="{00000000-0005-0000-0000-0000BE550000}"/>
    <cellStyle name="입력 2 6 2 2 2" xfId="15840" xr:uid="{00000000-0005-0000-0000-0000BF550000}"/>
    <cellStyle name="입력 2 6 2 2 3" xfId="21596" xr:uid="{00000000-0005-0000-0000-0000C0550000}"/>
    <cellStyle name="입력 2 6 2 2 4" xfId="27078" xr:uid="{00000000-0005-0000-0000-0000C1550000}"/>
    <cellStyle name="입력 2 6 2 3" xfId="9875" xr:uid="{00000000-0005-0000-0000-0000C2550000}"/>
    <cellStyle name="입력 2 6 2 3 2" xfId="15841" xr:uid="{00000000-0005-0000-0000-0000C3550000}"/>
    <cellStyle name="입력 2 6 2 3 3" xfId="21597" xr:uid="{00000000-0005-0000-0000-0000C4550000}"/>
    <cellStyle name="입력 2 6 2 3 4" xfId="27079" xr:uid="{00000000-0005-0000-0000-0000C5550000}"/>
    <cellStyle name="입력 2 6 2 4" xfId="9876" xr:uid="{00000000-0005-0000-0000-0000C6550000}"/>
    <cellStyle name="입력 2 6 2 4 2" xfId="15842" xr:uid="{00000000-0005-0000-0000-0000C7550000}"/>
    <cellStyle name="입력 2 6 2 4 3" xfId="21598" xr:uid="{00000000-0005-0000-0000-0000C8550000}"/>
    <cellStyle name="입력 2 6 2 4 4" xfId="27080" xr:uid="{00000000-0005-0000-0000-0000C9550000}"/>
    <cellStyle name="입력 2 6 2 5" xfId="9877" xr:uid="{00000000-0005-0000-0000-0000CA550000}"/>
    <cellStyle name="입력 2 6 2 5 2" xfId="15843" xr:uid="{00000000-0005-0000-0000-0000CB550000}"/>
    <cellStyle name="입력 2 6 2 5 3" xfId="21599" xr:uid="{00000000-0005-0000-0000-0000CC550000}"/>
    <cellStyle name="입력 2 6 2 5 4" xfId="27081" xr:uid="{00000000-0005-0000-0000-0000CD550000}"/>
    <cellStyle name="입력 2 6 2 6" xfId="9878" xr:uid="{00000000-0005-0000-0000-0000CE550000}"/>
    <cellStyle name="입력 2 6 2 6 2" xfId="15844" xr:uid="{00000000-0005-0000-0000-0000CF550000}"/>
    <cellStyle name="입력 2 6 2 6 3" xfId="21600" xr:uid="{00000000-0005-0000-0000-0000D0550000}"/>
    <cellStyle name="입력 2 6 2 6 4" xfId="27082" xr:uid="{00000000-0005-0000-0000-0000D1550000}"/>
    <cellStyle name="입력 2 6 2 7" xfId="9879" xr:uid="{00000000-0005-0000-0000-0000D2550000}"/>
    <cellStyle name="입력 2 6 2 7 2" xfId="15845" xr:uid="{00000000-0005-0000-0000-0000D3550000}"/>
    <cellStyle name="입력 2 6 2 7 3" xfId="21601" xr:uid="{00000000-0005-0000-0000-0000D4550000}"/>
    <cellStyle name="입력 2 6 2 7 4" xfId="27083" xr:uid="{00000000-0005-0000-0000-0000D5550000}"/>
    <cellStyle name="입력 2 6 2 8" xfId="9880" xr:uid="{00000000-0005-0000-0000-0000D6550000}"/>
    <cellStyle name="입력 2 6 2 8 2" xfId="15846" xr:uid="{00000000-0005-0000-0000-0000D7550000}"/>
    <cellStyle name="입력 2 6 2 8 3" xfId="21602" xr:uid="{00000000-0005-0000-0000-0000D8550000}"/>
    <cellStyle name="입력 2 6 2 8 4" xfId="27084" xr:uid="{00000000-0005-0000-0000-0000D9550000}"/>
    <cellStyle name="입력 2 6 2 9" xfId="9881" xr:uid="{00000000-0005-0000-0000-0000DA550000}"/>
    <cellStyle name="입력 2 6 2 9 2" xfId="15847" xr:uid="{00000000-0005-0000-0000-0000DB550000}"/>
    <cellStyle name="입력 2 6 2 9 3" xfId="21603" xr:uid="{00000000-0005-0000-0000-0000DC550000}"/>
    <cellStyle name="입력 2 6 2 9 4" xfId="27085" xr:uid="{00000000-0005-0000-0000-0000DD550000}"/>
    <cellStyle name="입력 2 6 3" xfId="6019" xr:uid="{00000000-0005-0000-0000-0000DE550000}"/>
    <cellStyle name="입력 2 6 3 10" xfId="9882" xr:uid="{00000000-0005-0000-0000-0000DF550000}"/>
    <cellStyle name="입력 2 6 3 10 2" xfId="15848" xr:uid="{00000000-0005-0000-0000-0000E0550000}"/>
    <cellStyle name="입력 2 6 3 10 3" xfId="21604" xr:uid="{00000000-0005-0000-0000-0000E1550000}"/>
    <cellStyle name="입력 2 6 3 10 4" xfId="27086" xr:uid="{00000000-0005-0000-0000-0000E2550000}"/>
    <cellStyle name="입력 2 6 3 11" xfId="11992" xr:uid="{00000000-0005-0000-0000-0000E3550000}"/>
    <cellStyle name="입력 2 6 3 12" xfId="17749" xr:uid="{00000000-0005-0000-0000-0000E4550000}"/>
    <cellStyle name="입력 2 6 3 13" xfId="23246" xr:uid="{00000000-0005-0000-0000-0000E5550000}"/>
    <cellStyle name="입력 2 6 3 2" xfId="9883" xr:uid="{00000000-0005-0000-0000-0000E6550000}"/>
    <cellStyle name="입력 2 6 3 2 2" xfId="15849" xr:uid="{00000000-0005-0000-0000-0000E7550000}"/>
    <cellStyle name="입력 2 6 3 2 3" xfId="21605" xr:uid="{00000000-0005-0000-0000-0000E8550000}"/>
    <cellStyle name="입력 2 6 3 2 4" xfId="27087" xr:uid="{00000000-0005-0000-0000-0000E9550000}"/>
    <cellStyle name="입력 2 6 3 3" xfId="9884" xr:uid="{00000000-0005-0000-0000-0000EA550000}"/>
    <cellStyle name="입력 2 6 3 3 2" xfId="15850" xr:uid="{00000000-0005-0000-0000-0000EB550000}"/>
    <cellStyle name="입력 2 6 3 3 3" xfId="21606" xr:uid="{00000000-0005-0000-0000-0000EC550000}"/>
    <cellStyle name="입력 2 6 3 3 4" xfId="27088" xr:uid="{00000000-0005-0000-0000-0000ED550000}"/>
    <cellStyle name="입력 2 6 3 4" xfId="9885" xr:uid="{00000000-0005-0000-0000-0000EE550000}"/>
    <cellStyle name="입력 2 6 3 4 2" xfId="15851" xr:uid="{00000000-0005-0000-0000-0000EF550000}"/>
    <cellStyle name="입력 2 6 3 4 3" xfId="21607" xr:uid="{00000000-0005-0000-0000-0000F0550000}"/>
    <cellStyle name="입력 2 6 3 4 4" xfId="27089" xr:uid="{00000000-0005-0000-0000-0000F1550000}"/>
    <cellStyle name="입력 2 6 3 5" xfId="9886" xr:uid="{00000000-0005-0000-0000-0000F2550000}"/>
    <cellStyle name="입력 2 6 3 5 2" xfId="15852" xr:uid="{00000000-0005-0000-0000-0000F3550000}"/>
    <cellStyle name="입력 2 6 3 5 3" xfId="21608" xr:uid="{00000000-0005-0000-0000-0000F4550000}"/>
    <cellStyle name="입력 2 6 3 5 4" xfId="27090" xr:uid="{00000000-0005-0000-0000-0000F5550000}"/>
    <cellStyle name="입력 2 6 3 6" xfId="9887" xr:uid="{00000000-0005-0000-0000-0000F6550000}"/>
    <cellStyle name="입력 2 6 3 6 2" xfId="15853" xr:uid="{00000000-0005-0000-0000-0000F7550000}"/>
    <cellStyle name="입력 2 6 3 6 3" xfId="21609" xr:uid="{00000000-0005-0000-0000-0000F8550000}"/>
    <cellStyle name="입력 2 6 3 6 4" xfId="27091" xr:uid="{00000000-0005-0000-0000-0000F9550000}"/>
    <cellStyle name="입력 2 6 3 7" xfId="9888" xr:uid="{00000000-0005-0000-0000-0000FA550000}"/>
    <cellStyle name="입력 2 6 3 7 2" xfId="15854" xr:uid="{00000000-0005-0000-0000-0000FB550000}"/>
    <cellStyle name="입력 2 6 3 7 3" xfId="21610" xr:uid="{00000000-0005-0000-0000-0000FC550000}"/>
    <cellStyle name="입력 2 6 3 7 4" xfId="27092" xr:uid="{00000000-0005-0000-0000-0000FD550000}"/>
    <cellStyle name="입력 2 6 3 8" xfId="9889" xr:uid="{00000000-0005-0000-0000-0000FE550000}"/>
    <cellStyle name="입력 2 6 3 8 2" xfId="15855" xr:uid="{00000000-0005-0000-0000-0000FF550000}"/>
    <cellStyle name="입력 2 6 3 8 3" xfId="21611" xr:uid="{00000000-0005-0000-0000-000000560000}"/>
    <cellStyle name="입력 2 6 3 8 4" xfId="27093" xr:uid="{00000000-0005-0000-0000-000001560000}"/>
    <cellStyle name="입력 2 6 3 9" xfId="9890" xr:uid="{00000000-0005-0000-0000-000002560000}"/>
    <cellStyle name="입력 2 6 3 9 2" xfId="15856" xr:uid="{00000000-0005-0000-0000-000003560000}"/>
    <cellStyle name="입력 2 6 3 9 3" xfId="21612" xr:uid="{00000000-0005-0000-0000-000004560000}"/>
    <cellStyle name="입력 2 6 3 9 4" xfId="27094" xr:uid="{00000000-0005-0000-0000-000005560000}"/>
    <cellStyle name="입력 2 6 4" xfId="9891" xr:uid="{00000000-0005-0000-0000-000006560000}"/>
    <cellStyle name="입력 2 6 4 2" xfId="15857" xr:uid="{00000000-0005-0000-0000-000007560000}"/>
    <cellStyle name="입력 2 6 4 3" xfId="21613" xr:uid="{00000000-0005-0000-0000-000008560000}"/>
    <cellStyle name="입력 2 6 4 4" xfId="27095" xr:uid="{00000000-0005-0000-0000-000009560000}"/>
    <cellStyle name="입력 2 6 5" xfId="9892" xr:uid="{00000000-0005-0000-0000-00000A560000}"/>
    <cellStyle name="입력 2 6 5 2" xfId="15858" xr:uid="{00000000-0005-0000-0000-00000B560000}"/>
    <cellStyle name="입력 2 6 5 3" xfId="21614" xr:uid="{00000000-0005-0000-0000-00000C560000}"/>
    <cellStyle name="입력 2 6 5 4" xfId="27096" xr:uid="{00000000-0005-0000-0000-00000D560000}"/>
    <cellStyle name="입력 2 6 6" xfId="9893" xr:uid="{00000000-0005-0000-0000-00000E560000}"/>
    <cellStyle name="입력 2 6 6 2" xfId="15859" xr:uid="{00000000-0005-0000-0000-00000F560000}"/>
    <cellStyle name="입력 2 6 6 3" xfId="21615" xr:uid="{00000000-0005-0000-0000-000010560000}"/>
    <cellStyle name="입력 2 6 6 4" xfId="27097" xr:uid="{00000000-0005-0000-0000-000011560000}"/>
    <cellStyle name="입력 2 6 7" xfId="9894" xr:uid="{00000000-0005-0000-0000-000012560000}"/>
    <cellStyle name="입력 2 6 7 2" xfId="15860" xr:uid="{00000000-0005-0000-0000-000013560000}"/>
    <cellStyle name="입력 2 6 7 3" xfId="21616" xr:uid="{00000000-0005-0000-0000-000014560000}"/>
    <cellStyle name="입력 2 6 7 4" xfId="27098" xr:uid="{00000000-0005-0000-0000-000015560000}"/>
    <cellStyle name="입력 2 6 8" xfId="9895" xr:uid="{00000000-0005-0000-0000-000016560000}"/>
    <cellStyle name="입력 2 6 8 2" xfId="15861" xr:uid="{00000000-0005-0000-0000-000017560000}"/>
    <cellStyle name="입력 2 6 8 3" xfId="21617" xr:uid="{00000000-0005-0000-0000-000018560000}"/>
    <cellStyle name="입력 2 6 8 4" xfId="27099" xr:uid="{00000000-0005-0000-0000-000019560000}"/>
    <cellStyle name="입력 2 6 9" xfId="11502" xr:uid="{00000000-0005-0000-0000-00001A560000}"/>
    <cellStyle name="입력 2 7" xfId="9896" xr:uid="{00000000-0005-0000-0000-00001B560000}"/>
    <cellStyle name="입력 2 7 2" xfId="15862" xr:uid="{00000000-0005-0000-0000-00001C560000}"/>
    <cellStyle name="입력 2 7 3" xfId="21618" xr:uid="{00000000-0005-0000-0000-00001D560000}"/>
    <cellStyle name="입력 2 7 4" xfId="27100" xr:uid="{00000000-0005-0000-0000-00001E560000}"/>
    <cellStyle name="입력 2 8" xfId="11229" xr:uid="{00000000-0005-0000-0000-00001F560000}"/>
    <cellStyle name="입력 3" xfId="629" xr:uid="{00000000-0005-0000-0000-000020560000}"/>
    <cellStyle name="입력 3 2" xfId="5154" xr:uid="{00000000-0005-0000-0000-000021560000}"/>
    <cellStyle name="입력 3 2 2" xfId="5516" xr:uid="{00000000-0005-0000-0000-000022560000}"/>
    <cellStyle name="입력 3 2 2 2" xfId="5804" xr:uid="{00000000-0005-0000-0000-000023560000}"/>
    <cellStyle name="입력 3 2 2 2 10" xfId="11777" xr:uid="{00000000-0005-0000-0000-000024560000}"/>
    <cellStyle name="입력 3 2 2 2 11" xfId="17541" xr:uid="{00000000-0005-0000-0000-000025560000}"/>
    <cellStyle name="입력 3 2 2 2 12" xfId="23057" xr:uid="{00000000-0005-0000-0000-000026560000}"/>
    <cellStyle name="입력 3 2 2 2 2" xfId="9897" xr:uid="{00000000-0005-0000-0000-000027560000}"/>
    <cellStyle name="입력 3 2 2 2 2 2" xfId="15863" xr:uid="{00000000-0005-0000-0000-000028560000}"/>
    <cellStyle name="입력 3 2 2 2 2 3" xfId="21619" xr:uid="{00000000-0005-0000-0000-000029560000}"/>
    <cellStyle name="입력 3 2 2 2 2 4" xfId="27101" xr:uid="{00000000-0005-0000-0000-00002A560000}"/>
    <cellStyle name="입력 3 2 2 2 3" xfId="9898" xr:uid="{00000000-0005-0000-0000-00002B560000}"/>
    <cellStyle name="입력 3 2 2 2 3 2" xfId="15864" xr:uid="{00000000-0005-0000-0000-00002C560000}"/>
    <cellStyle name="입력 3 2 2 2 3 3" xfId="21620" xr:uid="{00000000-0005-0000-0000-00002D560000}"/>
    <cellStyle name="입력 3 2 2 2 3 4" xfId="27102" xr:uid="{00000000-0005-0000-0000-00002E560000}"/>
    <cellStyle name="입력 3 2 2 2 4" xfId="9899" xr:uid="{00000000-0005-0000-0000-00002F560000}"/>
    <cellStyle name="입력 3 2 2 2 4 2" xfId="15865" xr:uid="{00000000-0005-0000-0000-000030560000}"/>
    <cellStyle name="입력 3 2 2 2 4 3" xfId="21621" xr:uid="{00000000-0005-0000-0000-000031560000}"/>
    <cellStyle name="입력 3 2 2 2 4 4" xfId="27103" xr:uid="{00000000-0005-0000-0000-000032560000}"/>
    <cellStyle name="입력 3 2 2 2 5" xfId="9900" xr:uid="{00000000-0005-0000-0000-000033560000}"/>
    <cellStyle name="입력 3 2 2 2 5 2" xfId="15866" xr:uid="{00000000-0005-0000-0000-000034560000}"/>
    <cellStyle name="입력 3 2 2 2 5 3" xfId="21622" xr:uid="{00000000-0005-0000-0000-000035560000}"/>
    <cellStyle name="입력 3 2 2 2 5 4" xfId="27104" xr:uid="{00000000-0005-0000-0000-000036560000}"/>
    <cellStyle name="입력 3 2 2 2 6" xfId="9901" xr:uid="{00000000-0005-0000-0000-000037560000}"/>
    <cellStyle name="입력 3 2 2 2 6 2" xfId="15867" xr:uid="{00000000-0005-0000-0000-000038560000}"/>
    <cellStyle name="입력 3 2 2 2 6 3" xfId="21623" xr:uid="{00000000-0005-0000-0000-000039560000}"/>
    <cellStyle name="입력 3 2 2 2 6 4" xfId="27105" xr:uid="{00000000-0005-0000-0000-00003A560000}"/>
    <cellStyle name="입력 3 2 2 2 7" xfId="9902" xr:uid="{00000000-0005-0000-0000-00003B560000}"/>
    <cellStyle name="입력 3 2 2 2 7 2" xfId="15868" xr:uid="{00000000-0005-0000-0000-00003C560000}"/>
    <cellStyle name="입력 3 2 2 2 7 3" xfId="21624" xr:uid="{00000000-0005-0000-0000-00003D560000}"/>
    <cellStyle name="입력 3 2 2 2 7 4" xfId="27106" xr:uid="{00000000-0005-0000-0000-00003E560000}"/>
    <cellStyle name="입력 3 2 2 2 8" xfId="9903" xr:uid="{00000000-0005-0000-0000-00003F560000}"/>
    <cellStyle name="입력 3 2 2 2 8 2" xfId="15869" xr:uid="{00000000-0005-0000-0000-000040560000}"/>
    <cellStyle name="입력 3 2 2 2 8 3" xfId="21625" xr:uid="{00000000-0005-0000-0000-000041560000}"/>
    <cellStyle name="입력 3 2 2 2 8 4" xfId="27107" xr:uid="{00000000-0005-0000-0000-000042560000}"/>
    <cellStyle name="입력 3 2 2 2 9" xfId="9904" xr:uid="{00000000-0005-0000-0000-000043560000}"/>
    <cellStyle name="입력 3 2 2 2 9 2" xfId="15870" xr:uid="{00000000-0005-0000-0000-000044560000}"/>
    <cellStyle name="입력 3 2 2 2 9 3" xfId="21626" xr:uid="{00000000-0005-0000-0000-000045560000}"/>
    <cellStyle name="입력 3 2 2 2 9 4" xfId="27108" xr:uid="{00000000-0005-0000-0000-000046560000}"/>
    <cellStyle name="입력 3 2 2 3" xfId="6027" xr:uid="{00000000-0005-0000-0000-000047560000}"/>
    <cellStyle name="입력 3 2 2 3 10" xfId="9905" xr:uid="{00000000-0005-0000-0000-000048560000}"/>
    <cellStyle name="입력 3 2 2 3 10 2" xfId="15871" xr:uid="{00000000-0005-0000-0000-000049560000}"/>
    <cellStyle name="입력 3 2 2 3 10 3" xfId="21627" xr:uid="{00000000-0005-0000-0000-00004A560000}"/>
    <cellStyle name="입력 3 2 2 3 10 4" xfId="27109" xr:uid="{00000000-0005-0000-0000-00004B560000}"/>
    <cellStyle name="입력 3 2 2 3 11" xfId="12000" xr:uid="{00000000-0005-0000-0000-00004C560000}"/>
    <cellStyle name="입력 3 2 2 3 12" xfId="17757" xr:uid="{00000000-0005-0000-0000-00004D560000}"/>
    <cellStyle name="입력 3 2 2 3 13" xfId="23254" xr:uid="{00000000-0005-0000-0000-00004E560000}"/>
    <cellStyle name="입력 3 2 2 3 2" xfId="9906" xr:uid="{00000000-0005-0000-0000-00004F560000}"/>
    <cellStyle name="입력 3 2 2 3 2 2" xfId="15872" xr:uid="{00000000-0005-0000-0000-000050560000}"/>
    <cellStyle name="입력 3 2 2 3 2 3" xfId="21628" xr:uid="{00000000-0005-0000-0000-000051560000}"/>
    <cellStyle name="입력 3 2 2 3 2 4" xfId="27110" xr:uid="{00000000-0005-0000-0000-000052560000}"/>
    <cellStyle name="입력 3 2 2 3 3" xfId="9907" xr:uid="{00000000-0005-0000-0000-000053560000}"/>
    <cellStyle name="입력 3 2 2 3 3 2" xfId="15873" xr:uid="{00000000-0005-0000-0000-000054560000}"/>
    <cellStyle name="입력 3 2 2 3 3 3" xfId="21629" xr:uid="{00000000-0005-0000-0000-000055560000}"/>
    <cellStyle name="입력 3 2 2 3 3 4" xfId="27111" xr:uid="{00000000-0005-0000-0000-000056560000}"/>
    <cellStyle name="입력 3 2 2 3 4" xfId="9908" xr:uid="{00000000-0005-0000-0000-000057560000}"/>
    <cellStyle name="입력 3 2 2 3 4 2" xfId="15874" xr:uid="{00000000-0005-0000-0000-000058560000}"/>
    <cellStyle name="입력 3 2 2 3 4 3" xfId="21630" xr:uid="{00000000-0005-0000-0000-000059560000}"/>
    <cellStyle name="입력 3 2 2 3 4 4" xfId="27112" xr:uid="{00000000-0005-0000-0000-00005A560000}"/>
    <cellStyle name="입력 3 2 2 3 5" xfId="9909" xr:uid="{00000000-0005-0000-0000-00005B560000}"/>
    <cellStyle name="입력 3 2 2 3 5 2" xfId="15875" xr:uid="{00000000-0005-0000-0000-00005C560000}"/>
    <cellStyle name="입력 3 2 2 3 5 3" xfId="21631" xr:uid="{00000000-0005-0000-0000-00005D560000}"/>
    <cellStyle name="입력 3 2 2 3 5 4" xfId="27113" xr:uid="{00000000-0005-0000-0000-00005E560000}"/>
    <cellStyle name="입력 3 2 2 3 6" xfId="9910" xr:uid="{00000000-0005-0000-0000-00005F560000}"/>
    <cellStyle name="입력 3 2 2 3 6 2" xfId="15876" xr:uid="{00000000-0005-0000-0000-000060560000}"/>
    <cellStyle name="입력 3 2 2 3 6 3" xfId="21632" xr:uid="{00000000-0005-0000-0000-000061560000}"/>
    <cellStyle name="입력 3 2 2 3 6 4" xfId="27114" xr:uid="{00000000-0005-0000-0000-000062560000}"/>
    <cellStyle name="입력 3 2 2 3 7" xfId="9911" xr:uid="{00000000-0005-0000-0000-000063560000}"/>
    <cellStyle name="입력 3 2 2 3 7 2" xfId="15877" xr:uid="{00000000-0005-0000-0000-000064560000}"/>
    <cellStyle name="입력 3 2 2 3 7 3" xfId="21633" xr:uid="{00000000-0005-0000-0000-000065560000}"/>
    <cellStyle name="입력 3 2 2 3 7 4" xfId="27115" xr:uid="{00000000-0005-0000-0000-000066560000}"/>
    <cellStyle name="입력 3 2 2 3 8" xfId="9912" xr:uid="{00000000-0005-0000-0000-000067560000}"/>
    <cellStyle name="입력 3 2 2 3 8 2" xfId="15878" xr:uid="{00000000-0005-0000-0000-000068560000}"/>
    <cellStyle name="입력 3 2 2 3 8 3" xfId="21634" xr:uid="{00000000-0005-0000-0000-000069560000}"/>
    <cellStyle name="입력 3 2 2 3 8 4" xfId="27116" xr:uid="{00000000-0005-0000-0000-00006A560000}"/>
    <cellStyle name="입력 3 2 2 3 9" xfId="9913" xr:uid="{00000000-0005-0000-0000-00006B560000}"/>
    <cellStyle name="입력 3 2 2 3 9 2" xfId="15879" xr:uid="{00000000-0005-0000-0000-00006C560000}"/>
    <cellStyle name="입력 3 2 2 3 9 3" xfId="21635" xr:uid="{00000000-0005-0000-0000-00006D560000}"/>
    <cellStyle name="입력 3 2 2 3 9 4" xfId="27117" xr:uid="{00000000-0005-0000-0000-00006E560000}"/>
    <cellStyle name="입력 3 2 2 4" xfId="9914" xr:uid="{00000000-0005-0000-0000-00006F560000}"/>
    <cellStyle name="입력 3 2 2 4 2" xfId="15880" xr:uid="{00000000-0005-0000-0000-000070560000}"/>
    <cellStyle name="입력 3 2 2 4 3" xfId="21636" xr:uid="{00000000-0005-0000-0000-000071560000}"/>
    <cellStyle name="입력 3 2 2 4 4" xfId="27118" xr:uid="{00000000-0005-0000-0000-000072560000}"/>
    <cellStyle name="입력 3 2 2 5" xfId="9915" xr:uid="{00000000-0005-0000-0000-000073560000}"/>
    <cellStyle name="입력 3 2 2 5 2" xfId="15881" xr:uid="{00000000-0005-0000-0000-000074560000}"/>
    <cellStyle name="입력 3 2 2 5 3" xfId="21637" xr:uid="{00000000-0005-0000-0000-000075560000}"/>
    <cellStyle name="입력 3 2 2 5 4" xfId="27119" xr:uid="{00000000-0005-0000-0000-000076560000}"/>
    <cellStyle name="입력 3 2 2 6" xfId="9916" xr:uid="{00000000-0005-0000-0000-000077560000}"/>
    <cellStyle name="입력 3 2 2 6 2" xfId="15882" xr:uid="{00000000-0005-0000-0000-000078560000}"/>
    <cellStyle name="입력 3 2 2 6 3" xfId="21638" xr:uid="{00000000-0005-0000-0000-000079560000}"/>
    <cellStyle name="입력 3 2 2 6 4" xfId="27120" xr:uid="{00000000-0005-0000-0000-00007A560000}"/>
    <cellStyle name="입력 3 2 2 7" xfId="11510" xr:uid="{00000000-0005-0000-0000-00007B560000}"/>
    <cellStyle name="입력 3 2 2 8" xfId="17299" xr:uid="{00000000-0005-0000-0000-00007C560000}"/>
    <cellStyle name="입력 3 2 3" xfId="5411" xr:uid="{00000000-0005-0000-0000-00007D560000}"/>
    <cellStyle name="입력 3 2 3 2" xfId="5699" xr:uid="{00000000-0005-0000-0000-00007E560000}"/>
    <cellStyle name="입력 3 2 3 2 10" xfId="11672" xr:uid="{00000000-0005-0000-0000-00007F560000}"/>
    <cellStyle name="입력 3 2 3 2 11" xfId="17441" xr:uid="{00000000-0005-0000-0000-000080560000}"/>
    <cellStyle name="입력 3 2 3 2 12" xfId="22962" xr:uid="{00000000-0005-0000-0000-000081560000}"/>
    <cellStyle name="입력 3 2 3 2 2" xfId="9917" xr:uid="{00000000-0005-0000-0000-000082560000}"/>
    <cellStyle name="입력 3 2 3 2 2 2" xfId="15883" xr:uid="{00000000-0005-0000-0000-000083560000}"/>
    <cellStyle name="입력 3 2 3 2 2 3" xfId="21639" xr:uid="{00000000-0005-0000-0000-000084560000}"/>
    <cellStyle name="입력 3 2 3 2 2 4" xfId="27121" xr:uid="{00000000-0005-0000-0000-000085560000}"/>
    <cellStyle name="입력 3 2 3 2 3" xfId="9918" xr:uid="{00000000-0005-0000-0000-000086560000}"/>
    <cellStyle name="입력 3 2 3 2 3 2" xfId="15884" xr:uid="{00000000-0005-0000-0000-000087560000}"/>
    <cellStyle name="입력 3 2 3 2 3 3" xfId="21640" xr:uid="{00000000-0005-0000-0000-000088560000}"/>
    <cellStyle name="입력 3 2 3 2 3 4" xfId="27122" xr:uid="{00000000-0005-0000-0000-000089560000}"/>
    <cellStyle name="입력 3 2 3 2 4" xfId="9919" xr:uid="{00000000-0005-0000-0000-00008A560000}"/>
    <cellStyle name="입력 3 2 3 2 4 2" xfId="15885" xr:uid="{00000000-0005-0000-0000-00008B560000}"/>
    <cellStyle name="입력 3 2 3 2 4 3" xfId="21641" xr:uid="{00000000-0005-0000-0000-00008C560000}"/>
    <cellStyle name="입력 3 2 3 2 4 4" xfId="27123" xr:uid="{00000000-0005-0000-0000-00008D560000}"/>
    <cellStyle name="입력 3 2 3 2 5" xfId="9920" xr:uid="{00000000-0005-0000-0000-00008E560000}"/>
    <cellStyle name="입력 3 2 3 2 5 2" xfId="15886" xr:uid="{00000000-0005-0000-0000-00008F560000}"/>
    <cellStyle name="입력 3 2 3 2 5 3" xfId="21642" xr:uid="{00000000-0005-0000-0000-000090560000}"/>
    <cellStyle name="입력 3 2 3 2 5 4" xfId="27124" xr:uid="{00000000-0005-0000-0000-000091560000}"/>
    <cellStyle name="입력 3 2 3 2 6" xfId="9921" xr:uid="{00000000-0005-0000-0000-000092560000}"/>
    <cellStyle name="입력 3 2 3 2 6 2" xfId="15887" xr:uid="{00000000-0005-0000-0000-000093560000}"/>
    <cellStyle name="입력 3 2 3 2 6 3" xfId="21643" xr:uid="{00000000-0005-0000-0000-000094560000}"/>
    <cellStyle name="입력 3 2 3 2 6 4" xfId="27125" xr:uid="{00000000-0005-0000-0000-000095560000}"/>
    <cellStyle name="입력 3 2 3 2 7" xfId="9922" xr:uid="{00000000-0005-0000-0000-000096560000}"/>
    <cellStyle name="입력 3 2 3 2 7 2" xfId="15888" xr:uid="{00000000-0005-0000-0000-000097560000}"/>
    <cellStyle name="입력 3 2 3 2 7 3" xfId="21644" xr:uid="{00000000-0005-0000-0000-000098560000}"/>
    <cellStyle name="입력 3 2 3 2 7 4" xfId="27126" xr:uid="{00000000-0005-0000-0000-000099560000}"/>
    <cellStyle name="입력 3 2 3 2 8" xfId="9923" xr:uid="{00000000-0005-0000-0000-00009A560000}"/>
    <cellStyle name="입력 3 2 3 2 8 2" xfId="15889" xr:uid="{00000000-0005-0000-0000-00009B560000}"/>
    <cellStyle name="입력 3 2 3 2 8 3" xfId="21645" xr:uid="{00000000-0005-0000-0000-00009C560000}"/>
    <cellStyle name="입력 3 2 3 2 8 4" xfId="27127" xr:uid="{00000000-0005-0000-0000-00009D560000}"/>
    <cellStyle name="입력 3 2 3 2 9" xfId="9924" xr:uid="{00000000-0005-0000-0000-00009E560000}"/>
    <cellStyle name="입력 3 2 3 2 9 2" xfId="15890" xr:uid="{00000000-0005-0000-0000-00009F560000}"/>
    <cellStyle name="입력 3 2 3 2 9 3" xfId="21646" xr:uid="{00000000-0005-0000-0000-0000A0560000}"/>
    <cellStyle name="입력 3 2 3 2 9 4" xfId="27128" xr:uid="{00000000-0005-0000-0000-0000A1560000}"/>
    <cellStyle name="입력 3 2 3 3" xfId="5938" xr:uid="{00000000-0005-0000-0000-0000A2560000}"/>
    <cellStyle name="입력 3 2 3 3 10" xfId="9925" xr:uid="{00000000-0005-0000-0000-0000A3560000}"/>
    <cellStyle name="입력 3 2 3 3 10 2" xfId="15891" xr:uid="{00000000-0005-0000-0000-0000A4560000}"/>
    <cellStyle name="입력 3 2 3 3 10 3" xfId="21647" xr:uid="{00000000-0005-0000-0000-0000A5560000}"/>
    <cellStyle name="입력 3 2 3 3 10 4" xfId="27129" xr:uid="{00000000-0005-0000-0000-0000A6560000}"/>
    <cellStyle name="입력 3 2 3 3 11" xfId="11911" xr:uid="{00000000-0005-0000-0000-0000A7560000}"/>
    <cellStyle name="입력 3 2 3 3 12" xfId="17668" xr:uid="{00000000-0005-0000-0000-0000A8560000}"/>
    <cellStyle name="입력 3 2 3 3 13" xfId="23165" xr:uid="{00000000-0005-0000-0000-0000A9560000}"/>
    <cellStyle name="입력 3 2 3 3 2" xfId="9926" xr:uid="{00000000-0005-0000-0000-0000AA560000}"/>
    <cellStyle name="입력 3 2 3 3 2 2" xfId="15892" xr:uid="{00000000-0005-0000-0000-0000AB560000}"/>
    <cellStyle name="입력 3 2 3 3 2 3" xfId="21648" xr:uid="{00000000-0005-0000-0000-0000AC560000}"/>
    <cellStyle name="입력 3 2 3 3 2 4" xfId="27130" xr:uid="{00000000-0005-0000-0000-0000AD560000}"/>
    <cellStyle name="입력 3 2 3 3 3" xfId="9927" xr:uid="{00000000-0005-0000-0000-0000AE560000}"/>
    <cellStyle name="입력 3 2 3 3 3 2" xfId="15893" xr:uid="{00000000-0005-0000-0000-0000AF560000}"/>
    <cellStyle name="입력 3 2 3 3 3 3" xfId="21649" xr:uid="{00000000-0005-0000-0000-0000B0560000}"/>
    <cellStyle name="입력 3 2 3 3 3 4" xfId="27131" xr:uid="{00000000-0005-0000-0000-0000B1560000}"/>
    <cellStyle name="입력 3 2 3 3 4" xfId="9928" xr:uid="{00000000-0005-0000-0000-0000B2560000}"/>
    <cellStyle name="입력 3 2 3 3 4 2" xfId="15894" xr:uid="{00000000-0005-0000-0000-0000B3560000}"/>
    <cellStyle name="입력 3 2 3 3 4 3" xfId="21650" xr:uid="{00000000-0005-0000-0000-0000B4560000}"/>
    <cellStyle name="입력 3 2 3 3 4 4" xfId="27132" xr:uid="{00000000-0005-0000-0000-0000B5560000}"/>
    <cellStyle name="입력 3 2 3 3 5" xfId="9929" xr:uid="{00000000-0005-0000-0000-0000B6560000}"/>
    <cellStyle name="입력 3 2 3 3 5 2" xfId="15895" xr:uid="{00000000-0005-0000-0000-0000B7560000}"/>
    <cellStyle name="입력 3 2 3 3 5 3" xfId="21651" xr:uid="{00000000-0005-0000-0000-0000B8560000}"/>
    <cellStyle name="입력 3 2 3 3 5 4" xfId="27133" xr:uid="{00000000-0005-0000-0000-0000B9560000}"/>
    <cellStyle name="입력 3 2 3 3 6" xfId="9930" xr:uid="{00000000-0005-0000-0000-0000BA560000}"/>
    <cellStyle name="입력 3 2 3 3 6 2" xfId="15896" xr:uid="{00000000-0005-0000-0000-0000BB560000}"/>
    <cellStyle name="입력 3 2 3 3 6 3" xfId="21652" xr:uid="{00000000-0005-0000-0000-0000BC560000}"/>
    <cellStyle name="입력 3 2 3 3 6 4" xfId="27134" xr:uid="{00000000-0005-0000-0000-0000BD560000}"/>
    <cellStyle name="입력 3 2 3 3 7" xfId="9931" xr:uid="{00000000-0005-0000-0000-0000BE560000}"/>
    <cellStyle name="입력 3 2 3 3 7 2" xfId="15897" xr:uid="{00000000-0005-0000-0000-0000BF560000}"/>
    <cellStyle name="입력 3 2 3 3 7 3" xfId="21653" xr:uid="{00000000-0005-0000-0000-0000C0560000}"/>
    <cellStyle name="입력 3 2 3 3 7 4" xfId="27135" xr:uid="{00000000-0005-0000-0000-0000C1560000}"/>
    <cellStyle name="입력 3 2 3 3 8" xfId="9932" xr:uid="{00000000-0005-0000-0000-0000C2560000}"/>
    <cellStyle name="입력 3 2 3 3 8 2" xfId="15898" xr:uid="{00000000-0005-0000-0000-0000C3560000}"/>
    <cellStyle name="입력 3 2 3 3 8 3" xfId="21654" xr:uid="{00000000-0005-0000-0000-0000C4560000}"/>
    <cellStyle name="입력 3 2 3 3 8 4" xfId="27136" xr:uid="{00000000-0005-0000-0000-0000C5560000}"/>
    <cellStyle name="입력 3 2 3 3 9" xfId="9933" xr:uid="{00000000-0005-0000-0000-0000C6560000}"/>
    <cellStyle name="입력 3 2 3 3 9 2" xfId="15899" xr:uid="{00000000-0005-0000-0000-0000C7560000}"/>
    <cellStyle name="입력 3 2 3 3 9 3" xfId="21655" xr:uid="{00000000-0005-0000-0000-0000C8560000}"/>
    <cellStyle name="입력 3 2 3 3 9 4" xfId="27137" xr:uid="{00000000-0005-0000-0000-0000C9560000}"/>
    <cellStyle name="입력 3 2 3 4" xfId="9934" xr:uid="{00000000-0005-0000-0000-0000CA560000}"/>
    <cellStyle name="입력 3 2 3 4 2" xfId="15900" xr:uid="{00000000-0005-0000-0000-0000CB560000}"/>
    <cellStyle name="입력 3 2 3 4 3" xfId="21656" xr:uid="{00000000-0005-0000-0000-0000CC560000}"/>
    <cellStyle name="입력 3 2 3 4 4" xfId="27138" xr:uid="{00000000-0005-0000-0000-0000CD560000}"/>
    <cellStyle name="입력 3 2 3 5" xfId="9935" xr:uid="{00000000-0005-0000-0000-0000CE560000}"/>
    <cellStyle name="입력 3 2 3 5 2" xfId="15901" xr:uid="{00000000-0005-0000-0000-0000CF560000}"/>
    <cellStyle name="입력 3 2 3 5 3" xfId="21657" xr:uid="{00000000-0005-0000-0000-0000D0560000}"/>
    <cellStyle name="입력 3 2 3 5 4" xfId="27139" xr:uid="{00000000-0005-0000-0000-0000D1560000}"/>
    <cellStyle name="입력 3 2 3 6" xfId="9936" xr:uid="{00000000-0005-0000-0000-0000D2560000}"/>
    <cellStyle name="입력 3 2 3 6 2" xfId="15902" xr:uid="{00000000-0005-0000-0000-0000D3560000}"/>
    <cellStyle name="입력 3 2 3 6 3" xfId="21658" xr:uid="{00000000-0005-0000-0000-0000D4560000}"/>
    <cellStyle name="입력 3 2 3 6 4" xfId="27140" xr:uid="{00000000-0005-0000-0000-0000D5560000}"/>
    <cellStyle name="입력 3 2 3 7" xfId="11405" xr:uid="{00000000-0005-0000-0000-0000D6560000}"/>
    <cellStyle name="입력 3 2 3 8" xfId="17203" xr:uid="{00000000-0005-0000-0000-0000D7560000}"/>
    <cellStyle name="입력 3 2 4" xfId="5489" xr:uid="{00000000-0005-0000-0000-0000D8560000}"/>
    <cellStyle name="입력 3 2 4 2" xfId="5777" xr:uid="{00000000-0005-0000-0000-0000D9560000}"/>
    <cellStyle name="입력 3 2 4 2 10" xfId="11750" xr:uid="{00000000-0005-0000-0000-0000DA560000}"/>
    <cellStyle name="입력 3 2 4 2 11" xfId="17515" xr:uid="{00000000-0005-0000-0000-0000DB560000}"/>
    <cellStyle name="입력 3 2 4 2 12" xfId="23030" xr:uid="{00000000-0005-0000-0000-0000DC560000}"/>
    <cellStyle name="입력 3 2 4 2 2" xfId="9937" xr:uid="{00000000-0005-0000-0000-0000DD560000}"/>
    <cellStyle name="입력 3 2 4 2 2 2" xfId="15903" xr:uid="{00000000-0005-0000-0000-0000DE560000}"/>
    <cellStyle name="입력 3 2 4 2 2 3" xfId="21659" xr:uid="{00000000-0005-0000-0000-0000DF560000}"/>
    <cellStyle name="입력 3 2 4 2 2 4" xfId="27141" xr:uid="{00000000-0005-0000-0000-0000E0560000}"/>
    <cellStyle name="입력 3 2 4 2 3" xfId="9938" xr:uid="{00000000-0005-0000-0000-0000E1560000}"/>
    <cellStyle name="입력 3 2 4 2 3 2" xfId="15904" xr:uid="{00000000-0005-0000-0000-0000E2560000}"/>
    <cellStyle name="입력 3 2 4 2 3 3" xfId="21660" xr:uid="{00000000-0005-0000-0000-0000E3560000}"/>
    <cellStyle name="입력 3 2 4 2 3 4" xfId="27142" xr:uid="{00000000-0005-0000-0000-0000E4560000}"/>
    <cellStyle name="입력 3 2 4 2 4" xfId="9939" xr:uid="{00000000-0005-0000-0000-0000E5560000}"/>
    <cellStyle name="입력 3 2 4 2 4 2" xfId="15905" xr:uid="{00000000-0005-0000-0000-0000E6560000}"/>
    <cellStyle name="입력 3 2 4 2 4 3" xfId="21661" xr:uid="{00000000-0005-0000-0000-0000E7560000}"/>
    <cellStyle name="입력 3 2 4 2 4 4" xfId="27143" xr:uid="{00000000-0005-0000-0000-0000E8560000}"/>
    <cellStyle name="입력 3 2 4 2 5" xfId="9940" xr:uid="{00000000-0005-0000-0000-0000E9560000}"/>
    <cellStyle name="입력 3 2 4 2 5 2" xfId="15906" xr:uid="{00000000-0005-0000-0000-0000EA560000}"/>
    <cellStyle name="입력 3 2 4 2 5 3" xfId="21662" xr:uid="{00000000-0005-0000-0000-0000EB560000}"/>
    <cellStyle name="입력 3 2 4 2 5 4" xfId="27144" xr:uid="{00000000-0005-0000-0000-0000EC560000}"/>
    <cellStyle name="입력 3 2 4 2 6" xfId="9941" xr:uid="{00000000-0005-0000-0000-0000ED560000}"/>
    <cellStyle name="입력 3 2 4 2 6 2" xfId="15907" xr:uid="{00000000-0005-0000-0000-0000EE560000}"/>
    <cellStyle name="입력 3 2 4 2 6 3" xfId="21663" xr:uid="{00000000-0005-0000-0000-0000EF560000}"/>
    <cellStyle name="입력 3 2 4 2 6 4" xfId="27145" xr:uid="{00000000-0005-0000-0000-0000F0560000}"/>
    <cellStyle name="입력 3 2 4 2 7" xfId="9942" xr:uid="{00000000-0005-0000-0000-0000F1560000}"/>
    <cellStyle name="입력 3 2 4 2 7 2" xfId="15908" xr:uid="{00000000-0005-0000-0000-0000F2560000}"/>
    <cellStyle name="입력 3 2 4 2 7 3" xfId="21664" xr:uid="{00000000-0005-0000-0000-0000F3560000}"/>
    <cellStyle name="입력 3 2 4 2 7 4" xfId="27146" xr:uid="{00000000-0005-0000-0000-0000F4560000}"/>
    <cellStyle name="입력 3 2 4 2 8" xfId="9943" xr:uid="{00000000-0005-0000-0000-0000F5560000}"/>
    <cellStyle name="입력 3 2 4 2 8 2" xfId="15909" xr:uid="{00000000-0005-0000-0000-0000F6560000}"/>
    <cellStyle name="입력 3 2 4 2 8 3" xfId="21665" xr:uid="{00000000-0005-0000-0000-0000F7560000}"/>
    <cellStyle name="입력 3 2 4 2 8 4" xfId="27147" xr:uid="{00000000-0005-0000-0000-0000F8560000}"/>
    <cellStyle name="입력 3 2 4 2 9" xfId="9944" xr:uid="{00000000-0005-0000-0000-0000F9560000}"/>
    <cellStyle name="입력 3 2 4 2 9 2" xfId="15910" xr:uid="{00000000-0005-0000-0000-0000FA560000}"/>
    <cellStyle name="입력 3 2 4 2 9 3" xfId="21666" xr:uid="{00000000-0005-0000-0000-0000FB560000}"/>
    <cellStyle name="입력 3 2 4 2 9 4" xfId="27148" xr:uid="{00000000-0005-0000-0000-0000FC560000}"/>
    <cellStyle name="입력 3 2 4 3" xfId="6002" xr:uid="{00000000-0005-0000-0000-0000FD560000}"/>
    <cellStyle name="입력 3 2 4 3 10" xfId="9945" xr:uid="{00000000-0005-0000-0000-0000FE560000}"/>
    <cellStyle name="입력 3 2 4 3 10 2" xfId="15911" xr:uid="{00000000-0005-0000-0000-0000FF560000}"/>
    <cellStyle name="입력 3 2 4 3 10 3" xfId="21667" xr:uid="{00000000-0005-0000-0000-000000570000}"/>
    <cellStyle name="입력 3 2 4 3 10 4" xfId="27149" xr:uid="{00000000-0005-0000-0000-000001570000}"/>
    <cellStyle name="입력 3 2 4 3 11" xfId="11975" xr:uid="{00000000-0005-0000-0000-000002570000}"/>
    <cellStyle name="입력 3 2 4 3 12" xfId="17732" xr:uid="{00000000-0005-0000-0000-000003570000}"/>
    <cellStyle name="입력 3 2 4 3 13" xfId="23229" xr:uid="{00000000-0005-0000-0000-000004570000}"/>
    <cellStyle name="입력 3 2 4 3 2" xfId="9946" xr:uid="{00000000-0005-0000-0000-000005570000}"/>
    <cellStyle name="입력 3 2 4 3 2 2" xfId="15912" xr:uid="{00000000-0005-0000-0000-000006570000}"/>
    <cellStyle name="입력 3 2 4 3 2 3" xfId="21668" xr:uid="{00000000-0005-0000-0000-000007570000}"/>
    <cellStyle name="입력 3 2 4 3 2 4" xfId="27150" xr:uid="{00000000-0005-0000-0000-000008570000}"/>
    <cellStyle name="입력 3 2 4 3 3" xfId="9947" xr:uid="{00000000-0005-0000-0000-000009570000}"/>
    <cellStyle name="입력 3 2 4 3 3 2" xfId="15913" xr:uid="{00000000-0005-0000-0000-00000A570000}"/>
    <cellStyle name="입력 3 2 4 3 3 3" xfId="21669" xr:uid="{00000000-0005-0000-0000-00000B570000}"/>
    <cellStyle name="입력 3 2 4 3 3 4" xfId="27151" xr:uid="{00000000-0005-0000-0000-00000C570000}"/>
    <cellStyle name="입력 3 2 4 3 4" xfId="9948" xr:uid="{00000000-0005-0000-0000-00000D570000}"/>
    <cellStyle name="입력 3 2 4 3 4 2" xfId="15914" xr:uid="{00000000-0005-0000-0000-00000E570000}"/>
    <cellStyle name="입력 3 2 4 3 4 3" xfId="21670" xr:uid="{00000000-0005-0000-0000-00000F570000}"/>
    <cellStyle name="입력 3 2 4 3 4 4" xfId="27152" xr:uid="{00000000-0005-0000-0000-000010570000}"/>
    <cellStyle name="입력 3 2 4 3 5" xfId="9949" xr:uid="{00000000-0005-0000-0000-000011570000}"/>
    <cellStyle name="입력 3 2 4 3 5 2" xfId="15915" xr:uid="{00000000-0005-0000-0000-000012570000}"/>
    <cellStyle name="입력 3 2 4 3 5 3" xfId="21671" xr:uid="{00000000-0005-0000-0000-000013570000}"/>
    <cellStyle name="입력 3 2 4 3 5 4" xfId="27153" xr:uid="{00000000-0005-0000-0000-000014570000}"/>
    <cellStyle name="입력 3 2 4 3 6" xfId="9950" xr:uid="{00000000-0005-0000-0000-000015570000}"/>
    <cellStyle name="입력 3 2 4 3 6 2" xfId="15916" xr:uid="{00000000-0005-0000-0000-000016570000}"/>
    <cellStyle name="입력 3 2 4 3 6 3" xfId="21672" xr:uid="{00000000-0005-0000-0000-000017570000}"/>
    <cellStyle name="입력 3 2 4 3 6 4" xfId="27154" xr:uid="{00000000-0005-0000-0000-000018570000}"/>
    <cellStyle name="입력 3 2 4 3 7" xfId="9951" xr:uid="{00000000-0005-0000-0000-000019570000}"/>
    <cellStyle name="입력 3 2 4 3 7 2" xfId="15917" xr:uid="{00000000-0005-0000-0000-00001A570000}"/>
    <cellStyle name="입력 3 2 4 3 7 3" xfId="21673" xr:uid="{00000000-0005-0000-0000-00001B570000}"/>
    <cellStyle name="입력 3 2 4 3 7 4" xfId="27155" xr:uid="{00000000-0005-0000-0000-00001C570000}"/>
    <cellStyle name="입력 3 2 4 3 8" xfId="9952" xr:uid="{00000000-0005-0000-0000-00001D570000}"/>
    <cellStyle name="입력 3 2 4 3 8 2" xfId="15918" xr:uid="{00000000-0005-0000-0000-00001E570000}"/>
    <cellStyle name="입력 3 2 4 3 8 3" xfId="21674" xr:uid="{00000000-0005-0000-0000-00001F570000}"/>
    <cellStyle name="입력 3 2 4 3 8 4" xfId="27156" xr:uid="{00000000-0005-0000-0000-000020570000}"/>
    <cellStyle name="입력 3 2 4 3 9" xfId="9953" xr:uid="{00000000-0005-0000-0000-000021570000}"/>
    <cellStyle name="입력 3 2 4 3 9 2" xfId="15919" xr:uid="{00000000-0005-0000-0000-000022570000}"/>
    <cellStyle name="입력 3 2 4 3 9 3" xfId="21675" xr:uid="{00000000-0005-0000-0000-000023570000}"/>
    <cellStyle name="입력 3 2 4 3 9 4" xfId="27157" xr:uid="{00000000-0005-0000-0000-000024570000}"/>
    <cellStyle name="입력 3 2 4 4" xfId="9954" xr:uid="{00000000-0005-0000-0000-000025570000}"/>
    <cellStyle name="입력 3 2 4 4 2" xfId="15920" xr:uid="{00000000-0005-0000-0000-000026570000}"/>
    <cellStyle name="입력 3 2 4 4 3" xfId="21676" xr:uid="{00000000-0005-0000-0000-000027570000}"/>
    <cellStyle name="입력 3 2 4 4 4" xfId="27158" xr:uid="{00000000-0005-0000-0000-000028570000}"/>
    <cellStyle name="입력 3 2 4 5" xfId="9955" xr:uid="{00000000-0005-0000-0000-000029570000}"/>
    <cellStyle name="입력 3 2 4 5 2" xfId="15921" xr:uid="{00000000-0005-0000-0000-00002A570000}"/>
    <cellStyle name="입력 3 2 4 5 3" xfId="21677" xr:uid="{00000000-0005-0000-0000-00002B570000}"/>
    <cellStyle name="입력 3 2 4 5 4" xfId="27159" xr:uid="{00000000-0005-0000-0000-00002C570000}"/>
    <cellStyle name="입력 3 2 4 6" xfId="9956" xr:uid="{00000000-0005-0000-0000-00002D570000}"/>
    <cellStyle name="입력 3 2 4 6 2" xfId="15922" xr:uid="{00000000-0005-0000-0000-00002E570000}"/>
    <cellStyle name="입력 3 2 4 6 3" xfId="21678" xr:uid="{00000000-0005-0000-0000-00002F570000}"/>
    <cellStyle name="입력 3 2 4 6 4" xfId="27160" xr:uid="{00000000-0005-0000-0000-000030570000}"/>
    <cellStyle name="입력 3 2 4 7" xfId="9957" xr:uid="{00000000-0005-0000-0000-000031570000}"/>
    <cellStyle name="입력 3 2 4 7 2" xfId="15923" xr:uid="{00000000-0005-0000-0000-000032570000}"/>
    <cellStyle name="입력 3 2 4 7 3" xfId="21679" xr:uid="{00000000-0005-0000-0000-000033570000}"/>
    <cellStyle name="입력 3 2 4 7 4" xfId="27161" xr:uid="{00000000-0005-0000-0000-000034570000}"/>
    <cellStyle name="입력 3 2 4 8" xfId="11483" xr:uid="{00000000-0005-0000-0000-000035570000}"/>
    <cellStyle name="입력 3 2 4 9" xfId="17274" xr:uid="{00000000-0005-0000-0000-000036570000}"/>
    <cellStyle name="입력 3 2 5" xfId="5537" xr:uid="{00000000-0005-0000-0000-000037570000}"/>
    <cellStyle name="입력 3 2 5 10" xfId="17318" xr:uid="{00000000-0005-0000-0000-000038570000}"/>
    <cellStyle name="입력 3 2 5 11" xfId="22902" xr:uid="{00000000-0005-0000-0000-000039570000}"/>
    <cellStyle name="입력 3 2 5 2" xfId="5825" xr:uid="{00000000-0005-0000-0000-00003A570000}"/>
    <cellStyle name="입력 3 2 5 2 10" xfId="9958" xr:uid="{00000000-0005-0000-0000-00003B570000}"/>
    <cellStyle name="입력 3 2 5 2 10 2" xfId="15924" xr:uid="{00000000-0005-0000-0000-00003C570000}"/>
    <cellStyle name="입력 3 2 5 2 10 3" xfId="21680" xr:uid="{00000000-0005-0000-0000-00003D570000}"/>
    <cellStyle name="입력 3 2 5 2 10 4" xfId="27162" xr:uid="{00000000-0005-0000-0000-00003E570000}"/>
    <cellStyle name="입력 3 2 5 2 11" xfId="11798" xr:uid="{00000000-0005-0000-0000-00003F570000}"/>
    <cellStyle name="입력 3 2 5 2 12" xfId="17561" xr:uid="{00000000-0005-0000-0000-000040570000}"/>
    <cellStyle name="입력 3 2 5 2 13" xfId="23077" xr:uid="{00000000-0005-0000-0000-000041570000}"/>
    <cellStyle name="입력 3 2 5 2 2" xfId="9959" xr:uid="{00000000-0005-0000-0000-000042570000}"/>
    <cellStyle name="입력 3 2 5 2 2 2" xfId="15925" xr:uid="{00000000-0005-0000-0000-000043570000}"/>
    <cellStyle name="입력 3 2 5 2 2 3" xfId="21681" xr:uid="{00000000-0005-0000-0000-000044570000}"/>
    <cellStyle name="입력 3 2 5 2 2 4" xfId="27163" xr:uid="{00000000-0005-0000-0000-000045570000}"/>
    <cellStyle name="입력 3 2 5 2 3" xfId="9960" xr:uid="{00000000-0005-0000-0000-000046570000}"/>
    <cellStyle name="입력 3 2 5 2 3 2" xfId="15926" xr:uid="{00000000-0005-0000-0000-000047570000}"/>
    <cellStyle name="입력 3 2 5 2 3 3" xfId="21682" xr:uid="{00000000-0005-0000-0000-000048570000}"/>
    <cellStyle name="입력 3 2 5 2 3 4" xfId="27164" xr:uid="{00000000-0005-0000-0000-000049570000}"/>
    <cellStyle name="입력 3 2 5 2 4" xfId="9961" xr:uid="{00000000-0005-0000-0000-00004A570000}"/>
    <cellStyle name="입력 3 2 5 2 4 2" xfId="15927" xr:uid="{00000000-0005-0000-0000-00004B570000}"/>
    <cellStyle name="입력 3 2 5 2 4 3" xfId="21683" xr:uid="{00000000-0005-0000-0000-00004C570000}"/>
    <cellStyle name="입력 3 2 5 2 4 4" xfId="27165" xr:uid="{00000000-0005-0000-0000-00004D570000}"/>
    <cellStyle name="입력 3 2 5 2 5" xfId="9962" xr:uid="{00000000-0005-0000-0000-00004E570000}"/>
    <cellStyle name="입력 3 2 5 2 5 2" xfId="15928" xr:uid="{00000000-0005-0000-0000-00004F570000}"/>
    <cellStyle name="입력 3 2 5 2 5 3" xfId="21684" xr:uid="{00000000-0005-0000-0000-000050570000}"/>
    <cellStyle name="입력 3 2 5 2 5 4" xfId="27166" xr:uid="{00000000-0005-0000-0000-000051570000}"/>
    <cellStyle name="입력 3 2 5 2 6" xfId="9963" xr:uid="{00000000-0005-0000-0000-000052570000}"/>
    <cellStyle name="입력 3 2 5 2 6 2" xfId="15929" xr:uid="{00000000-0005-0000-0000-000053570000}"/>
    <cellStyle name="입력 3 2 5 2 6 3" xfId="21685" xr:uid="{00000000-0005-0000-0000-000054570000}"/>
    <cellStyle name="입력 3 2 5 2 6 4" xfId="27167" xr:uid="{00000000-0005-0000-0000-000055570000}"/>
    <cellStyle name="입력 3 2 5 2 7" xfId="9964" xr:uid="{00000000-0005-0000-0000-000056570000}"/>
    <cellStyle name="입력 3 2 5 2 7 2" xfId="15930" xr:uid="{00000000-0005-0000-0000-000057570000}"/>
    <cellStyle name="입력 3 2 5 2 7 3" xfId="21686" xr:uid="{00000000-0005-0000-0000-000058570000}"/>
    <cellStyle name="입력 3 2 5 2 7 4" xfId="27168" xr:uid="{00000000-0005-0000-0000-000059570000}"/>
    <cellStyle name="입력 3 2 5 2 8" xfId="9965" xr:uid="{00000000-0005-0000-0000-00005A570000}"/>
    <cellStyle name="입력 3 2 5 2 8 2" xfId="15931" xr:uid="{00000000-0005-0000-0000-00005B570000}"/>
    <cellStyle name="입력 3 2 5 2 8 3" xfId="21687" xr:uid="{00000000-0005-0000-0000-00005C570000}"/>
    <cellStyle name="입력 3 2 5 2 8 4" xfId="27169" xr:uid="{00000000-0005-0000-0000-00005D570000}"/>
    <cellStyle name="입력 3 2 5 2 9" xfId="9966" xr:uid="{00000000-0005-0000-0000-00005E570000}"/>
    <cellStyle name="입력 3 2 5 2 9 2" xfId="15932" xr:uid="{00000000-0005-0000-0000-00005F570000}"/>
    <cellStyle name="입력 3 2 5 2 9 3" xfId="21688" xr:uid="{00000000-0005-0000-0000-000060570000}"/>
    <cellStyle name="입력 3 2 5 2 9 4" xfId="27170" xr:uid="{00000000-0005-0000-0000-000061570000}"/>
    <cellStyle name="입력 3 2 5 3" xfId="6047" xr:uid="{00000000-0005-0000-0000-000062570000}"/>
    <cellStyle name="입력 3 2 5 3 10" xfId="9967" xr:uid="{00000000-0005-0000-0000-000063570000}"/>
    <cellStyle name="입력 3 2 5 3 10 2" xfId="15933" xr:uid="{00000000-0005-0000-0000-000064570000}"/>
    <cellStyle name="입력 3 2 5 3 10 3" xfId="21689" xr:uid="{00000000-0005-0000-0000-000065570000}"/>
    <cellStyle name="입력 3 2 5 3 10 4" xfId="27171" xr:uid="{00000000-0005-0000-0000-000066570000}"/>
    <cellStyle name="입력 3 2 5 3 11" xfId="12019" xr:uid="{00000000-0005-0000-0000-000067570000}"/>
    <cellStyle name="입력 3 2 5 3 12" xfId="17776" xr:uid="{00000000-0005-0000-0000-000068570000}"/>
    <cellStyle name="입력 3 2 5 3 13" xfId="23273" xr:uid="{00000000-0005-0000-0000-000069570000}"/>
    <cellStyle name="입력 3 2 5 3 2" xfId="9968" xr:uid="{00000000-0005-0000-0000-00006A570000}"/>
    <cellStyle name="입력 3 2 5 3 2 2" xfId="15934" xr:uid="{00000000-0005-0000-0000-00006B570000}"/>
    <cellStyle name="입력 3 2 5 3 2 3" xfId="21690" xr:uid="{00000000-0005-0000-0000-00006C570000}"/>
    <cellStyle name="입력 3 2 5 3 2 4" xfId="27172" xr:uid="{00000000-0005-0000-0000-00006D570000}"/>
    <cellStyle name="입력 3 2 5 3 3" xfId="9969" xr:uid="{00000000-0005-0000-0000-00006E570000}"/>
    <cellStyle name="입력 3 2 5 3 3 2" xfId="15935" xr:uid="{00000000-0005-0000-0000-00006F570000}"/>
    <cellStyle name="입력 3 2 5 3 3 3" xfId="21691" xr:uid="{00000000-0005-0000-0000-000070570000}"/>
    <cellStyle name="입력 3 2 5 3 3 4" xfId="27173" xr:uid="{00000000-0005-0000-0000-000071570000}"/>
    <cellStyle name="입력 3 2 5 3 4" xfId="9970" xr:uid="{00000000-0005-0000-0000-000072570000}"/>
    <cellStyle name="입력 3 2 5 3 4 2" xfId="15936" xr:uid="{00000000-0005-0000-0000-000073570000}"/>
    <cellStyle name="입력 3 2 5 3 4 3" xfId="21692" xr:uid="{00000000-0005-0000-0000-000074570000}"/>
    <cellStyle name="입력 3 2 5 3 4 4" xfId="27174" xr:uid="{00000000-0005-0000-0000-000075570000}"/>
    <cellStyle name="입력 3 2 5 3 5" xfId="9971" xr:uid="{00000000-0005-0000-0000-000076570000}"/>
    <cellStyle name="입력 3 2 5 3 5 2" xfId="15937" xr:uid="{00000000-0005-0000-0000-000077570000}"/>
    <cellStyle name="입력 3 2 5 3 5 3" xfId="21693" xr:uid="{00000000-0005-0000-0000-000078570000}"/>
    <cellStyle name="입력 3 2 5 3 5 4" xfId="27175" xr:uid="{00000000-0005-0000-0000-000079570000}"/>
    <cellStyle name="입력 3 2 5 3 6" xfId="9972" xr:uid="{00000000-0005-0000-0000-00007A570000}"/>
    <cellStyle name="입력 3 2 5 3 6 2" xfId="15938" xr:uid="{00000000-0005-0000-0000-00007B570000}"/>
    <cellStyle name="입력 3 2 5 3 6 3" xfId="21694" xr:uid="{00000000-0005-0000-0000-00007C570000}"/>
    <cellStyle name="입력 3 2 5 3 6 4" xfId="27176" xr:uid="{00000000-0005-0000-0000-00007D570000}"/>
    <cellStyle name="입력 3 2 5 3 7" xfId="9973" xr:uid="{00000000-0005-0000-0000-00007E570000}"/>
    <cellStyle name="입력 3 2 5 3 7 2" xfId="15939" xr:uid="{00000000-0005-0000-0000-00007F570000}"/>
    <cellStyle name="입력 3 2 5 3 7 3" xfId="21695" xr:uid="{00000000-0005-0000-0000-000080570000}"/>
    <cellStyle name="입력 3 2 5 3 7 4" xfId="27177" xr:uid="{00000000-0005-0000-0000-000081570000}"/>
    <cellStyle name="입력 3 2 5 3 8" xfId="9974" xr:uid="{00000000-0005-0000-0000-000082570000}"/>
    <cellStyle name="입력 3 2 5 3 8 2" xfId="15940" xr:uid="{00000000-0005-0000-0000-000083570000}"/>
    <cellStyle name="입력 3 2 5 3 8 3" xfId="21696" xr:uid="{00000000-0005-0000-0000-000084570000}"/>
    <cellStyle name="입력 3 2 5 3 8 4" xfId="27178" xr:uid="{00000000-0005-0000-0000-000085570000}"/>
    <cellStyle name="입력 3 2 5 3 9" xfId="9975" xr:uid="{00000000-0005-0000-0000-000086570000}"/>
    <cellStyle name="입력 3 2 5 3 9 2" xfId="15941" xr:uid="{00000000-0005-0000-0000-000087570000}"/>
    <cellStyle name="입력 3 2 5 3 9 3" xfId="21697" xr:uid="{00000000-0005-0000-0000-000088570000}"/>
    <cellStyle name="입력 3 2 5 3 9 4" xfId="27179" xr:uid="{00000000-0005-0000-0000-000089570000}"/>
    <cellStyle name="입력 3 2 5 4" xfId="9976" xr:uid="{00000000-0005-0000-0000-00008A570000}"/>
    <cellStyle name="입력 3 2 5 4 2" xfId="15942" xr:uid="{00000000-0005-0000-0000-00008B570000}"/>
    <cellStyle name="입력 3 2 5 4 3" xfId="21698" xr:uid="{00000000-0005-0000-0000-00008C570000}"/>
    <cellStyle name="입력 3 2 5 4 4" xfId="27180" xr:uid="{00000000-0005-0000-0000-00008D570000}"/>
    <cellStyle name="입력 3 2 5 5" xfId="9977" xr:uid="{00000000-0005-0000-0000-00008E570000}"/>
    <cellStyle name="입력 3 2 5 5 2" xfId="15943" xr:uid="{00000000-0005-0000-0000-00008F570000}"/>
    <cellStyle name="입력 3 2 5 5 3" xfId="21699" xr:uid="{00000000-0005-0000-0000-000090570000}"/>
    <cellStyle name="입력 3 2 5 5 4" xfId="27181" xr:uid="{00000000-0005-0000-0000-000091570000}"/>
    <cellStyle name="입력 3 2 5 6" xfId="9978" xr:uid="{00000000-0005-0000-0000-000092570000}"/>
    <cellStyle name="입력 3 2 5 6 2" xfId="15944" xr:uid="{00000000-0005-0000-0000-000093570000}"/>
    <cellStyle name="입력 3 2 5 6 3" xfId="21700" xr:uid="{00000000-0005-0000-0000-000094570000}"/>
    <cellStyle name="입력 3 2 5 6 4" xfId="27182" xr:uid="{00000000-0005-0000-0000-000095570000}"/>
    <cellStyle name="입력 3 2 5 7" xfId="9979" xr:uid="{00000000-0005-0000-0000-000096570000}"/>
    <cellStyle name="입력 3 2 5 7 2" xfId="15945" xr:uid="{00000000-0005-0000-0000-000097570000}"/>
    <cellStyle name="입력 3 2 5 7 3" xfId="21701" xr:uid="{00000000-0005-0000-0000-000098570000}"/>
    <cellStyle name="입력 3 2 5 7 4" xfId="27183" xr:uid="{00000000-0005-0000-0000-000099570000}"/>
    <cellStyle name="입력 3 2 5 8" xfId="9980" xr:uid="{00000000-0005-0000-0000-00009A570000}"/>
    <cellStyle name="입력 3 2 5 8 2" xfId="15946" xr:uid="{00000000-0005-0000-0000-00009B570000}"/>
    <cellStyle name="입력 3 2 5 8 3" xfId="21702" xr:uid="{00000000-0005-0000-0000-00009C570000}"/>
    <cellStyle name="입력 3 2 5 8 4" xfId="27184" xr:uid="{00000000-0005-0000-0000-00009D570000}"/>
    <cellStyle name="입력 3 2 5 9" xfId="11530" xr:uid="{00000000-0005-0000-0000-00009E570000}"/>
    <cellStyle name="입력 3 2 6" xfId="9981" xr:uid="{00000000-0005-0000-0000-00009F570000}"/>
    <cellStyle name="입력 3 2 6 2" xfId="15947" xr:uid="{00000000-0005-0000-0000-0000A0570000}"/>
    <cellStyle name="입력 3 2 6 3" xfId="21703" xr:uid="{00000000-0005-0000-0000-0000A1570000}"/>
    <cellStyle name="입력 3 2 6 4" xfId="27185" xr:uid="{00000000-0005-0000-0000-0000A2570000}"/>
    <cellStyle name="입력 3 2 7" xfId="9982" xr:uid="{00000000-0005-0000-0000-0000A3570000}"/>
    <cellStyle name="입력 3 2 7 2" xfId="15948" xr:uid="{00000000-0005-0000-0000-0000A4570000}"/>
    <cellStyle name="입력 3 2 7 3" xfId="21704" xr:uid="{00000000-0005-0000-0000-0000A5570000}"/>
    <cellStyle name="입력 3 2 7 4" xfId="27186" xr:uid="{00000000-0005-0000-0000-0000A6570000}"/>
    <cellStyle name="입력 3 2 8" xfId="11331" xr:uid="{00000000-0005-0000-0000-0000A7570000}"/>
    <cellStyle name="입력 3 2 9" xfId="11278" xr:uid="{00000000-0005-0000-0000-0000A8570000}"/>
    <cellStyle name="입력 3 3" xfId="5388" xr:uid="{00000000-0005-0000-0000-0000A9570000}"/>
    <cellStyle name="입력 3 3 10" xfId="9983" xr:uid="{00000000-0005-0000-0000-0000AA570000}"/>
    <cellStyle name="입력 3 3 10 2" xfId="15949" xr:uid="{00000000-0005-0000-0000-0000AB570000}"/>
    <cellStyle name="입력 3 3 10 3" xfId="21705" xr:uid="{00000000-0005-0000-0000-0000AC570000}"/>
    <cellStyle name="입력 3 3 10 4" xfId="27187" xr:uid="{00000000-0005-0000-0000-0000AD570000}"/>
    <cellStyle name="입력 3 3 11" xfId="11382" xr:uid="{00000000-0005-0000-0000-0000AE570000}"/>
    <cellStyle name="입력 3 3 12" xfId="17185" xr:uid="{00000000-0005-0000-0000-0000AF570000}"/>
    <cellStyle name="입력 3 3 13" xfId="11242" xr:uid="{00000000-0005-0000-0000-0000B0570000}"/>
    <cellStyle name="입력 3 3 2" xfId="5676" xr:uid="{00000000-0005-0000-0000-0000B1570000}"/>
    <cellStyle name="입력 3 3 2 10" xfId="11649" xr:uid="{00000000-0005-0000-0000-0000B2570000}"/>
    <cellStyle name="입력 3 3 2 11" xfId="17419" xr:uid="{00000000-0005-0000-0000-0000B3570000}"/>
    <cellStyle name="입력 3 3 2 12" xfId="22948" xr:uid="{00000000-0005-0000-0000-0000B4570000}"/>
    <cellStyle name="입력 3 3 2 2" xfId="9984" xr:uid="{00000000-0005-0000-0000-0000B5570000}"/>
    <cellStyle name="입력 3 3 2 2 2" xfId="15950" xr:uid="{00000000-0005-0000-0000-0000B6570000}"/>
    <cellStyle name="입력 3 3 2 2 3" xfId="21706" xr:uid="{00000000-0005-0000-0000-0000B7570000}"/>
    <cellStyle name="입력 3 3 2 2 4" xfId="27188" xr:uid="{00000000-0005-0000-0000-0000B8570000}"/>
    <cellStyle name="입력 3 3 2 3" xfId="9985" xr:uid="{00000000-0005-0000-0000-0000B9570000}"/>
    <cellStyle name="입력 3 3 2 3 2" xfId="15951" xr:uid="{00000000-0005-0000-0000-0000BA570000}"/>
    <cellStyle name="입력 3 3 2 3 3" xfId="21707" xr:uid="{00000000-0005-0000-0000-0000BB570000}"/>
    <cellStyle name="입력 3 3 2 3 4" xfId="27189" xr:uid="{00000000-0005-0000-0000-0000BC570000}"/>
    <cellStyle name="입력 3 3 2 4" xfId="9986" xr:uid="{00000000-0005-0000-0000-0000BD570000}"/>
    <cellStyle name="입력 3 3 2 4 2" xfId="15952" xr:uid="{00000000-0005-0000-0000-0000BE570000}"/>
    <cellStyle name="입력 3 3 2 4 3" xfId="21708" xr:uid="{00000000-0005-0000-0000-0000BF570000}"/>
    <cellStyle name="입력 3 3 2 4 4" xfId="27190" xr:uid="{00000000-0005-0000-0000-0000C0570000}"/>
    <cellStyle name="입력 3 3 2 5" xfId="9987" xr:uid="{00000000-0005-0000-0000-0000C1570000}"/>
    <cellStyle name="입력 3 3 2 5 2" xfId="15953" xr:uid="{00000000-0005-0000-0000-0000C2570000}"/>
    <cellStyle name="입력 3 3 2 5 3" xfId="21709" xr:uid="{00000000-0005-0000-0000-0000C3570000}"/>
    <cellStyle name="입력 3 3 2 5 4" xfId="27191" xr:uid="{00000000-0005-0000-0000-0000C4570000}"/>
    <cellStyle name="입력 3 3 2 6" xfId="9988" xr:uid="{00000000-0005-0000-0000-0000C5570000}"/>
    <cellStyle name="입력 3 3 2 6 2" xfId="15954" xr:uid="{00000000-0005-0000-0000-0000C6570000}"/>
    <cellStyle name="입력 3 3 2 6 3" xfId="21710" xr:uid="{00000000-0005-0000-0000-0000C7570000}"/>
    <cellStyle name="입력 3 3 2 6 4" xfId="27192" xr:uid="{00000000-0005-0000-0000-0000C8570000}"/>
    <cellStyle name="입력 3 3 2 7" xfId="9989" xr:uid="{00000000-0005-0000-0000-0000C9570000}"/>
    <cellStyle name="입력 3 3 2 7 2" xfId="15955" xr:uid="{00000000-0005-0000-0000-0000CA570000}"/>
    <cellStyle name="입력 3 3 2 7 3" xfId="21711" xr:uid="{00000000-0005-0000-0000-0000CB570000}"/>
    <cellStyle name="입력 3 3 2 7 4" xfId="27193" xr:uid="{00000000-0005-0000-0000-0000CC570000}"/>
    <cellStyle name="입력 3 3 2 8" xfId="9990" xr:uid="{00000000-0005-0000-0000-0000CD570000}"/>
    <cellStyle name="입력 3 3 2 8 2" xfId="15956" xr:uid="{00000000-0005-0000-0000-0000CE570000}"/>
    <cellStyle name="입력 3 3 2 8 3" xfId="21712" xr:uid="{00000000-0005-0000-0000-0000CF570000}"/>
    <cellStyle name="입력 3 3 2 8 4" xfId="27194" xr:uid="{00000000-0005-0000-0000-0000D0570000}"/>
    <cellStyle name="입력 3 3 2 9" xfId="9991" xr:uid="{00000000-0005-0000-0000-0000D1570000}"/>
    <cellStyle name="입력 3 3 2 9 2" xfId="15957" xr:uid="{00000000-0005-0000-0000-0000D2570000}"/>
    <cellStyle name="입력 3 3 2 9 3" xfId="21713" xr:uid="{00000000-0005-0000-0000-0000D3570000}"/>
    <cellStyle name="입력 3 3 2 9 4" xfId="27195" xr:uid="{00000000-0005-0000-0000-0000D4570000}"/>
    <cellStyle name="입력 3 3 3" xfId="5917" xr:uid="{00000000-0005-0000-0000-0000D5570000}"/>
    <cellStyle name="입력 3 3 3 10" xfId="9992" xr:uid="{00000000-0005-0000-0000-0000D6570000}"/>
    <cellStyle name="입력 3 3 3 10 2" xfId="15958" xr:uid="{00000000-0005-0000-0000-0000D7570000}"/>
    <cellStyle name="입력 3 3 3 10 3" xfId="21714" xr:uid="{00000000-0005-0000-0000-0000D8570000}"/>
    <cellStyle name="입력 3 3 3 10 4" xfId="27196" xr:uid="{00000000-0005-0000-0000-0000D9570000}"/>
    <cellStyle name="입력 3 3 3 11" xfId="11890" xr:uid="{00000000-0005-0000-0000-0000DA570000}"/>
    <cellStyle name="입력 3 3 3 12" xfId="17647" xr:uid="{00000000-0005-0000-0000-0000DB570000}"/>
    <cellStyle name="입력 3 3 3 13" xfId="23144" xr:uid="{00000000-0005-0000-0000-0000DC570000}"/>
    <cellStyle name="입력 3 3 3 2" xfId="9993" xr:uid="{00000000-0005-0000-0000-0000DD570000}"/>
    <cellStyle name="입력 3 3 3 2 2" xfId="15959" xr:uid="{00000000-0005-0000-0000-0000DE570000}"/>
    <cellStyle name="입력 3 3 3 2 3" xfId="21715" xr:uid="{00000000-0005-0000-0000-0000DF570000}"/>
    <cellStyle name="입력 3 3 3 2 4" xfId="27197" xr:uid="{00000000-0005-0000-0000-0000E0570000}"/>
    <cellStyle name="입력 3 3 3 3" xfId="9994" xr:uid="{00000000-0005-0000-0000-0000E1570000}"/>
    <cellStyle name="입력 3 3 3 3 2" xfId="15960" xr:uid="{00000000-0005-0000-0000-0000E2570000}"/>
    <cellStyle name="입력 3 3 3 3 3" xfId="21716" xr:uid="{00000000-0005-0000-0000-0000E3570000}"/>
    <cellStyle name="입력 3 3 3 3 4" xfId="27198" xr:uid="{00000000-0005-0000-0000-0000E4570000}"/>
    <cellStyle name="입력 3 3 3 4" xfId="9995" xr:uid="{00000000-0005-0000-0000-0000E5570000}"/>
    <cellStyle name="입력 3 3 3 4 2" xfId="15961" xr:uid="{00000000-0005-0000-0000-0000E6570000}"/>
    <cellStyle name="입력 3 3 3 4 3" xfId="21717" xr:uid="{00000000-0005-0000-0000-0000E7570000}"/>
    <cellStyle name="입력 3 3 3 4 4" xfId="27199" xr:uid="{00000000-0005-0000-0000-0000E8570000}"/>
    <cellStyle name="입력 3 3 3 5" xfId="9996" xr:uid="{00000000-0005-0000-0000-0000E9570000}"/>
    <cellStyle name="입력 3 3 3 5 2" xfId="15962" xr:uid="{00000000-0005-0000-0000-0000EA570000}"/>
    <cellStyle name="입력 3 3 3 5 3" xfId="21718" xr:uid="{00000000-0005-0000-0000-0000EB570000}"/>
    <cellStyle name="입력 3 3 3 5 4" xfId="27200" xr:uid="{00000000-0005-0000-0000-0000EC570000}"/>
    <cellStyle name="입력 3 3 3 6" xfId="9997" xr:uid="{00000000-0005-0000-0000-0000ED570000}"/>
    <cellStyle name="입력 3 3 3 6 2" xfId="15963" xr:uid="{00000000-0005-0000-0000-0000EE570000}"/>
    <cellStyle name="입력 3 3 3 6 3" xfId="21719" xr:uid="{00000000-0005-0000-0000-0000EF570000}"/>
    <cellStyle name="입력 3 3 3 6 4" xfId="27201" xr:uid="{00000000-0005-0000-0000-0000F0570000}"/>
    <cellStyle name="입력 3 3 3 7" xfId="9998" xr:uid="{00000000-0005-0000-0000-0000F1570000}"/>
    <cellStyle name="입력 3 3 3 7 2" xfId="15964" xr:uid="{00000000-0005-0000-0000-0000F2570000}"/>
    <cellStyle name="입력 3 3 3 7 3" xfId="21720" xr:uid="{00000000-0005-0000-0000-0000F3570000}"/>
    <cellStyle name="입력 3 3 3 7 4" xfId="27202" xr:uid="{00000000-0005-0000-0000-0000F4570000}"/>
    <cellStyle name="입력 3 3 3 8" xfId="9999" xr:uid="{00000000-0005-0000-0000-0000F5570000}"/>
    <cellStyle name="입력 3 3 3 8 2" xfId="15965" xr:uid="{00000000-0005-0000-0000-0000F6570000}"/>
    <cellStyle name="입력 3 3 3 8 3" xfId="21721" xr:uid="{00000000-0005-0000-0000-0000F7570000}"/>
    <cellStyle name="입력 3 3 3 8 4" xfId="27203" xr:uid="{00000000-0005-0000-0000-0000F8570000}"/>
    <cellStyle name="입력 3 3 3 9" xfId="10000" xr:uid="{00000000-0005-0000-0000-0000F9570000}"/>
    <cellStyle name="입력 3 3 3 9 2" xfId="15966" xr:uid="{00000000-0005-0000-0000-0000FA570000}"/>
    <cellStyle name="입력 3 3 3 9 3" xfId="21722" xr:uid="{00000000-0005-0000-0000-0000FB570000}"/>
    <cellStyle name="입력 3 3 3 9 4" xfId="27204" xr:uid="{00000000-0005-0000-0000-0000FC570000}"/>
    <cellStyle name="입력 3 3 4" xfId="10001" xr:uid="{00000000-0005-0000-0000-0000FD570000}"/>
    <cellStyle name="입력 3 3 4 2" xfId="15967" xr:uid="{00000000-0005-0000-0000-0000FE570000}"/>
    <cellStyle name="입력 3 3 4 3" xfId="21723" xr:uid="{00000000-0005-0000-0000-0000FF570000}"/>
    <cellStyle name="입력 3 3 4 4" xfId="27205" xr:uid="{00000000-0005-0000-0000-000000580000}"/>
    <cellStyle name="입력 3 3 5" xfId="10002" xr:uid="{00000000-0005-0000-0000-000001580000}"/>
    <cellStyle name="입력 3 3 5 2" xfId="15968" xr:uid="{00000000-0005-0000-0000-000002580000}"/>
    <cellStyle name="입력 3 3 5 3" xfId="21724" xr:uid="{00000000-0005-0000-0000-000003580000}"/>
    <cellStyle name="입력 3 3 5 4" xfId="27206" xr:uid="{00000000-0005-0000-0000-000004580000}"/>
    <cellStyle name="입력 3 3 6" xfId="10003" xr:uid="{00000000-0005-0000-0000-000005580000}"/>
    <cellStyle name="입력 3 3 6 2" xfId="15969" xr:uid="{00000000-0005-0000-0000-000006580000}"/>
    <cellStyle name="입력 3 3 6 3" xfId="21725" xr:uid="{00000000-0005-0000-0000-000007580000}"/>
    <cellStyle name="입력 3 3 6 4" xfId="27207" xr:uid="{00000000-0005-0000-0000-000008580000}"/>
    <cellStyle name="입력 3 3 7" xfId="10004" xr:uid="{00000000-0005-0000-0000-000009580000}"/>
    <cellStyle name="입력 3 3 7 2" xfId="15970" xr:uid="{00000000-0005-0000-0000-00000A580000}"/>
    <cellStyle name="입력 3 3 7 3" xfId="21726" xr:uid="{00000000-0005-0000-0000-00000B580000}"/>
    <cellStyle name="입력 3 3 7 4" xfId="27208" xr:uid="{00000000-0005-0000-0000-00000C580000}"/>
    <cellStyle name="입력 3 3 8" xfId="10005" xr:uid="{00000000-0005-0000-0000-00000D580000}"/>
    <cellStyle name="입력 3 3 8 2" xfId="15971" xr:uid="{00000000-0005-0000-0000-00000E580000}"/>
    <cellStyle name="입력 3 3 8 3" xfId="21727" xr:uid="{00000000-0005-0000-0000-00000F580000}"/>
    <cellStyle name="입력 3 3 8 4" xfId="27209" xr:uid="{00000000-0005-0000-0000-000010580000}"/>
    <cellStyle name="입력 3 3 9" xfId="10006" xr:uid="{00000000-0005-0000-0000-000011580000}"/>
    <cellStyle name="입력 3 3 9 2" xfId="15972" xr:uid="{00000000-0005-0000-0000-000012580000}"/>
    <cellStyle name="입력 3 3 9 3" xfId="21728" xr:uid="{00000000-0005-0000-0000-000013580000}"/>
    <cellStyle name="입력 3 3 9 4" xfId="27210" xr:uid="{00000000-0005-0000-0000-000014580000}"/>
    <cellStyle name="입력 3 4" xfId="5533" xr:uid="{00000000-0005-0000-0000-000015580000}"/>
    <cellStyle name="입력 3 4 2" xfId="5821" xr:uid="{00000000-0005-0000-0000-000016580000}"/>
    <cellStyle name="입력 3 4 2 10" xfId="11794" xr:uid="{00000000-0005-0000-0000-000017580000}"/>
    <cellStyle name="입력 3 4 2 11" xfId="17557" xr:uid="{00000000-0005-0000-0000-000018580000}"/>
    <cellStyle name="입력 3 4 2 12" xfId="23073" xr:uid="{00000000-0005-0000-0000-000019580000}"/>
    <cellStyle name="입력 3 4 2 2" xfId="10007" xr:uid="{00000000-0005-0000-0000-00001A580000}"/>
    <cellStyle name="입력 3 4 2 2 2" xfId="15973" xr:uid="{00000000-0005-0000-0000-00001B580000}"/>
    <cellStyle name="입력 3 4 2 2 3" xfId="21729" xr:uid="{00000000-0005-0000-0000-00001C580000}"/>
    <cellStyle name="입력 3 4 2 2 4" xfId="27211" xr:uid="{00000000-0005-0000-0000-00001D580000}"/>
    <cellStyle name="입력 3 4 2 3" xfId="10008" xr:uid="{00000000-0005-0000-0000-00001E580000}"/>
    <cellStyle name="입력 3 4 2 3 2" xfId="15974" xr:uid="{00000000-0005-0000-0000-00001F580000}"/>
    <cellStyle name="입력 3 4 2 3 3" xfId="21730" xr:uid="{00000000-0005-0000-0000-000020580000}"/>
    <cellStyle name="입력 3 4 2 3 4" xfId="27212" xr:uid="{00000000-0005-0000-0000-000021580000}"/>
    <cellStyle name="입력 3 4 2 4" xfId="10009" xr:uid="{00000000-0005-0000-0000-000022580000}"/>
    <cellStyle name="입력 3 4 2 4 2" xfId="15975" xr:uid="{00000000-0005-0000-0000-000023580000}"/>
    <cellStyle name="입력 3 4 2 4 3" xfId="21731" xr:uid="{00000000-0005-0000-0000-000024580000}"/>
    <cellStyle name="입력 3 4 2 4 4" xfId="27213" xr:uid="{00000000-0005-0000-0000-000025580000}"/>
    <cellStyle name="입력 3 4 2 5" xfId="10010" xr:uid="{00000000-0005-0000-0000-000026580000}"/>
    <cellStyle name="입력 3 4 2 5 2" xfId="15976" xr:uid="{00000000-0005-0000-0000-000027580000}"/>
    <cellStyle name="입력 3 4 2 5 3" xfId="21732" xr:uid="{00000000-0005-0000-0000-000028580000}"/>
    <cellStyle name="입력 3 4 2 5 4" xfId="27214" xr:uid="{00000000-0005-0000-0000-000029580000}"/>
    <cellStyle name="입력 3 4 2 6" xfId="10011" xr:uid="{00000000-0005-0000-0000-00002A580000}"/>
    <cellStyle name="입력 3 4 2 6 2" xfId="15977" xr:uid="{00000000-0005-0000-0000-00002B580000}"/>
    <cellStyle name="입력 3 4 2 6 3" xfId="21733" xr:uid="{00000000-0005-0000-0000-00002C580000}"/>
    <cellStyle name="입력 3 4 2 6 4" xfId="27215" xr:uid="{00000000-0005-0000-0000-00002D580000}"/>
    <cellStyle name="입력 3 4 2 7" xfId="10012" xr:uid="{00000000-0005-0000-0000-00002E580000}"/>
    <cellStyle name="입력 3 4 2 7 2" xfId="15978" xr:uid="{00000000-0005-0000-0000-00002F580000}"/>
    <cellStyle name="입력 3 4 2 7 3" xfId="21734" xr:uid="{00000000-0005-0000-0000-000030580000}"/>
    <cellStyle name="입력 3 4 2 7 4" xfId="27216" xr:uid="{00000000-0005-0000-0000-000031580000}"/>
    <cellStyle name="입력 3 4 2 8" xfId="10013" xr:uid="{00000000-0005-0000-0000-000032580000}"/>
    <cellStyle name="입력 3 4 2 8 2" xfId="15979" xr:uid="{00000000-0005-0000-0000-000033580000}"/>
    <cellStyle name="입력 3 4 2 8 3" xfId="21735" xr:uid="{00000000-0005-0000-0000-000034580000}"/>
    <cellStyle name="입력 3 4 2 8 4" xfId="27217" xr:uid="{00000000-0005-0000-0000-000035580000}"/>
    <cellStyle name="입력 3 4 2 9" xfId="10014" xr:uid="{00000000-0005-0000-0000-000036580000}"/>
    <cellStyle name="입력 3 4 2 9 2" xfId="15980" xr:uid="{00000000-0005-0000-0000-000037580000}"/>
    <cellStyle name="입력 3 4 2 9 3" xfId="21736" xr:uid="{00000000-0005-0000-0000-000038580000}"/>
    <cellStyle name="입력 3 4 2 9 4" xfId="27218" xr:uid="{00000000-0005-0000-0000-000039580000}"/>
    <cellStyle name="입력 3 4 3" xfId="6044" xr:uid="{00000000-0005-0000-0000-00003A580000}"/>
    <cellStyle name="입력 3 4 3 10" xfId="10015" xr:uid="{00000000-0005-0000-0000-00003B580000}"/>
    <cellStyle name="입력 3 4 3 10 2" xfId="15981" xr:uid="{00000000-0005-0000-0000-00003C580000}"/>
    <cellStyle name="입력 3 4 3 10 3" xfId="21737" xr:uid="{00000000-0005-0000-0000-00003D580000}"/>
    <cellStyle name="입력 3 4 3 10 4" xfId="27219" xr:uid="{00000000-0005-0000-0000-00003E580000}"/>
    <cellStyle name="입력 3 4 3 11" xfId="12016" xr:uid="{00000000-0005-0000-0000-00003F580000}"/>
    <cellStyle name="입력 3 4 3 12" xfId="17773" xr:uid="{00000000-0005-0000-0000-000040580000}"/>
    <cellStyle name="입력 3 4 3 13" xfId="23270" xr:uid="{00000000-0005-0000-0000-000041580000}"/>
    <cellStyle name="입력 3 4 3 2" xfId="10016" xr:uid="{00000000-0005-0000-0000-000042580000}"/>
    <cellStyle name="입력 3 4 3 2 2" xfId="15982" xr:uid="{00000000-0005-0000-0000-000043580000}"/>
    <cellStyle name="입력 3 4 3 2 3" xfId="21738" xr:uid="{00000000-0005-0000-0000-000044580000}"/>
    <cellStyle name="입력 3 4 3 2 4" xfId="27220" xr:uid="{00000000-0005-0000-0000-000045580000}"/>
    <cellStyle name="입력 3 4 3 3" xfId="10017" xr:uid="{00000000-0005-0000-0000-000046580000}"/>
    <cellStyle name="입력 3 4 3 3 2" xfId="15983" xr:uid="{00000000-0005-0000-0000-000047580000}"/>
    <cellStyle name="입력 3 4 3 3 3" xfId="21739" xr:uid="{00000000-0005-0000-0000-000048580000}"/>
    <cellStyle name="입력 3 4 3 3 4" xfId="27221" xr:uid="{00000000-0005-0000-0000-000049580000}"/>
    <cellStyle name="입력 3 4 3 4" xfId="10018" xr:uid="{00000000-0005-0000-0000-00004A580000}"/>
    <cellStyle name="입력 3 4 3 4 2" xfId="15984" xr:uid="{00000000-0005-0000-0000-00004B580000}"/>
    <cellStyle name="입력 3 4 3 4 3" xfId="21740" xr:uid="{00000000-0005-0000-0000-00004C580000}"/>
    <cellStyle name="입력 3 4 3 4 4" xfId="27222" xr:uid="{00000000-0005-0000-0000-00004D580000}"/>
    <cellStyle name="입력 3 4 3 5" xfId="10019" xr:uid="{00000000-0005-0000-0000-00004E580000}"/>
    <cellStyle name="입력 3 4 3 5 2" xfId="15985" xr:uid="{00000000-0005-0000-0000-00004F580000}"/>
    <cellStyle name="입력 3 4 3 5 3" xfId="21741" xr:uid="{00000000-0005-0000-0000-000050580000}"/>
    <cellStyle name="입력 3 4 3 5 4" xfId="27223" xr:uid="{00000000-0005-0000-0000-000051580000}"/>
    <cellStyle name="입력 3 4 3 6" xfId="10020" xr:uid="{00000000-0005-0000-0000-000052580000}"/>
    <cellStyle name="입력 3 4 3 6 2" xfId="15986" xr:uid="{00000000-0005-0000-0000-000053580000}"/>
    <cellStyle name="입력 3 4 3 6 3" xfId="21742" xr:uid="{00000000-0005-0000-0000-000054580000}"/>
    <cellStyle name="입력 3 4 3 6 4" xfId="27224" xr:uid="{00000000-0005-0000-0000-000055580000}"/>
    <cellStyle name="입력 3 4 3 7" xfId="10021" xr:uid="{00000000-0005-0000-0000-000056580000}"/>
    <cellStyle name="입력 3 4 3 7 2" xfId="15987" xr:uid="{00000000-0005-0000-0000-000057580000}"/>
    <cellStyle name="입력 3 4 3 7 3" xfId="21743" xr:uid="{00000000-0005-0000-0000-000058580000}"/>
    <cellStyle name="입력 3 4 3 7 4" xfId="27225" xr:uid="{00000000-0005-0000-0000-000059580000}"/>
    <cellStyle name="입력 3 4 3 8" xfId="10022" xr:uid="{00000000-0005-0000-0000-00005A580000}"/>
    <cellStyle name="입력 3 4 3 8 2" xfId="15988" xr:uid="{00000000-0005-0000-0000-00005B580000}"/>
    <cellStyle name="입력 3 4 3 8 3" xfId="21744" xr:uid="{00000000-0005-0000-0000-00005C580000}"/>
    <cellStyle name="입력 3 4 3 8 4" xfId="27226" xr:uid="{00000000-0005-0000-0000-00005D580000}"/>
    <cellStyle name="입력 3 4 3 9" xfId="10023" xr:uid="{00000000-0005-0000-0000-00005E580000}"/>
    <cellStyle name="입력 3 4 3 9 2" xfId="15989" xr:uid="{00000000-0005-0000-0000-00005F580000}"/>
    <cellStyle name="입력 3 4 3 9 3" xfId="21745" xr:uid="{00000000-0005-0000-0000-000060580000}"/>
    <cellStyle name="입력 3 4 3 9 4" xfId="27227" xr:uid="{00000000-0005-0000-0000-000061580000}"/>
    <cellStyle name="입력 3 4 4" xfId="10024" xr:uid="{00000000-0005-0000-0000-000062580000}"/>
    <cellStyle name="입력 3 4 4 2" xfId="15990" xr:uid="{00000000-0005-0000-0000-000063580000}"/>
    <cellStyle name="입력 3 4 4 3" xfId="21746" xr:uid="{00000000-0005-0000-0000-000064580000}"/>
    <cellStyle name="입력 3 4 4 4" xfId="27228" xr:uid="{00000000-0005-0000-0000-000065580000}"/>
    <cellStyle name="입력 3 4 5" xfId="10025" xr:uid="{00000000-0005-0000-0000-000066580000}"/>
    <cellStyle name="입력 3 4 5 2" xfId="15991" xr:uid="{00000000-0005-0000-0000-000067580000}"/>
    <cellStyle name="입력 3 4 5 3" xfId="21747" xr:uid="{00000000-0005-0000-0000-000068580000}"/>
    <cellStyle name="입력 3 4 5 4" xfId="27229" xr:uid="{00000000-0005-0000-0000-000069580000}"/>
    <cellStyle name="입력 3 4 6" xfId="10026" xr:uid="{00000000-0005-0000-0000-00006A580000}"/>
    <cellStyle name="입력 3 4 6 2" xfId="15992" xr:uid="{00000000-0005-0000-0000-00006B580000}"/>
    <cellStyle name="입력 3 4 6 3" xfId="21748" xr:uid="{00000000-0005-0000-0000-00006C580000}"/>
    <cellStyle name="입력 3 4 6 4" xfId="27230" xr:uid="{00000000-0005-0000-0000-00006D580000}"/>
    <cellStyle name="입력 3 4 7" xfId="11526" xr:uid="{00000000-0005-0000-0000-00006E580000}"/>
    <cellStyle name="입력 3 4 8" xfId="17314" xr:uid="{00000000-0005-0000-0000-00006F580000}"/>
    <cellStyle name="입력 3 5" xfId="5356" xr:uid="{00000000-0005-0000-0000-000070580000}"/>
    <cellStyle name="입력 3 5 2" xfId="5644" xr:uid="{00000000-0005-0000-0000-000071580000}"/>
    <cellStyle name="입력 3 5 2 10" xfId="11617" xr:uid="{00000000-0005-0000-0000-000072580000}"/>
    <cellStyle name="입력 3 5 2 11" xfId="17388" xr:uid="{00000000-0005-0000-0000-000073580000}"/>
    <cellStyle name="입력 3 5 2 12" xfId="22923" xr:uid="{00000000-0005-0000-0000-000074580000}"/>
    <cellStyle name="입력 3 5 2 2" xfId="10027" xr:uid="{00000000-0005-0000-0000-000075580000}"/>
    <cellStyle name="입력 3 5 2 2 2" xfId="15993" xr:uid="{00000000-0005-0000-0000-000076580000}"/>
    <cellStyle name="입력 3 5 2 2 3" xfId="21749" xr:uid="{00000000-0005-0000-0000-000077580000}"/>
    <cellStyle name="입력 3 5 2 2 4" xfId="27231" xr:uid="{00000000-0005-0000-0000-000078580000}"/>
    <cellStyle name="입력 3 5 2 3" xfId="10028" xr:uid="{00000000-0005-0000-0000-000079580000}"/>
    <cellStyle name="입력 3 5 2 3 2" xfId="15994" xr:uid="{00000000-0005-0000-0000-00007A580000}"/>
    <cellStyle name="입력 3 5 2 3 3" xfId="21750" xr:uid="{00000000-0005-0000-0000-00007B580000}"/>
    <cellStyle name="입력 3 5 2 3 4" xfId="27232" xr:uid="{00000000-0005-0000-0000-00007C580000}"/>
    <cellStyle name="입력 3 5 2 4" xfId="10029" xr:uid="{00000000-0005-0000-0000-00007D580000}"/>
    <cellStyle name="입력 3 5 2 4 2" xfId="15995" xr:uid="{00000000-0005-0000-0000-00007E580000}"/>
    <cellStyle name="입력 3 5 2 4 3" xfId="21751" xr:uid="{00000000-0005-0000-0000-00007F580000}"/>
    <cellStyle name="입력 3 5 2 4 4" xfId="27233" xr:uid="{00000000-0005-0000-0000-000080580000}"/>
    <cellStyle name="입력 3 5 2 5" xfId="10030" xr:uid="{00000000-0005-0000-0000-000081580000}"/>
    <cellStyle name="입력 3 5 2 5 2" xfId="15996" xr:uid="{00000000-0005-0000-0000-000082580000}"/>
    <cellStyle name="입력 3 5 2 5 3" xfId="21752" xr:uid="{00000000-0005-0000-0000-000083580000}"/>
    <cellStyle name="입력 3 5 2 5 4" xfId="27234" xr:uid="{00000000-0005-0000-0000-000084580000}"/>
    <cellStyle name="입력 3 5 2 6" xfId="10031" xr:uid="{00000000-0005-0000-0000-000085580000}"/>
    <cellStyle name="입력 3 5 2 6 2" xfId="15997" xr:uid="{00000000-0005-0000-0000-000086580000}"/>
    <cellStyle name="입력 3 5 2 6 3" xfId="21753" xr:uid="{00000000-0005-0000-0000-000087580000}"/>
    <cellStyle name="입력 3 5 2 6 4" xfId="27235" xr:uid="{00000000-0005-0000-0000-000088580000}"/>
    <cellStyle name="입력 3 5 2 7" xfId="10032" xr:uid="{00000000-0005-0000-0000-000089580000}"/>
    <cellStyle name="입력 3 5 2 7 2" xfId="15998" xr:uid="{00000000-0005-0000-0000-00008A580000}"/>
    <cellStyle name="입력 3 5 2 7 3" xfId="21754" xr:uid="{00000000-0005-0000-0000-00008B580000}"/>
    <cellStyle name="입력 3 5 2 7 4" xfId="27236" xr:uid="{00000000-0005-0000-0000-00008C580000}"/>
    <cellStyle name="입력 3 5 2 8" xfId="10033" xr:uid="{00000000-0005-0000-0000-00008D580000}"/>
    <cellStyle name="입력 3 5 2 8 2" xfId="15999" xr:uid="{00000000-0005-0000-0000-00008E580000}"/>
    <cellStyle name="입력 3 5 2 8 3" xfId="21755" xr:uid="{00000000-0005-0000-0000-00008F580000}"/>
    <cellStyle name="입력 3 5 2 8 4" xfId="27237" xr:uid="{00000000-0005-0000-0000-000090580000}"/>
    <cellStyle name="입력 3 5 2 9" xfId="10034" xr:uid="{00000000-0005-0000-0000-000091580000}"/>
    <cellStyle name="입력 3 5 2 9 2" xfId="16000" xr:uid="{00000000-0005-0000-0000-000092580000}"/>
    <cellStyle name="입력 3 5 2 9 3" xfId="21756" xr:uid="{00000000-0005-0000-0000-000093580000}"/>
    <cellStyle name="입력 3 5 2 9 4" xfId="27238" xr:uid="{00000000-0005-0000-0000-000094580000}"/>
    <cellStyle name="입력 3 5 3" xfId="5890" xr:uid="{00000000-0005-0000-0000-000095580000}"/>
    <cellStyle name="입력 3 5 3 10" xfId="10035" xr:uid="{00000000-0005-0000-0000-000096580000}"/>
    <cellStyle name="입력 3 5 3 10 2" xfId="16001" xr:uid="{00000000-0005-0000-0000-000097580000}"/>
    <cellStyle name="입력 3 5 3 10 3" xfId="21757" xr:uid="{00000000-0005-0000-0000-000098580000}"/>
    <cellStyle name="입력 3 5 3 10 4" xfId="27239" xr:uid="{00000000-0005-0000-0000-000099580000}"/>
    <cellStyle name="입력 3 5 3 11" xfId="11863" xr:uid="{00000000-0005-0000-0000-00009A580000}"/>
    <cellStyle name="입력 3 5 3 12" xfId="17620" xr:uid="{00000000-0005-0000-0000-00009B580000}"/>
    <cellStyle name="입력 3 5 3 13" xfId="23117" xr:uid="{00000000-0005-0000-0000-00009C580000}"/>
    <cellStyle name="입력 3 5 3 2" xfId="10036" xr:uid="{00000000-0005-0000-0000-00009D580000}"/>
    <cellStyle name="입력 3 5 3 2 2" xfId="16002" xr:uid="{00000000-0005-0000-0000-00009E580000}"/>
    <cellStyle name="입력 3 5 3 2 3" xfId="21758" xr:uid="{00000000-0005-0000-0000-00009F580000}"/>
    <cellStyle name="입력 3 5 3 2 4" xfId="27240" xr:uid="{00000000-0005-0000-0000-0000A0580000}"/>
    <cellStyle name="입력 3 5 3 3" xfId="10037" xr:uid="{00000000-0005-0000-0000-0000A1580000}"/>
    <cellStyle name="입력 3 5 3 3 2" xfId="16003" xr:uid="{00000000-0005-0000-0000-0000A2580000}"/>
    <cellStyle name="입력 3 5 3 3 3" xfId="21759" xr:uid="{00000000-0005-0000-0000-0000A3580000}"/>
    <cellStyle name="입력 3 5 3 3 4" xfId="27241" xr:uid="{00000000-0005-0000-0000-0000A4580000}"/>
    <cellStyle name="입력 3 5 3 4" xfId="10038" xr:uid="{00000000-0005-0000-0000-0000A5580000}"/>
    <cellStyle name="입력 3 5 3 4 2" xfId="16004" xr:uid="{00000000-0005-0000-0000-0000A6580000}"/>
    <cellStyle name="입력 3 5 3 4 3" xfId="21760" xr:uid="{00000000-0005-0000-0000-0000A7580000}"/>
    <cellStyle name="입력 3 5 3 4 4" xfId="27242" xr:uid="{00000000-0005-0000-0000-0000A8580000}"/>
    <cellStyle name="입력 3 5 3 5" xfId="10039" xr:uid="{00000000-0005-0000-0000-0000A9580000}"/>
    <cellStyle name="입력 3 5 3 5 2" xfId="16005" xr:uid="{00000000-0005-0000-0000-0000AA580000}"/>
    <cellStyle name="입력 3 5 3 5 3" xfId="21761" xr:uid="{00000000-0005-0000-0000-0000AB580000}"/>
    <cellStyle name="입력 3 5 3 5 4" xfId="27243" xr:uid="{00000000-0005-0000-0000-0000AC580000}"/>
    <cellStyle name="입력 3 5 3 6" xfId="10040" xr:uid="{00000000-0005-0000-0000-0000AD580000}"/>
    <cellStyle name="입력 3 5 3 6 2" xfId="16006" xr:uid="{00000000-0005-0000-0000-0000AE580000}"/>
    <cellStyle name="입력 3 5 3 6 3" xfId="21762" xr:uid="{00000000-0005-0000-0000-0000AF580000}"/>
    <cellStyle name="입력 3 5 3 6 4" xfId="27244" xr:uid="{00000000-0005-0000-0000-0000B0580000}"/>
    <cellStyle name="입력 3 5 3 7" xfId="10041" xr:uid="{00000000-0005-0000-0000-0000B1580000}"/>
    <cellStyle name="입력 3 5 3 7 2" xfId="16007" xr:uid="{00000000-0005-0000-0000-0000B2580000}"/>
    <cellStyle name="입력 3 5 3 7 3" xfId="21763" xr:uid="{00000000-0005-0000-0000-0000B3580000}"/>
    <cellStyle name="입력 3 5 3 7 4" xfId="27245" xr:uid="{00000000-0005-0000-0000-0000B4580000}"/>
    <cellStyle name="입력 3 5 3 8" xfId="10042" xr:uid="{00000000-0005-0000-0000-0000B5580000}"/>
    <cellStyle name="입력 3 5 3 8 2" xfId="16008" xr:uid="{00000000-0005-0000-0000-0000B6580000}"/>
    <cellStyle name="입력 3 5 3 8 3" xfId="21764" xr:uid="{00000000-0005-0000-0000-0000B7580000}"/>
    <cellStyle name="입력 3 5 3 8 4" xfId="27246" xr:uid="{00000000-0005-0000-0000-0000B8580000}"/>
    <cellStyle name="입력 3 5 3 9" xfId="10043" xr:uid="{00000000-0005-0000-0000-0000B9580000}"/>
    <cellStyle name="입력 3 5 3 9 2" xfId="16009" xr:uid="{00000000-0005-0000-0000-0000BA580000}"/>
    <cellStyle name="입력 3 5 3 9 3" xfId="21765" xr:uid="{00000000-0005-0000-0000-0000BB580000}"/>
    <cellStyle name="입력 3 5 3 9 4" xfId="27247" xr:uid="{00000000-0005-0000-0000-0000BC580000}"/>
    <cellStyle name="입력 3 5 4" xfId="10044" xr:uid="{00000000-0005-0000-0000-0000BD580000}"/>
    <cellStyle name="입력 3 5 4 2" xfId="16010" xr:uid="{00000000-0005-0000-0000-0000BE580000}"/>
    <cellStyle name="입력 3 5 4 3" xfId="21766" xr:uid="{00000000-0005-0000-0000-0000BF580000}"/>
    <cellStyle name="입력 3 5 4 4" xfId="27248" xr:uid="{00000000-0005-0000-0000-0000C0580000}"/>
    <cellStyle name="입력 3 5 5" xfId="10045" xr:uid="{00000000-0005-0000-0000-0000C1580000}"/>
    <cellStyle name="입력 3 5 5 2" xfId="16011" xr:uid="{00000000-0005-0000-0000-0000C2580000}"/>
    <cellStyle name="입력 3 5 5 3" xfId="21767" xr:uid="{00000000-0005-0000-0000-0000C3580000}"/>
    <cellStyle name="입력 3 5 5 4" xfId="27249" xr:uid="{00000000-0005-0000-0000-0000C4580000}"/>
    <cellStyle name="입력 3 5 6" xfId="10046" xr:uid="{00000000-0005-0000-0000-0000C5580000}"/>
    <cellStyle name="입력 3 5 6 2" xfId="16012" xr:uid="{00000000-0005-0000-0000-0000C6580000}"/>
    <cellStyle name="입력 3 5 6 3" xfId="21768" xr:uid="{00000000-0005-0000-0000-0000C7580000}"/>
    <cellStyle name="입력 3 5 6 4" xfId="27250" xr:uid="{00000000-0005-0000-0000-0000C8580000}"/>
    <cellStyle name="입력 3 5 7" xfId="10047" xr:uid="{00000000-0005-0000-0000-0000C9580000}"/>
    <cellStyle name="입력 3 5 7 2" xfId="16013" xr:uid="{00000000-0005-0000-0000-0000CA580000}"/>
    <cellStyle name="입력 3 5 7 3" xfId="21769" xr:uid="{00000000-0005-0000-0000-0000CB580000}"/>
    <cellStyle name="입력 3 5 7 4" xfId="27251" xr:uid="{00000000-0005-0000-0000-0000CC580000}"/>
    <cellStyle name="입력 3 5 8" xfId="11350" xr:uid="{00000000-0005-0000-0000-0000CD580000}"/>
    <cellStyle name="입력 3 5 9" xfId="11264" xr:uid="{00000000-0005-0000-0000-0000CE580000}"/>
    <cellStyle name="입력 3 6" xfId="5507" xr:uid="{00000000-0005-0000-0000-0000CF580000}"/>
    <cellStyle name="입력 3 6 10" xfId="17290" xr:uid="{00000000-0005-0000-0000-0000D0580000}"/>
    <cellStyle name="입력 3 6 11" xfId="22890" xr:uid="{00000000-0005-0000-0000-0000D1580000}"/>
    <cellStyle name="입력 3 6 2" xfId="5795" xr:uid="{00000000-0005-0000-0000-0000D2580000}"/>
    <cellStyle name="입력 3 6 2 10" xfId="10048" xr:uid="{00000000-0005-0000-0000-0000D3580000}"/>
    <cellStyle name="입력 3 6 2 10 2" xfId="16014" xr:uid="{00000000-0005-0000-0000-0000D4580000}"/>
    <cellStyle name="입력 3 6 2 10 3" xfId="21770" xr:uid="{00000000-0005-0000-0000-0000D5580000}"/>
    <cellStyle name="입력 3 6 2 10 4" xfId="27252" xr:uid="{00000000-0005-0000-0000-0000D6580000}"/>
    <cellStyle name="입력 3 6 2 11" xfId="11768" xr:uid="{00000000-0005-0000-0000-0000D7580000}"/>
    <cellStyle name="입력 3 6 2 12" xfId="17532" xr:uid="{00000000-0005-0000-0000-0000D8580000}"/>
    <cellStyle name="입력 3 6 2 13" xfId="23048" xr:uid="{00000000-0005-0000-0000-0000D9580000}"/>
    <cellStyle name="입력 3 6 2 2" xfId="10049" xr:uid="{00000000-0005-0000-0000-0000DA580000}"/>
    <cellStyle name="입력 3 6 2 2 2" xfId="16015" xr:uid="{00000000-0005-0000-0000-0000DB580000}"/>
    <cellStyle name="입력 3 6 2 2 3" xfId="21771" xr:uid="{00000000-0005-0000-0000-0000DC580000}"/>
    <cellStyle name="입력 3 6 2 2 4" xfId="27253" xr:uid="{00000000-0005-0000-0000-0000DD580000}"/>
    <cellStyle name="입력 3 6 2 3" xfId="10050" xr:uid="{00000000-0005-0000-0000-0000DE580000}"/>
    <cellStyle name="입력 3 6 2 3 2" xfId="16016" xr:uid="{00000000-0005-0000-0000-0000DF580000}"/>
    <cellStyle name="입력 3 6 2 3 3" xfId="21772" xr:uid="{00000000-0005-0000-0000-0000E0580000}"/>
    <cellStyle name="입력 3 6 2 3 4" xfId="27254" xr:uid="{00000000-0005-0000-0000-0000E1580000}"/>
    <cellStyle name="입력 3 6 2 4" xfId="10051" xr:uid="{00000000-0005-0000-0000-0000E2580000}"/>
    <cellStyle name="입력 3 6 2 4 2" xfId="16017" xr:uid="{00000000-0005-0000-0000-0000E3580000}"/>
    <cellStyle name="입력 3 6 2 4 3" xfId="21773" xr:uid="{00000000-0005-0000-0000-0000E4580000}"/>
    <cellStyle name="입력 3 6 2 4 4" xfId="27255" xr:uid="{00000000-0005-0000-0000-0000E5580000}"/>
    <cellStyle name="입력 3 6 2 5" xfId="10052" xr:uid="{00000000-0005-0000-0000-0000E6580000}"/>
    <cellStyle name="입력 3 6 2 5 2" xfId="16018" xr:uid="{00000000-0005-0000-0000-0000E7580000}"/>
    <cellStyle name="입력 3 6 2 5 3" xfId="21774" xr:uid="{00000000-0005-0000-0000-0000E8580000}"/>
    <cellStyle name="입력 3 6 2 5 4" xfId="27256" xr:uid="{00000000-0005-0000-0000-0000E9580000}"/>
    <cellStyle name="입력 3 6 2 6" xfId="10053" xr:uid="{00000000-0005-0000-0000-0000EA580000}"/>
    <cellStyle name="입력 3 6 2 6 2" xfId="16019" xr:uid="{00000000-0005-0000-0000-0000EB580000}"/>
    <cellStyle name="입력 3 6 2 6 3" xfId="21775" xr:uid="{00000000-0005-0000-0000-0000EC580000}"/>
    <cellStyle name="입력 3 6 2 6 4" xfId="27257" xr:uid="{00000000-0005-0000-0000-0000ED580000}"/>
    <cellStyle name="입력 3 6 2 7" xfId="10054" xr:uid="{00000000-0005-0000-0000-0000EE580000}"/>
    <cellStyle name="입력 3 6 2 7 2" xfId="16020" xr:uid="{00000000-0005-0000-0000-0000EF580000}"/>
    <cellStyle name="입력 3 6 2 7 3" xfId="21776" xr:uid="{00000000-0005-0000-0000-0000F0580000}"/>
    <cellStyle name="입력 3 6 2 7 4" xfId="27258" xr:uid="{00000000-0005-0000-0000-0000F1580000}"/>
    <cellStyle name="입력 3 6 2 8" xfId="10055" xr:uid="{00000000-0005-0000-0000-0000F2580000}"/>
    <cellStyle name="입력 3 6 2 8 2" xfId="16021" xr:uid="{00000000-0005-0000-0000-0000F3580000}"/>
    <cellStyle name="입력 3 6 2 8 3" xfId="21777" xr:uid="{00000000-0005-0000-0000-0000F4580000}"/>
    <cellStyle name="입력 3 6 2 8 4" xfId="27259" xr:uid="{00000000-0005-0000-0000-0000F5580000}"/>
    <cellStyle name="입력 3 6 2 9" xfId="10056" xr:uid="{00000000-0005-0000-0000-0000F6580000}"/>
    <cellStyle name="입력 3 6 2 9 2" xfId="16022" xr:uid="{00000000-0005-0000-0000-0000F7580000}"/>
    <cellStyle name="입력 3 6 2 9 3" xfId="21778" xr:uid="{00000000-0005-0000-0000-0000F8580000}"/>
    <cellStyle name="입력 3 6 2 9 4" xfId="27260" xr:uid="{00000000-0005-0000-0000-0000F9580000}"/>
    <cellStyle name="입력 3 6 3" xfId="6018" xr:uid="{00000000-0005-0000-0000-0000FA580000}"/>
    <cellStyle name="입력 3 6 3 10" xfId="10057" xr:uid="{00000000-0005-0000-0000-0000FB580000}"/>
    <cellStyle name="입력 3 6 3 10 2" xfId="16023" xr:uid="{00000000-0005-0000-0000-0000FC580000}"/>
    <cellStyle name="입력 3 6 3 10 3" xfId="21779" xr:uid="{00000000-0005-0000-0000-0000FD580000}"/>
    <cellStyle name="입력 3 6 3 10 4" xfId="27261" xr:uid="{00000000-0005-0000-0000-0000FE580000}"/>
    <cellStyle name="입력 3 6 3 11" xfId="11991" xr:uid="{00000000-0005-0000-0000-0000FF580000}"/>
    <cellStyle name="입력 3 6 3 12" xfId="17748" xr:uid="{00000000-0005-0000-0000-000000590000}"/>
    <cellStyle name="입력 3 6 3 13" xfId="23245" xr:uid="{00000000-0005-0000-0000-000001590000}"/>
    <cellStyle name="입력 3 6 3 2" xfId="10058" xr:uid="{00000000-0005-0000-0000-000002590000}"/>
    <cellStyle name="입력 3 6 3 2 2" xfId="16024" xr:uid="{00000000-0005-0000-0000-000003590000}"/>
    <cellStyle name="입력 3 6 3 2 3" xfId="21780" xr:uid="{00000000-0005-0000-0000-000004590000}"/>
    <cellStyle name="입력 3 6 3 2 4" xfId="27262" xr:uid="{00000000-0005-0000-0000-000005590000}"/>
    <cellStyle name="입력 3 6 3 3" xfId="10059" xr:uid="{00000000-0005-0000-0000-000006590000}"/>
    <cellStyle name="입력 3 6 3 3 2" xfId="16025" xr:uid="{00000000-0005-0000-0000-000007590000}"/>
    <cellStyle name="입력 3 6 3 3 3" xfId="21781" xr:uid="{00000000-0005-0000-0000-000008590000}"/>
    <cellStyle name="입력 3 6 3 3 4" xfId="27263" xr:uid="{00000000-0005-0000-0000-000009590000}"/>
    <cellStyle name="입력 3 6 3 4" xfId="10060" xr:uid="{00000000-0005-0000-0000-00000A590000}"/>
    <cellStyle name="입력 3 6 3 4 2" xfId="16026" xr:uid="{00000000-0005-0000-0000-00000B590000}"/>
    <cellStyle name="입력 3 6 3 4 3" xfId="21782" xr:uid="{00000000-0005-0000-0000-00000C590000}"/>
    <cellStyle name="입력 3 6 3 4 4" xfId="27264" xr:uid="{00000000-0005-0000-0000-00000D590000}"/>
    <cellStyle name="입력 3 6 3 5" xfId="10061" xr:uid="{00000000-0005-0000-0000-00000E590000}"/>
    <cellStyle name="입력 3 6 3 5 2" xfId="16027" xr:uid="{00000000-0005-0000-0000-00000F590000}"/>
    <cellStyle name="입력 3 6 3 5 3" xfId="21783" xr:uid="{00000000-0005-0000-0000-000010590000}"/>
    <cellStyle name="입력 3 6 3 5 4" xfId="27265" xr:uid="{00000000-0005-0000-0000-000011590000}"/>
    <cellStyle name="입력 3 6 3 6" xfId="10062" xr:uid="{00000000-0005-0000-0000-000012590000}"/>
    <cellStyle name="입력 3 6 3 6 2" xfId="16028" xr:uid="{00000000-0005-0000-0000-000013590000}"/>
    <cellStyle name="입력 3 6 3 6 3" xfId="21784" xr:uid="{00000000-0005-0000-0000-000014590000}"/>
    <cellStyle name="입력 3 6 3 6 4" xfId="27266" xr:uid="{00000000-0005-0000-0000-000015590000}"/>
    <cellStyle name="입력 3 6 3 7" xfId="10063" xr:uid="{00000000-0005-0000-0000-000016590000}"/>
    <cellStyle name="입력 3 6 3 7 2" xfId="16029" xr:uid="{00000000-0005-0000-0000-000017590000}"/>
    <cellStyle name="입력 3 6 3 7 3" xfId="21785" xr:uid="{00000000-0005-0000-0000-000018590000}"/>
    <cellStyle name="입력 3 6 3 7 4" xfId="27267" xr:uid="{00000000-0005-0000-0000-000019590000}"/>
    <cellStyle name="입력 3 6 3 8" xfId="10064" xr:uid="{00000000-0005-0000-0000-00001A590000}"/>
    <cellStyle name="입력 3 6 3 8 2" xfId="16030" xr:uid="{00000000-0005-0000-0000-00001B590000}"/>
    <cellStyle name="입력 3 6 3 8 3" xfId="21786" xr:uid="{00000000-0005-0000-0000-00001C590000}"/>
    <cellStyle name="입력 3 6 3 8 4" xfId="27268" xr:uid="{00000000-0005-0000-0000-00001D590000}"/>
    <cellStyle name="입력 3 6 3 9" xfId="10065" xr:uid="{00000000-0005-0000-0000-00001E590000}"/>
    <cellStyle name="입력 3 6 3 9 2" xfId="16031" xr:uid="{00000000-0005-0000-0000-00001F590000}"/>
    <cellStyle name="입력 3 6 3 9 3" xfId="21787" xr:uid="{00000000-0005-0000-0000-000020590000}"/>
    <cellStyle name="입력 3 6 3 9 4" xfId="27269" xr:uid="{00000000-0005-0000-0000-000021590000}"/>
    <cellStyle name="입력 3 6 4" xfId="10066" xr:uid="{00000000-0005-0000-0000-000022590000}"/>
    <cellStyle name="입력 3 6 4 2" xfId="16032" xr:uid="{00000000-0005-0000-0000-000023590000}"/>
    <cellStyle name="입력 3 6 4 3" xfId="21788" xr:uid="{00000000-0005-0000-0000-000024590000}"/>
    <cellStyle name="입력 3 6 4 4" xfId="27270" xr:uid="{00000000-0005-0000-0000-000025590000}"/>
    <cellStyle name="입력 3 6 5" xfId="10067" xr:uid="{00000000-0005-0000-0000-000026590000}"/>
    <cellStyle name="입력 3 6 5 2" xfId="16033" xr:uid="{00000000-0005-0000-0000-000027590000}"/>
    <cellStyle name="입력 3 6 5 3" xfId="21789" xr:uid="{00000000-0005-0000-0000-000028590000}"/>
    <cellStyle name="입력 3 6 5 4" xfId="27271" xr:uid="{00000000-0005-0000-0000-000029590000}"/>
    <cellStyle name="입력 3 6 6" xfId="10068" xr:uid="{00000000-0005-0000-0000-00002A590000}"/>
    <cellStyle name="입력 3 6 6 2" xfId="16034" xr:uid="{00000000-0005-0000-0000-00002B590000}"/>
    <cellStyle name="입력 3 6 6 3" xfId="21790" xr:uid="{00000000-0005-0000-0000-00002C590000}"/>
    <cellStyle name="입력 3 6 6 4" xfId="27272" xr:uid="{00000000-0005-0000-0000-00002D590000}"/>
    <cellStyle name="입력 3 6 7" xfId="10069" xr:uid="{00000000-0005-0000-0000-00002E590000}"/>
    <cellStyle name="입력 3 6 7 2" xfId="16035" xr:uid="{00000000-0005-0000-0000-00002F590000}"/>
    <cellStyle name="입력 3 6 7 3" xfId="21791" xr:uid="{00000000-0005-0000-0000-000030590000}"/>
    <cellStyle name="입력 3 6 7 4" xfId="27273" xr:uid="{00000000-0005-0000-0000-000031590000}"/>
    <cellStyle name="입력 3 6 8" xfId="10070" xr:uid="{00000000-0005-0000-0000-000032590000}"/>
    <cellStyle name="입력 3 6 8 2" xfId="16036" xr:uid="{00000000-0005-0000-0000-000033590000}"/>
    <cellStyle name="입력 3 6 8 3" xfId="21792" xr:uid="{00000000-0005-0000-0000-000034590000}"/>
    <cellStyle name="입력 3 6 8 4" xfId="27274" xr:uid="{00000000-0005-0000-0000-000035590000}"/>
    <cellStyle name="입력 3 6 9" xfId="11501" xr:uid="{00000000-0005-0000-0000-000036590000}"/>
    <cellStyle name="입력 3 7" xfId="10071" xr:uid="{00000000-0005-0000-0000-000037590000}"/>
    <cellStyle name="입력 3 7 2" xfId="16037" xr:uid="{00000000-0005-0000-0000-000038590000}"/>
    <cellStyle name="입력 3 7 3" xfId="21793" xr:uid="{00000000-0005-0000-0000-000039590000}"/>
    <cellStyle name="입력 3 7 4" xfId="27275" xr:uid="{00000000-0005-0000-0000-00003A590000}"/>
    <cellStyle name="입력 3 8" xfId="11228" xr:uid="{00000000-0005-0000-0000-00003B590000}"/>
    <cellStyle name="입력 4" xfId="630" xr:uid="{00000000-0005-0000-0000-00003C590000}"/>
    <cellStyle name="입력 4 2" xfId="5155" xr:uid="{00000000-0005-0000-0000-00003D590000}"/>
    <cellStyle name="입력 4 2 2" xfId="5517" xr:uid="{00000000-0005-0000-0000-00003E590000}"/>
    <cellStyle name="입력 4 2 2 2" xfId="5805" xr:uid="{00000000-0005-0000-0000-00003F590000}"/>
    <cellStyle name="입력 4 2 2 2 10" xfId="11778" xr:uid="{00000000-0005-0000-0000-000040590000}"/>
    <cellStyle name="입력 4 2 2 2 11" xfId="17542" xr:uid="{00000000-0005-0000-0000-000041590000}"/>
    <cellStyle name="입력 4 2 2 2 12" xfId="23058" xr:uid="{00000000-0005-0000-0000-000042590000}"/>
    <cellStyle name="입력 4 2 2 2 2" xfId="10072" xr:uid="{00000000-0005-0000-0000-000043590000}"/>
    <cellStyle name="입력 4 2 2 2 2 2" xfId="16038" xr:uid="{00000000-0005-0000-0000-000044590000}"/>
    <cellStyle name="입력 4 2 2 2 2 3" xfId="21794" xr:uid="{00000000-0005-0000-0000-000045590000}"/>
    <cellStyle name="입력 4 2 2 2 2 4" xfId="27276" xr:uid="{00000000-0005-0000-0000-000046590000}"/>
    <cellStyle name="입력 4 2 2 2 3" xfId="10073" xr:uid="{00000000-0005-0000-0000-000047590000}"/>
    <cellStyle name="입력 4 2 2 2 3 2" xfId="16039" xr:uid="{00000000-0005-0000-0000-000048590000}"/>
    <cellStyle name="입력 4 2 2 2 3 3" xfId="21795" xr:uid="{00000000-0005-0000-0000-000049590000}"/>
    <cellStyle name="입력 4 2 2 2 3 4" xfId="27277" xr:uid="{00000000-0005-0000-0000-00004A590000}"/>
    <cellStyle name="입력 4 2 2 2 4" xfId="10074" xr:uid="{00000000-0005-0000-0000-00004B590000}"/>
    <cellStyle name="입력 4 2 2 2 4 2" xfId="16040" xr:uid="{00000000-0005-0000-0000-00004C590000}"/>
    <cellStyle name="입력 4 2 2 2 4 3" xfId="21796" xr:uid="{00000000-0005-0000-0000-00004D590000}"/>
    <cellStyle name="입력 4 2 2 2 4 4" xfId="27278" xr:uid="{00000000-0005-0000-0000-00004E590000}"/>
    <cellStyle name="입력 4 2 2 2 5" xfId="10075" xr:uid="{00000000-0005-0000-0000-00004F590000}"/>
    <cellStyle name="입력 4 2 2 2 5 2" xfId="16041" xr:uid="{00000000-0005-0000-0000-000050590000}"/>
    <cellStyle name="입력 4 2 2 2 5 3" xfId="21797" xr:uid="{00000000-0005-0000-0000-000051590000}"/>
    <cellStyle name="입력 4 2 2 2 5 4" xfId="27279" xr:uid="{00000000-0005-0000-0000-000052590000}"/>
    <cellStyle name="입력 4 2 2 2 6" xfId="10076" xr:uid="{00000000-0005-0000-0000-000053590000}"/>
    <cellStyle name="입력 4 2 2 2 6 2" xfId="16042" xr:uid="{00000000-0005-0000-0000-000054590000}"/>
    <cellStyle name="입력 4 2 2 2 6 3" xfId="21798" xr:uid="{00000000-0005-0000-0000-000055590000}"/>
    <cellStyle name="입력 4 2 2 2 6 4" xfId="27280" xr:uid="{00000000-0005-0000-0000-000056590000}"/>
    <cellStyle name="입력 4 2 2 2 7" xfId="10077" xr:uid="{00000000-0005-0000-0000-000057590000}"/>
    <cellStyle name="입력 4 2 2 2 7 2" xfId="16043" xr:uid="{00000000-0005-0000-0000-000058590000}"/>
    <cellStyle name="입력 4 2 2 2 7 3" xfId="21799" xr:uid="{00000000-0005-0000-0000-000059590000}"/>
    <cellStyle name="입력 4 2 2 2 7 4" xfId="27281" xr:uid="{00000000-0005-0000-0000-00005A590000}"/>
    <cellStyle name="입력 4 2 2 2 8" xfId="10078" xr:uid="{00000000-0005-0000-0000-00005B590000}"/>
    <cellStyle name="입력 4 2 2 2 8 2" xfId="16044" xr:uid="{00000000-0005-0000-0000-00005C590000}"/>
    <cellStyle name="입력 4 2 2 2 8 3" xfId="21800" xr:uid="{00000000-0005-0000-0000-00005D590000}"/>
    <cellStyle name="입력 4 2 2 2 8 4" xfId="27282" xr:uid="{00000000-0005-0000-0000-00005E590000}"/>
    <cellStyle name="입력 4 2 2 2 9" xfId="10079" xr:uid="{00000000-0005-0000-0000-00005F590000}"/>
    <cellStyle name="입력 4 2 2 2 9 2" xfId="16045" xr:uid="{00000000-0005-0000-0000-000060590000}"/>
    <cellStyle name="입력 4 2 2 2 9 3" xfId="21801" xr:uid="{00000000-0005-0000-0000-000061590000}"/>
    <cellStyle name="입력 4 2 2 2 9 4" xfId="27283" xr:uid="{00000000-0005-0000-0000-000062590000}"/>
    <cellStyle name="입력 4 2 2 3" xfId="6028" xr:uid="{00000000-0005-0000-0000-000063590000}"/>
    <cellStyle name="입력 4 2 2 3 10" xfId="10080" xr:uid="{00000000-0005-0000-0000-000064590000}"/>
    <cellStyle name="입력 4 2 2 3 10 2" xfId="16046" xr:uid="{00000000-0005-0000-0000-000065590000}"/>
    <cellStyle name="입력 4 2 2 3 10 3" xfId="21802" xr:uid="{00000000-0005-0000-0000-000066590000}"/>
    <cellStyle name="입력 4 2 2 3 10 4" xfId="27284" xr:uid="{00000000-0005-0000-0000-000067590000}"/>
    <cellStyle name="입력 4 2 2 3 11" xfId="12001" xr:uid="{00000000-0005-0000-0000-000068590000}"/>
    <cellStyle name="입력 4 2 2 3 12" xfId="17758" xr:uid="{00000000-0005-0000-0000-000069590000}"/>
    <cellStyle name="입력 4 2 2 3 13" xfId="23255" xr:uid="{00000000-0005-0000-0000-00006A590000}"/>
    <cellStyle name="입력 4 2 2 3 2" xfId="10081" xr:uid="{00000000-0005-0000-0000-00006B590000}"/>
    <cellStyle name="입력 4 2 2 3 2 2" xfId="16047" xr:uid="{00000000-0005-0000-0000-00006C590000}"/>
    <cellStyle name="입력 4 2 2 3 2 3" xfId="21803" xr:uid="{00000000-0005-0000-0000-00006D590000}"/>
    <cellStyle name="입력 4 2 2 3 2 4" xfId="27285" xr:uid="{00000000-0005-0000-0000-00006E590000}"/>
    <cellStyle name="입력 4 2 2 3 3" xfId="10082" xr:uid="{00000000-0005-0000-0000-00006F590000}"/>
    <cellStyle name="입력 4 2 2 3 3 2" xfId="16048" xr:uid="{00000000-0005-0000-0000-000070590000}"/>
    <cellStyle name="입력 4 2 2 3 3 3" xfId="21804" xr:uid="{00000000-0005-0000-0000-000071590000}"/>
    <cellStyle name="입력 4 2 2 3 3 4" xfId="27286" xr:uid="{00000000-0005-0000-0000-000072590000}"/>
    <cellStyle name="입력 4 2 2 3 4" xfId="10083" xr:uid="{00000000-0005-0000-0000-000073590000}"/>
    <cellStyle name="입력 4 2 2 3 4 2" xfId="16049" xr:uid="{00000000-0005-0000-0000-000074590000}"/>
    <cellStyle name="입력 4 2 2 3 4 3" xfId="21805" xr:uid="{00000000-0005-0000-0000-000075590000}"/>
    <cellStyle name="입력 4 2 2 3 4 4" xfId="27287" xr:uid="{00000000-0005-0000-0000-000076590000}"/>
    <cellStyle name="입력 4 2 2 3 5" xfId="10084" xr:uid="{00000000-0005-0000-0000-000077590000}"/>
    <cellStyle name="입력 4 2 2 3 5 2" xfId="16050" xr:uid="{00000000-0005-0000-0000-000078590000}"/>
    <cellStyle name="입력 4 2 2 3 5 3" xfId="21806" xr:uid="{00000000-0005-0000-0000-000079590000}"/>
    <cellStyle name="입력 4 2 2 3 5 4" xfId="27288" xr:uid="{00000000-0005-0000-0000-00007A590000}"/>
    <cellStyle name="입력 4 2 2 3 6" xfId="10085" xr:uid="{00000000-0005-0000-0000-00007B590000}"/>
    <cellStyle name="입력 4 2 2 3 6 2" xfId="16051" xr:uid="{00000000-0005-0000-0000-00007C590000}"/>
    <cellStyle name="입력 4 2 2 3 6 3" xfId="21807" xr:uid="{00000000-0005-0000-0000-00007D590000}"/>
    <cellStyle name="입력 4 2 2 3 6 4" xfId="27289" xr:uid="{00000000-0005-0000-0000-00007E590000}"/>
    <cellStyle name="입력 4 2 2 3 7" xfId="10086" xr:uid="{00000000-0005-0000-0000-00007F590000}"/>
    <cellStyle name="입력 4 2 2 3 7 2" xfId="16052" xr:uid="{00000000-0005-0000-0000-000080590000}"/>
    <cellStyle name="입력 4 2 2 3 7 3" xfId="21808" xr:uid="{00000000-0005-0000-0000-000081590000}"/>
    <cellStyle name="입력 4 2 2 3 7 4" xfId="27290" xr:uid="{00000000-0005-0000-0000-000082590000}"/>
    <cellStyle name="입력 4 2 2 3 8" xfId="10087" xr:uid="{00000000-0005-0000-0000-000083590000}"/>
    <cellStyle name="입력 4 2 2 3 8 2" xfId="16053" xr:uid="{00000000-0005-0000-0000-000084590000}"/>
    <cellStyle name="입력 4 2 2 3 8 3" xfId="21809" xr:uid="{00000000-0005-0000-0000-000085590000}"/>
    <cellStyle name="입력 4 2 2 3 8 4" xfId="27291" xr:uid="{00000000-0005-0000-0000-000086590000}"/>
    <cellStyle name="입력 4 2 2 3 9" xfId="10088" xr:uid="{00000000-0005-0000-0000-000087590000}"/>
    <cellStyle name="입력 4 2 2 3 9 2" xfId="16054" xr:uid="{00000000-0005-0000-0000-000088590000}"/>
    <cellStyle name="입력 4 2 2 3 9 3" xfId="21810" xr:uid="{00000000-0005-0000-0000-000089590000}"/>
    <cellStyle name="입력 4 2 2 3 9 4" xfId="27292" xr:uid="{00000000-0005-0000-0000-00008A590000}"/>
    <cellStyle name="입력 4 2 2 4" xfId="10089" xr:uid="{00000000-0005-0000-0000-00008B590000}"/>
    <cellStyle name="입력 4 2 2 4 2" xfId="16055" xr:uid="{00000000-0005-0000-0000-00008C590000}"/>
    <cellStyle name="입력 4 2 2 4 3" xfId="21811" xr:uid="{00000000-0005-0000-0000-00008D590000}"/>
    <cellStyle name="입력 4 2 2 4 4" xfId="27293" xr:uid="{00000000-0005-0000-0000-00008E590000}"/>
    <cellStyle name="입력 4 2 2 5" xfId="10090" xr:uid="{00000000-0005-0000-0000-00008F590000}"/>
    <cellStyle name="입력 4 2 2 5 2" xfId="16056" xr:uid="{00000000-0005-0000-0000-000090590000}"/>
    <cellStyle name="입력 4 2 2 5 3" xfId="21812" xr:uid="{00000000-0005-0000-0000-000091590000}"/>
    <cellStyle name="입력 4 2 2 5 4" xfId="27294" xr:uid="{00000000-0005-0000-0000-000092590000}"/>
    <cellStyle name="입력 4 2 2 6" xfId="10091" xr:uid="{00000000-0005-0000-0000-000093590000}"/>
    <cellStyle name="입력 4 2 2 6 2" xfId="16057" xr:uid="{00000000-0005-0000-0000-000094590000}"/>
    <cellStyle name="입력 4 2 2 6 3" xfId="21813" xr:uid="{00000000-0005-0000-0000-000095590000}"/>
    <cellStyle name="입력 4 2 2 6 4" xfId="27295" xr:uid="{00000000-0005-0000-0000-000096590000}"/>
    <cellStyle name="입력 4 2 2 7" xfId="11511" xr:uid="{00000000-0005-0000-0000-000097590000}"/>
    <cellStyle name="입력 4 2 2 8" xfId="17300" xr:uid="{00000000-0005-0000-0000-000098590000}"/>
    <cellStyle name="입력 4 2 3" xfId="5417" xr:uid="{00000000-0005-0000-0000-000099590000}"/>
    <cellStyle name="입력 4 2 3 2" xfId="5705" xr:uid="{00000000-0005-0000-0000-00009A590000}"/>
    <cellStyle name="입력 4 2 3 2 10" xfId="11678" xr:uid="{00000000-0005-0000-0000-00009B590000}"/>
    <cellStyle name="입력 4 2 3 2 11" xfId="17447" xr:uid="{00000000-0005-0000-0000-00009C590000}"/>
    <cellStyle name="입력 4 2 3 2 12" xfId="22968" xr:uid="{00000000-0005-0000-0000-00009D590000}"/>
    <cellStyle name="입력 4 2 3 2 2" xfId="10092" xr:uid="{00000000-0005-0000-0000-00009E590000}"/>
    <cellStyle name="입력 4 2 3 2 2 2" xfId="16058" xr:uid="{00000000-0005-0000-0000-00009F590000}"/>
    <cellStyle name="입력 4 2 3 2 2 3" xfId="21814" xr:uid="{00000000-0005-0000-0000-0000A0590000}"/>
    <cellStyle name="입력 4 2 3 2 2 4" xfId="27296" xr:uid="{00000000-0005-0000-0000-0000A1590000}"/>
    <cellStyle name="입력 4 2 3 2 3" xfId="10093" xr:uid="{00000000-0005-0000-0000-0000A2590000}"/>
    <cellStyle name="입력 4 2 3 2 3 2" xfId="16059" xr:uid="{00000000-0005-0000-0000-0000A3590000}"/>
    <cellStyle name="입력 4 2 3 2 3 3" xfId="21815" xr:uid="{00000000-0005-0000-0000-0000A4590000}"/>
    <cellStyle name="입력 4 2 3 2 3 4" xfId="27297" xr:uid="{00000000-0005-0000-0000-0000A5590000}"/>
    <cellStyle name="입력 4 2 3 2 4" xfId="10094" xr:uid="{00000000-0005-0000-0000-0000A6590000}"/>
    <cellStyle name="입력 4 2 3 2 4 2" xfId="16060" xr:uid="{00000000-0005-0000-0000-0000A7590000}"/>
    <cellStyle name="입력 4 2 3 2 4 3" xfId="21816" xr:uid="{00000000-0005-0000-0000-0000A8590000}"/>
    <cellStyle name="입력 4 2 3 2 4 4" xfId="27298" xr:uid="{00000000-0005-0000-0000-0000A9590000}"/>
    <cellStyle name="입력 4 2 3 2 5" xfId="10095" xr:uid="{00000000-0005-0000-0000-0000AA590000}"/>
    <cellStyle name="입력 4 2 3 2 5 2" xfId="16061" xr:uid="{00000000-0005-0000-0000-0000AB590000}"/>
    <cellStyle name="입력 4 2 3 2 5 3" xfId="21817" xr:uid="{00000000-0005-0000-0000-0000AC590000}"/>
    <cellStyle name="입력 4 2 3 2 5 4" xfId="27299" xr:uid="{00000000-0005-0000-0000-0000AD590000}"/>
    <cellStyle name="입력 4 2 3 2 6" xfId="10096" xr:uid="{00000000-0005-0000-0000-0000AE590000}"/>
    <cellStyle name="입력 4 2 3 2 6 2" xfId="16062" xr:uid="{00000000-0005-0000-0000-0000AF590000}"/>
    <cellStyle name="입력 4 2 3 2 6 3" xfId="21818" xr:uid="{00000000-0005-0000-0000-0000B0590000}"/>
    <cellStyle name="입력 4 2 3 2 6 4" xfId="27300" xr:uid="{00000000-0005-0000-0000-0000B1590000}"/>
    <cellStyle name="입력 4 2 3 2 7" xfId="10097" xr:uid="{00000000-0005-0000-0000-0000B2590000}"/>
    <cellStyle name="입력 4 2 3 2 7 2" xfId="16063" xr:uid="{00000000-0005-0000-0000-0000B3590000}"/>
    <cellStyle name="입력 4 2 3 2 7 3" xfId="21819" xr:uid="{00000000-0005-0000-0000-0000B4590000}"/>
    <cellStyle name="입력 4 2 3 2 7 4" xfId="27301" xr:uid="{00000000-0005-0000-0000-0000B5590000}"/>
    <cellStyle name="입력 4 2 3 2 8" xfId="10098" xr:uid="{00000000-0005-0000-0000-0000B6590000}"/>
    <cellStyle name="입력 4 2 3 2 8 2" xfId="16064" xr:uid="{00000000-0005-0000-0000-0000B7590000}"/>
    <cellStyle name="입력 4 2 3 2 8 3" xfId="21820" xr:uid="{00000000-0005-0000-0000-0000B8590000}"/>
    <cellStyle name="입력 4 2 3 2 8 4" xfId="27302" xr:uid="{00000000-0005-0000-0000-0000B9590000}"/>
    <cellStyle name="입력 4 2 3 2 9" xfId="10099" xr:uid="{00000000-0005-0000-0000-0000BA590000}"/>
    <cellStyle name="입력 4 2 3 2 9 2" xfId="16065" xr:uid="{00000000-0005-0000-0000-0000BB590000}"/>
    <cellStyle name="입력 4 2 3 2 9 3" xfId="21821" xr:uid="{00000000-0005-0000-0000-0000BC590000}"/>
    <cellStyle name="입력 4 2 3 2 9 4" xfId="27303" xr:uid="{00000000-0005-0000-0000-0000BD590000}"/>
    <cellStyle name="입력 4 2 3 3" xfId="5943" xr:uid="{00000000-0005-0000-0000-0000BE590000}"/>
    <cellStyle name="입력 4 2 3 3 10" xfId="10100" xr:uid="{00000000-0005-0000-0000-0000BF590000}"/>
    <cellStyle name="입력 4 2 3 3 10 2" xfId="16066" xr:uid="{00000000-0005-0000-0000-0000C0590000}"/>
    <cellStyle name="입력 4 2 3 3 10 3" xfId="21822" xr:uid="{00000000-0005-0000-0000-0000C1590000}"/>
    <cellStyle name="입력 4 2 3 3 10 4" xfId="27304" xr:uid="{00000000-0005-0000-0000-0000C2590000}"/>
    <cellStyle name="입력 4 2 3 3 11" xfId="11916" xr:uid="{00000000-0005-0000-0000-0000C3590000}"/>
    <cellStyle name="입력 4 2 3 3 12" xfId="17673" xr:uid="{00000000-0005-0000-0000-0000C4590000}"/>
    <cellStyle name="입력 4 2 3 3 13" xfId="23170" xr:uid="{00000000-0005-0000-0000-0000C5590000}"/>
    <cellStyle name="입력 4 2 3 3 2" xfId="10101" xr:uid="{00000000-0005-0000-0000-0000C6590000}"/>
    <cellStyle name="입력 4 2 3 3 2 2" xfId="16067" xr:uid="{00000000-0005-0000-0000-0000C7590000}"/>
    <cellStyle name="입력 4 2 3 3 2 3" xfId="21823" xr:uid="{00000000-0005-0000-0000-0000C8590000}"/>
    <cellStyle name="입력 4 2 3 3 2 4" xfId="27305" xr:uid="{00000000-0005-0000-0000-0000C9590000}"/>
    <cellStyle name="입력 4 2 3 3 3" xfId="10102" xr:uid="{00000000-0005-0000-0000-0000CA590000}"/>
    <cellStyle name="입력 4 2 3 3 3 2" xfId="16068" xr:uid="{00000000-0005-0000-0000-0000CB590000}"/>
    <cellStyle name="입력 4 2 3 3 3 3" xfId="21824" xr:uid="{00000000-0005-0000-0000-0000CC590000}"/>
    <cellStyle name="입력 4 2 3 3 3 4" xfId="27306" xr:uid="{00000000-0005-0000-0000-0000CD590000}"/>
    <cellStyle name="입력 4 2 3 3 4" xfId="10103" xr:uid="{00000000-0005-0000-0000-0000CE590000}"/>
    <cellStyle name="입력 4 2 3 3 4 2" xfId="16069" xr:uid="{00000000-0005-0000-0000-0000CF590000}"/>
    <cellStyle name="입력 4 2 3 3 4 3" xfId="21825" xr:uid="{00000000-0005-0000-0000-0000D0590000}"/>
    <cellStyle name="입력 4 2 3 3 4 4" xfId="27307" xr:uid="{00000000-0005-0000-0000-0000D1590000}"/>
    <cellStyle name="입력 4 2 3 3 5" xfId="10104" xr:uid="{00000000-0005-0000-0000-0000D2590000}"/>
    <cellStyle name="입력 4 2 3 3 5 2" xfId="16070" xr:uid="{00000000-0005-0000-0000-0000D3590000}"/>
    <cellStyle name="입력 4 2 3 3 5 3" xfId="21826" xr:uid="{00000000-0005-0000-0000-0000D4590000}"/>
    <cellStyle name="입력 4 2 3 3 5 4" xfId="27308" xr:uid="{00000000-0005-0000-0000-0000D5590000}"/>
    <cellStyle name="입력 4 2 3 3 6" xfId="10105" xr:uid="{00000000-0005-0000-0000-0000D6590000}"/>
    <cellStyle name="입력 4 2 3 3 6 2" xfId="16071" xr:uid="{00000000-0005-0000-0000-0000D7590000}"/>
    <cellStyle name="입력 4 2 3 3 6 3" xfId="21827" xr:uid="{00000000-0005-0000-0000-0000D8590000}"/>
    <cellStyle name="입력 4 2 3 3 6 4" xfId="27309" xr:uid="{00000000-0005-0000-0000-0000D9590000}"/>
    <cellStyle name="입력 4 2 3 3 7" xfId="10106" xr:uid="{00000000-0005-0000-0000-0000DA590000}"/>
    <cellStyle name="입력 4 2 3 3 7 2" xfId="16072" xr:uid="{00000000-0005-0000-0000-0000DB590000}"/>
    <cellStyle name="입력 4 2 3 3 7 3" xfId="21828" xr:uid="{00000000-0005-0000-0000-0000DC590000}"/>
    <cellStyle name="입력 4 2 3 3 7 4" xfId="27310" xr:uid="{00000000-0005-0000-0000-0000DD590000}"/>
    <cellStyle name="입력 4 2 3 3 8" xfId="10107" xr:uid="{00000000-0005-0000-0000-0000DE590000}"/>
    <cellStyle name="입력 4 2 3 3 8 2" xfId="16073" xr:uid="{00000000-0005-0000-0000-0000DF590000}"/>
    <cellStyle name="입력 4 2 3 3 8 3" xfId="21829" xr:uid="{00000000-0005-0000-0000-0000E0590000}"/>
    <cellStyle name="입력 4 2 3 3 8 4" xfId="27311" xr:uid="{00000000-0005-0000-0000-0000E1590000}"/>
    <cellStyle name="입력 4 2 3 3 9" xfId="10108" xr:uid="{00000000-0005-0000-0000-0000E2590000}"/>
    <cellStyle name="입력 4 2 3 3 9 2" xfId="16074" xr:uid="{00000000-0005-0000-0000-0000E3590000}"/>
    <cellStyle name="입력 4 2 3 3 9 3" xfId="21830" xr:uid="{00000000-0005-0000-0000-0000E4590000}"/>
    <cellStyle name="입력 4 2 3 3 9 4" xfId="27312" xr:uid="{00000000-0005-0000-0000-0000E5590000}"/>
    <cellStyle name="입력 4 2 3 4" xfId="10109" xr:uid="{00000000-0005-0000-0000-0000E6590000}"/>
    <cellStyle name="입력 4 2 3 4 2" xfId="16075" xr:uid="{00000000-0005-0000-0000-0000E7590000}"/>
    <cellStyle name="입력 4 2 3 4 3" xfId="21831" xr:uid="{00000000-0005-0000-0000-0000E8590000}"/>
    <cellStyle name="입력 4 2 3 4 4" xfId="27313" xr:uid="{00000000-0005-0000-0000-0000E9590000}"/>
    <cellStyle name="입력 4 2 3 5" xfId="10110" xr:uid="{00000000-0005-0000-0000-0000EA590000}"/>
    <cellStyle name="입력 4 2 3 5 2" xfId="16076" xr:uid="{00000000-0005-0000-0000-0000EB590000}"/>
    <cellStyle name="입력 4 2 3 5 3" xfId="21832" xr:uid="{00000000-0005-0000-0000-0000EC590000}"/>
    <cellStyle name="입력 4 2 3 5 4" xfId="27314" xr:uid="{00000000-0005-0000-0000-0000ED590000}"/>
    <cellStyle name="입력 4 2 3 6" xfId="10111" xr:uid="{00000000-0005-0000-0000-0000EE590000}"/>
    <cellStyle name="입력 4 2 3 6 2" xfId="16077" xr:uid="{00000000-0005-0000-0000-0000EF590000}"/>
    <cellStyle name="입력 4 2 3 6 3" xfId="21833" xr:uid="{00000000-0005-0000-0000-0000F0590000}"/>
    <cellStyle name="입력 4 2 3 6 4" xfId="27315" xr:uid="{00000000-0005-0000-0000-0000F1590000}"/>
    <cellStyle name="입력 4 2 3 7" xfId="11411" xr:uid="{00000000-0005-0000-0000-0000F2590000}"/>
    <cellStyle name="입력 4 2 3 8" xfId="17209" xr:uid="{00000000-0005-0000-0000-0000F3590000}"/>
    <cellStyle name="입력 4 2 4" xfId="5490" xr:uid="{00000000-0005-0000-0000-0000F4590000}"/>
    <cellStyle name="입력 4 2 4 2" xfId="5778" xr:uid="{00000000-0005-0000-0000-0000F5590000}"/>
    <cellStyle name="입력 4 2 4 2 10" xfId="11751" xr:uid="{00000000-0005-0000-0000-0000F6590000}"/>
    <cellStyle name="입력 4 2 4 2 11" xfId="17516" xr:uid="{00000000-0005-0000-0000-0000F7590000}"/>
    <cellStyle name="입력 4 2 4 2 12" xfId="23031" xr:uid="{00000000-0005-0000-0000-0000F8590000}"/>
    <cellStyle name="입력 4 2 4 2 2" xfId="10112" xr:uid="{00000000-0005-0000-0000-0000F9590000}"/>
    <cellStyle name="입력 4 2 4 2 2 2" xfId="16078" xr:uid="{00000000-0005-0000-0000-0000FA590000}"/>
    <cellStyle name="입력 4 2 4 2 2 3" xfId="21834" xr:uid="{00000000-0005-0000-0000-0000FB590000}"/>
    <cellStyle name="입력 4 2 4 2 2 4" xfId="27316" xr:uid="{00000000-0005-0000-0000-0000FC590000}"/>
    <cellStyle name="입력 4 2 4 2 3" xfId="10113" xr:uid="{00000000-0005-0000-0000-0000FD590000}"/>
    <cellStyle name="입력 4 2 4 2 3 2" xfId="16079" xr:uid="{00000000-0005-0000-0000-0000FE590000}"/>
    <cellStyle name="입력 4 2 4 2 3 3" xfId="21835" xr:uid="{00000000-0005-0000-0000-0000FF590000}"/>
    <cellStyle name="입력 4 2 4 2 3 4" xfId="27317" xr:uid="{00000000-0005-0000-0000-0000005A0000}"/>
    <cellStyle name="입력 4 2 4 2 4" xfId="10114" xr:uid="{00000000-0005-0000-0000-0000015A0000}"/>
    <cellStyle name="입력 4 2 4 2 4 2" xfId="16080" xr:uid="{00000000-0005-0000-0000-0000025A0000}"/>
    <cellStyle name="입력 4 2 4 2 4 3" xfId="21836" xr:uid="{00000000-0005-0000-0000-0000035A0000}"/>
    <cellStyle name="입력 4 2 4 2 4 4" xfId="27318" xr:uid="{00000000-0005-0000-0000-0000045A0000}"/>
    <cellStyle name="입력 4 2 4 2 5" xfId="10115" xr:uid="{00000000-0005-0000-0000-0000055A0000}"/>
    <cellStyle name="입력 4 2 4 2 5 2" xfId="16081" xr:uid="{00000000-0005-0000-0000-0000065A0000}"/>
    <cellStyle name="입력 4 2 4 2 5 3" xfId="21837" xr:uid="{00000000-0005-0000-0000-0000075A0000}"/>
    <cellStyle name="입력 4 2 4 2 5 4" xfId="27319" xr:uid="{00000000-0005-0000-0000-0000085A0000}"/>
    <cellStyle name="입력 4 2 4 2 6" xfId="10116" xr:uid="{00000000-0005-0000-0000-0000095A0000}"/>
    <cellStyle name="입력 4 2 4 2 6 2" xfId="16082" xr:uid="{00000000-0005-0000-0000-00000A5A0000}"/>
    <cellStyle name="입력 4 2 4 2 6 3" xfId="21838" xr:uid="{00000000-0005-0000-0000-00000B5A0000}"/>
    <cellStyle name="입력 4 2 4 2 6 4" xfId="27320" xr:uid="{00000000-0005-0000-0000-00000C5A0000}"/>
    <cellStyle name="입력 4 2 4 2 7" xfId="10117" xr:uid="{00000000-0005-0000-0000-00000D5A0000}"/>
    <cellStyle name="입력 4 2 4 2 7 2" xfId="16083" xr:uid="{00000000-0005-0000-0000-00000E5A0000}"/>
    <cellStyle name="입력 4 2 4 2 7 3" xfId="21839" xr:uid="{00000000-0005-0000-0000-00000F5A0000}"/>
    <cellStyle name="입력 4 2 4 2 7 4" xfId="27321" xr:uid="{00000000-0005-0000-0000-0000105A0000}"/>
    <cellStyle name="입력 4 2 4 2 8" xfId="10118" xr:uid="{00000000-0005-0000-0000-0000115A0000}"/>
    <cellStyle name="입력 4 2 4 2 8 2" xfId="16084" xr:uid="{00000000-0005-0000-0000-0000125A0000}"/>
    <cellStyle name="입력 4 2 4 2 8 3" xfId="21840" xr:uid="{00000000-0005-0000-0000-0000135A0000}"/>
    <cellStyle name="입력 4 2 4 2 8 4" xfId="27322" xr:uid="{00000000-0005-0000-0000-0000145A0000}"/>
    <cellStyle name="입력 4 2 4 2 9" xfId="10119" xr:uid="{00000000-0005-0000-0000-0000155A0000}"/>
    <cellStyle name="입력 4 2 4 2 9 2" xfId="16085" xr:uid="{00000000-0005-0000-0000-0000165A0000}"/>
    <cellStyle name="입력 4 2 4 2 9 3" xfId="21841" xr:uid="{00000000-0005-0000-0000-0000175A0000}"/>
    <cellStyle name="입력 4 2 4 2 9 4" xfId="27323" xr:uid="{00000000-0005-0000-0000-0000185A0000}"/>
    <cellStyle name="입력 4 2 4 3" xfId="6003" xr:uid="{00000000-0005-0000-0000-0000195A0000}"/>
    <cellStyle name="입력 4 2 4 3 10" xfId="10120" xr:uid="{00000000-0005-0000-0000-00001A5A0000}"/>
    <cellStyle name="입력 4 2 4 3 10 2" xfId="16086" xr:uid="{00000000-0005-0000-0000-00001B5A0000}"/>
    <cellStyle name="입력 4 2 4 3 10 3" xfId="21842" xr:uid="{00000000-0005-0000-0000-00001C5A0000}"/>
    <cellStyle name="입력 4 2 4 3 10 4" xfId="27324" xr:uid="{00000000-0005-0000-0000-00001D5A0000}"/>
    <cellStyle name="입력 4 2 4 3 11" xfId="11976" xr:uid="{00000000-0005-0000-0000-00001E5A0000}"/>
    <cellStyle name="입력 4 2 4 3 12" xfId="17733" xr:uid="{00000000-0005-0000-0000-00001F5A0000}"/>
    <cellStyle name="입력 4 2 4 3 13" xfId="23230" xr:uid="{00000000-0005-0000-0000-0000205A0000}"/>
    <cellStyle name="입력 4 2 4 3 2" xfId="10121" xr:uid="{00000000-0005-0000-0000-0000215A0000}"/>
    <cellStyle name="입력 4 2 4 3 2 2" xfId="16087" xr:uid="{00000000-0005-0000-0000-0000225A0000}"/>
    <cellStyle name="입력 4 2 4 3 2 3" xfId="21843" xr:uid="{00000000-0005-0000-0000-0000235A0000}"/>
    <cellStyle name="입력 4 2 4 3 2 4" xfId="27325" xr:uid="{00000000-0005-0000-0000-0000245A0000}"/>
    <cellStyle name="입력 4 2 4 3 3" xfId="10122" xr:uid="{00000000-0005-0000-0000-0000255A0000}"/>
    <cellStyle name="입력 4 2 4 3 3 2" xfId="16088" xr:uid="{00000000-0005-0000-0000-0000265A0000}"/>
    <cellStyle name="입력 4 2 4 3 3 3" xfId="21844" xr:uid="{00000000-0005-0000-0000-0000275A0000}"/>
    <cellStyle name="입력 4 2 4 3 3 4" xfId="27326" xr:uid="{00000000-0005-0000-0000-0000285A0000}"/>
    <cellStyle name="입력 4 2 4 3 4" xfId="10123" xr:uid="{00000000-0005-0000-0000-0000295A0000}"/>
    <cellStyle name="입력 4 2 4 3 4 2" xfId="16089" xr:uid="{00000000-0005-0000-0000-00002A5A0000}"/>
    <cellStyle name="입력 4 2 4 3 4 3" xfId="21845" xr:uid="{00000000-0005-0000-0000-00002B5A0000}"/>
    <cellStyle name="입력 4 2 4 3 4 4" xfId="27327" xr:uid="{00000000-0005-0000-0000-00002C5A0000}"/>
    <cellStyle name="입력 4 2 4 3 5" xfId="10124" xr:uid="{00000000-0005-0000-0000-00002D5A0000}"/>
    <cellStyle name="입력 4 2 4 3 5 2" xfId="16090" xr:uid="{00000000-0005-0000-0000-00002E5A0000}"/>
    <cellStyle name="입력 4 2 4 3 5 3" xfId="21846" xr:uid="{00000000-0005-0000-0000-00002F5A0000}"/>
    <cellStyle name="입력 4 2 4 3 5 4" xfId="27328" xr:uid="{00000000-0005-0000-0000-0000305A0000}"/>
    <cellStyle name="입력 4 2 4 3 6" xfId="10125" xr:uid="{00000000-0005-0000-0000-0000315A0000}"/>
    <cellStyle name="입력 4 2 4 3 6 2" xfId="16091" xr:uid="{00000000-0005-0000-0000-0000325A0000}"/>
    <cellStyle name="입력 4 2 4 3 6 3" xfId="21847" xr:uid="{00000000-0005-0000-0000-0000335A0000}"/>
    <cellStyle name="입력 4 2 4 3 6 4" xfId="27329" xr:uid="{00000000-0005-0000-0000-0000345A0000}"/>
    <cellStyle name="입력 4 2 4 3 7" xfId="10126" xr:uid="{00000000-0005-0000-0000-0000355A0000}"/>
    <cellStyle name="입력 4 2 4 3 7 2" xfId="16092" xr:uid="{00000000-0005-0000-0000-0000365A0000}"/>
    <cellStyle name="입력 4 2 4 3 7 3" xfId="21848" xr:uid="{00000000-0005-0000-0000-0000375A0000}"/>
    <cellStyle name="입력 4 2 4 3 7 4" xfId="27330" xr:uid="{00000000-0005-0000-0000-0000385A0000}"/>
    <cellStyle name="입력 4 2 4 3 8" xfId="10127" xr:uid="{00000000-0005-0000-0000-0000395A0000}"/>
    <cellStyle name="입력 4 2 4 3 8 2" xfId="16093" xr:uid="{00000000-0005-0000-0000-00003A5A0000}"/>
    <cellStyle name="입력 4 2 4 3 8 3" xfId="21849" xr:uid="{00000000-0005-0000-0000-00003B5A0000}"/>
    <cellStyle name="입력 4 2 4 3 8 4" xfId="27331" xr:uid="{00000000-0005-0000-0000-00003C5A0000}"/>
    <cellStyle name="입력 4 2 4 3 9" xfId="10128" xr:uid="{00000000-0005-0000-0000-00003D5A0000}"/>
    <cellStyle name="입력 4 2 4 3 9 2" xfId="16094" xr:uid="{00000000-0005-0000-0000-00003E5A0000}"/>
    <cellStyle name="입력 4 2 4 3 9 3" xfId="21850" xr:uid="{00000000-0005-0000-0000-00003F5A0000}"/>
    <cellStyle name="입력 4 2 4 3 9 4" xfId="27332" xr:uid="{00000000-0005-0000-0000-0000405A0000}"/>
    <cellStyle name="입력 4 2 4 4" xfId="10129" xr:uid="{00000000-0005-0000-0000-0000415A0000}"/>
    <cellStyle name="입력 4 2 4 4 2" xfId="16095" xr:uid="{00000000-0005-0000-0000-0000425A0000}"/>
    <cellStyle name="입력 4 2 4 4 3" xfId="21851" xr:uid="{00000000-0005-0000-0000-0000435A0000}"/>
    <cellStyle name="입력 4 2 4 4 4" xfId="27333" xr:uid="{00000000-0005-0000-0000-0000445A0000}"/>
    <cellStyle name="입력 4 2 4 5" xfId="10130" xr:uid="{00000000-0005-0000-0000-0000455A0000}"/>
    <cellStyle name="입력 4 2 4 5 2" xfId="16096" xr:uid="{00000000-0005-0000-0000-0000465A0000}"/>
    <cellStyle name="입력 4 2 4 5 3" xfId="21852" xr:uid="{00000000-0005-0000-0000-0000475A0000}"/>
    <cellStyle name="입력 4 2 4 5 4" xfId="27334" xr:uid="{00000000-0005-0000-0000-0000485A0000}"/>
    <cellStyle name="입력 4 2 4 6" xfId="10131" xr:uid="{00000000-0005-0000-0000-0000495A0000}"/>
    <cellStyle name="입력 4 2 4 6 2" xfId="16097" xr:uid="{00000000-0005-0000-0000-00004A5A0000}"/>
    <cellStyle name="입력 4 2 4 6 3" xfId="21853" xr:uid="{00000000-0005-0000-0000-00004B5A0000}"/>
    <cellStyle name="입력 4 2 4 6 4" xfId="27335" xr:uid="{00000000-0005-0000-0000-00004C5A0000}"/>
    <cellStyle name="입력 4 2 4 7" xfId="10132" xr:uid="{00000000-0005-0000-0000-00004D5A0000}"/>
    <cellStyle name="입력 4 2 4 7 2" xfId="16098" xr:uid="{00000000-0005-0000-0000-00004E5A0000}"/>
    <cellStyle name="입력 4 2 4 7 3" xfId="21854" xr:uid="{00000000-0005-0000-0000-00004F5A0000}"/>
    <cellStyle name="입력 4 2 4 7 4" xfId="27336" xr:uid="{00000000-0005-0000-0000-0000505A0000}"/>
    <cellStyle name="입력 4 2 4 8" xfId="11484" xr:uid="{00000000-0005-0000-0000-0000515A0000}"/>
    <cellStyle name="입력 4 2 4 9" xfId="17275" xr:uid="{00000000-0005-0000-0000-0000525A0000}"/>
    <cellStyle name="입력 4 2 5" xfId="5536" xr:uid="{00000000-0005-0000-0000-0000535A0000}"/>
    <cellStyle name="입력 4 2 5 10" xfId="17317" xr:uid="{00000000-0005-0000-0000-0000545A0000}"/>
    <cellStyle name="입력 4 2 5 11" xfId="22901" xr:uid="{00000000-0005-0000-0000-0000555A0000}"/>
    <cellStyle name="입력 4 2 5 2" xfId="5824" xr:uid="{00000000-0005-0000-0000-0000565A0000}"/>
    <cellStyle name="입력 4 2 5 2 10" xfId="10133" xr:uid="{00000000-0005-0000-0000-0000575A0000}"/>
    <cellStyle name="입력 4 2 5 2 10 2" xfId="16099" xr:uid="{00000000-0005-0000-0000-0000585A0000}"/>
    <cellStyle name="입력 4 2 5 2 10 3" xfId="21855" xr:uid="{00000000-0005-0000-0000-0000595A0000}"/>
    <cellStyle name="입력 4 2 5 2 10 4" xfId="27337" xr:uid="{00000000-0005-0000-0000-00005A5A0000}"/>
    <cellStyle name="입력 4 2 5 2 11" xfId="11797" xr:uid="{00000000-0005-0000-0000-00005B5A0000}"/>
    <cellStyle name="입력 4 2 5 2 12" xfId="17560" xr:uid="{00000000-0005-0000-0000-00005C5A0000}"/>
    <cellStyle name="입력 4 2 5 2 13" xfId="23076" xr:uid="{00000000-0005-0000-0000-00005D5A0000}"/>
    <cellStyle name="입력 4 2 5 2 2" xfId="10134" xr:uid="{00000000-0005-0000-0000-00005E5A0000}"/>
    <cellStyle name="입력 4 2 5 2 2 2" xfId="16100" xr:uid="{00000000-0005-0000-0000-00005F5A0000}"/>
    <cellStyle name="입력 4 2 5 2 2 3" xfId="21856" xr:uid="{00000000-0005-0000-0000-0000605A0000}"/>
    <cellStyle name="입력 4 2 5 2 2 4" xfId="27338" xr:uid="{00000000-0005-0000-0000-0000615A0000}"/>
    <cellStyle name="입력 4 2 5 2 3" xfId="10135" xr:uid="{00000000-0005-0000-0000-0000625A0000}"/>
    <cellStyle name="입력 4 2 5 2 3 2" xfId="16101" xr:uid="{00000000-0005-0000-0000-0000635A0000}"/>
    <cellStyle name="입력 4 2 5 2 3 3" xfId="21857" xr:uid="{00000000-0005-0000-0000-0000645A0000}"/>
    <cellStyle name="입력 4 2 5 2 3 4" xfId="27339" xr:uid="{00000000-0005-0000-0000-0000655A0000}"/>
    <cellStyle name="입력 4 2 5 2 4" xfId="10136" xr:uid="{00000000-0005-0000-0000-0000665A0000}"/>
    <cellStyle name="입력 4 2 5 2 4 2" xfId="16102" xr:uid="{00000000-0005-0000-0000-0000675A0000}"/>
    <cellStyle name="입력 4 2 5 2 4 3" xfId="21858" xr:uid="{00000000-0005-0000-0000-0000685A0000}"/>
    <cellStyle name="입력 4 2 5 2 4 4" xfId="27340" xr:uid="{00000000-0005-0000-0000-0000695A0000}"/>
    <cellStyle name="입력 4 2 5 2 5" xfId="10137" xr:uid="{00000000-0005-0000-0000-00006A5A0000}"/>
    <cellStyle name="입력 4 2 5 2 5 2" xfId="16103" xr:uid="{00000000-0005-0000-0000-00006B5A0000}"/>
    <cellStyle name="입력 4 2 5 2 5 3" xfId="21859" xr:uid="{00000000-0005-0000-0000-00006C5A0000}"/>
    <cellStyle name="입력 4 2 5 2 5 4" xfId="27341" xr:uid="{00000000-0005-0000-0000-00006D5A0000}"/>
    <cellStyle name="입력 4 2 5 2 6" xfId="10138" xr:uid="{00000000-0005-0000-0000-00006E5A0000}"/>
    <cellStyle name="입력 4 2 5 2 6 2" xfId="16104" xr:uid="{00000000-0005-0000-0000-00006F5A0000}"/>
    <cellStyle name="입력 4 2 5 2 6 3" xfId="21860" xr:uid="{00000000-0005-0000-0000-0000705A0000}"/>
    <cellStyle name="입력 4 2 5 2 6 4" xfId="27342" xr:uid="{00000000-0005-0000-0000-0000715A0000}"/>
    <cellStyle name="입력 4 2 5 2 7" xfId="10139" xr:uid="{00000000-0005-0000-0000-0000725A0000}"/>
    <cellStyle name="입력 4 2 5 2 7 2" xfId="16105" xr:uid="{00000000-0005-0000-0000-0000735A0000}"/>
    <cellStyle name="입력 4 2 5 2 7 3" xfId="21861" xr:uid="{00000000-0005-0000-0000-0000745A0000}"/>
    <cellStyle name="입력 4 2 5 2 7 4" xfId="27343" xr:uid="{00000000-0005-0000-0000-0000755A0000}"/>
    <cellStyle name="입력 4 2 5 2 8" xfId="10140" xr:uid="{00000000-0005-0000-0000-0000765A0000}"/>
    <cellStyle name="입력 4 2 5 2 8 2" xfId="16106" xr:uid="{00000000-0005-0000-0000-0000775A0000}"/>
    <cellStyle name="입력 4 2 5 2 8 3" xfId="21862" xr:uid="{00000000-0005-0000-0000-0000785A0000}"/>
    <cellStyle name="입력 4 2 5 2 8 4" xfId="27344" xr:uid="{00000000-0005-0000-0000-0000795A0000}"/>
    <cellStyle name="입력 4 2 5 2 9" xfId="10141" xr:uid="{00000000-0005-0000-0000-00007A5A0000}"/>
    <cellStyle name="입력 4 2 5 2 9 2" xfId="16107" xr:uid="{00000000-0005-0000-0000-00007B5A0000}"/>
    <cellStyle name="입력 4 2 5 2 9 3" xfId="21863" xr:uid="{00000000-0005-0000-0000-00007C5A0000}"/>
    <cellStyle name="입력 4 2 5 2 9 4" xfId="27345" xr:uid="{00000000-0005-0000-0000-00007D5A0000}"/>
    <cellStyle name="입력 4 2 5 3" xfId="6046" xr:uid="{00000000-0005-0000-0000-00007E5A0000}"/>
    <cellStyle name="입력 4 2 5 3 10" xfId="10142" xr:uid="{00000000-0005-0000-0000-00007F5A0000}"/>
    <cellStyle name="입력 4 2 5 3 10 2" xfId="16108" xr:uid="{00000000-0005-0000-0000-0000805A0000}"/>
    <cellStyle name="입력 4 2 5 3 10 3" xfId="21864" xr:uid="{00000000-0005-0000-0000-0000815A0000}"/>
    <cellStyle name="입력 4 2 5 3 10 4" xfId="27346" xr:uid="{00000000-0005-0000-0000-0000825A0000}"/>
    <cellStyle name="입력 4 2 5 3 11" xfId="12018" xr:uid="{00000000-0005-0000-0000-0000835A0000}"/>
    <cellStyle name="입력 4 2 5 3 12" xfId="17775" xr:uid="{00000000-0005-0000-0000-0000845A0000}"/>
    <cellStyle name="입력 4 2 5 3 13" xfId="23272" xr:uid="{00000000-0005-0000-0000-0000855A0000}"/>
    <cellStyle name="입력 4 2 5 3 2" xfId="10143" xr:uid="{00000000-0005-0000-0000-0000865A0000}"/>
    <cellStyle name="입력 4 2 5 3 2 2" xfId="16109" xr:uid="{00000000-0005-0000-0000-0000875A0000}"/>
    <cellStyle name="입력 4 2 5 3 2 3" xfId="21865" xr:uid="{00000000-0005-0000-0000-0000885A0000}"/>
    <cellStyle name="입력 4 2 5 3 2 4" xfId="27347" xr:uid="{00000000-0005-0000-0000-0000895A0000}"/>
    <cellStyle name="입력 4 2 5 3 3" xfId="10144" xr:uid="{00000000-0005-0000-0000-00008A5A0000}"/>
    <cellStyle name="입력 4 2 5 3 3 2" xfId="16110" xr:uid="{00000000-0005-0000-0000-00008B5A0000}"/>
    <cellStyle name="입력 4 2 5 3 3 3" xfId="21866" xr:uid="{00000000-0005-0000-0000-00008C5A0000}"/>
    <cellStyle name="입력 4 2 5 3 3 4" xfId="27348" xr:uid="{00000000-0005-0000-0000-00008D5A0000}"/>
    <cellStyle name="입력 4 2 5 3 4" xfId="10145" xr:uid="{00000000-0005-0000-0000-00008E5A0000}"/>
    <cellStyle name="입력 4 2 5 3 4 2" xfId="16111" xr:uid="{00000000-0005-0000-0000-00008F5A0000}"/>
    <cellStyle name="입력 4 2 5 3 4 3" xfId="21867" xr:uid="{00000000-0005-0000-0000-0000905A0000}"/>
    <cellStyle name="입력 4 2 5 3 4 4" xfId="27349" xr:uid="{00000000-0005-0000-0000-0000915A0000}"/>
    <cellStyle name="입력 4 2 5 3 5" xfId="10146" xr:uid="{00000000-0005-0000-0000-0000925A0000}"/>
    <cellStyle name="입력 4 2 5 3 5 2" xfId="16112" xr:uid="{00000000-0005-0000-0000-0000935A0000}"/>
    <cellStyle name="입력 4 2 5 3 5 3" xfId="21868" xr:uid="{00000000-0005-0000-0000-0000945A0000}"/>
    <cellStyle name="입력 4 2 5 3 5 4" xfId="27350" xr:uid="{00000000-0005-0000-0000-0000955A0000}"/>
    <cellStyle name="입력 4 2 5 3 6" xfId="10147" xr:uid="{00000000-0005-0000-0000-0000965A0000}"/>
    <cellStyle name="입력 4 2 5 3 6 2" xfId="16113" xr:uid="{00000000-0005-0000-0000-0000975A0000}"/>
    <cellStyle name="입력 4 2 5 3 6 3" xfId="21869" xr:uid="{00000000-0005-0000-0000-0000985A0000}"/>
    <cellStyle name="입력 4 2 5 3 6 4" xfId="27351" xr:uid="{00000000-0005-0000-0000-0000995A0000}"/>
    <cellStyle name="입력 4 2 5 3 7" xfId="10148" xr:uid="{00000000-0005-0000-0000-00009A5A0000}"/>
    <cellStyle name="입력 4 2 5 3 7 2" xfId="16114" xr:uid="{00000000-0005-0000-0000-00009B5A0000}"/>
    <cellStyle name="입력 4 2 5 3 7 3" xfId="21870" xr:uid="{00000000-0005-0000-0000-00009C5A0000}"/>
    <cellStyle name="입력 4 2 5 3 7 4" xfId="27352" xr:uid="{00000000-0005-0000-0000-00009D5A0000}"/>
    <cellStyle name="입력 4 2 5 3 8" xfId="10149" xr:uid="{00000000-0005-0000-0000-00009E5A0000}"/>
    <cellStyle name="입력 4 2 5 3 8 2" xfId="16115" xr:uid="{00000000-0005-0000-0000-00009F5A0000}"/>
    <cellStyle name="입력 4 2 5 3 8 3" xfId="21871" xr:uid="{00000000-0005-0000-0000-0000A05A0000}"/>
    <cellStyle name="입력 4 2 5 3 8 4" xfId="27353" xr:uid="{00000000-0005-0000-0000-0000A15A0000}"/>
    <cellStyle name="입력 4 2 5 3 9" xfId="10150" xr:uid="{00000000-0005-0000-0000-0000A25A0000}"/>
    <cellStyle name="입력 4 2 5 3 9 2" xfId="16116" xr:uid="{00000000-0005-0000-0000-0000A35A0000}"/>
    <cellStyle name="입력 4 2 5 3 9 3" xfId="21872" xr:uid="{00000000-0005-0000-0000-0000A45A0000}"/>
    <cellStyle name="입력 4 2 5 3 9 4" xfId="27354" xr:uid="{00000000-0005-0000-0000-0000A55A0000}"/>
    <cellStyle name="입력 4 2 5 4" xfId="10151" xr:uid="{00000000-0005-0000-0000-0000A65A0000}"/>
    <cellStyle name="입력 4 2 5 4 2" xfId="16117" xr:uid="{00000000-0005-0000-0000-0000A75A0000}"/>
    <cellStyle name="입력 4 2 5 4 3" xfId="21873" xr:uid="{00000000-0005-0000-0000-0000A85A0000}"/>
    <cellStyle name="입력 4 2 5 4 4" xfId="27355" xr:uid="{00000000-0005-0000-0000-0000A95A0000}"/>
    <cellStyle name="입력 4 2 5 5" xfId="10152" xr:uid="{00000000-0005-0000-0000-0000AA5A0000}"/>
    <cellStyle name="입력 4 2 5 5 2" xfId="16118" xr:uid="{00000000-0005-0000-0000-0000AB5A0000}"/>
    <cellStyle name="입력 4 2 5 5 3" xfId="21874" xr:uid="{00000000-0005-0000-0000-0000AC5A0000}"/>
    <cellStyle name="입력 4 2 5 5 4" xfId="27356" xr:uid="{00000000-0005-0000-0000-0000AD5A0000}"/>
    <cellStyle name="입력 4 2 5 6" xfId="10153" xr:uid="{00000000-0005-0000-0000-0000AE5A0000}"/>
    <cellStyle name="입력 4 2 5 6 2" xfId="16119" xr:uid="{00000000-0005-0000-0000-0000AF5A0000}"/>
    <cellStyle name="입력 4 2 5 6 3" xfId="21875" xr:uid="{00000000-0005-0000-0000-0000B05A0000}"/>
    <cellStyle name="입력 4 2 5 6 4" xfId="27357" xr:uid="{00000000-0005-0000-0000-0000B15A0000}"/>
    <cellStyle name="입력 4 2 5 7" xfId="10154" xr:uid="{00000000-0005-0000-0000-0000B25A0000}"/>
    <cellStyle name="입력 4 2 5 7 2" xfId="16120" xr:uid="{00000000-0005-0000-0000-0000B35A0000}"/>
    <cellStyle name="입력 4 2 5 7 3" xfId="21876" xr:uid="{00000000-0005-0000-0000-0000B45A0000}"/>
    <cellStyle name="입력 4 2 5 7 4" xfId="27358" xr:uid="{00000000-0005-0000-0000-0000B55A0000}"/>
    <cellStyle name="입력 4 2 5 8" xfId="10155" xr:uid="{00000000-0005-0000-0000-0000B65A0000}"/>
    <cellStyle name="입력 4 2 5 8 2" xfId="16121" xr:uid="{00000000-0005-0000-0000-0000B75A0000}"/>
    <cellStyle name="입력 4 2 5 8 3" xfId="21877" xr:uid="{00000000-0005-0000-0000-0000B85A0000}"/>
    <cellStyle name="입력 4 2 5 8 4" xfId="27359" xr:uid="{00000000-0005-0000-0000-0000B95A0000}"/>
    <cellStyle name="입력 4 2 5 9" xfId="11529" xr:uid="{00000000-0005-0000-0000-0000BA5A0000}"/>
    <cellStyle name="입력 4 2 6" xfId="10156" xr:uid="{00000000-0005-0000-0000-0000BB5A0000}"/>
    <cellStyle name="입력 4 2 6 2" xfId="16122" xr:uid="{00000000-0005-0000-0000-0000BC5A0000}"/>
    <cellStyle name="입력 4 2 6 3" xfId="21878" xr:uid="{00000000-0005-0000-0000-0000BD5A0000}"/>
    <cellStyle name="입력 4 2 6 4" xfId="27360" xr:uid="{00000000-0005-0000-0000-0000BE5A0000}"/>
    <cellStyle name="입력 4 2 7" xfId="10157" xr:uid="{00000000-0005-0000-0000-0000BF5A0000}"/>
    <cellStyle name="입력 4 2 7 2" xfId="16123" xr:uid="{00000000-0005-0000-0000-0000C05A0000}"/>
    <cellStyle name="입력 4 2 7 3" xfId="21879" xr:uid="{00000000-0005-0000-0000-0000C15A0000}"/>
    <cellStyle name="입력 4 2 7 4" xfId="27361" xr:uid="{00000000-0005-0000-0000-0000C25A0000}"/>
    <cellStyle name="입력 4 2 8" xfId="11332" xr:uid="{00000000-0005-0000-0000-0000C35A0000}"/>
    <cellStyle name="입력 4 2 9" xfId="11277" xr:uid="{00000000-0005-0000-0000-0000C45A0000}"/>
    <cellStyle name="입력 4 3" xfId="5389" xr:uid="{00000000-0005-0000-0000-0000C55A0000}"/>
    <cellStyle name="입력 4 3 10" xfId="10158" xr:uid="{00000000-0005-0000-0000-0000C65A0000}"/>
    <cellStyle name="입력 4 3 10 2" xfId="16124" xr:uid="{00000000-0005-0000-0000-0000C75A0000}"/>
    <cellStyle name="입력 4 3 10 3" xfId="21880" xr:uid="{00000000-0005-0000-0000-0000C85A0000}"/>
    <cellStyle name="입력 4 3 10 4" xfId="27362" xr:uid="{00000000-0005-0000-0000-0000C95A0000}"/>
    <cellStyle name="입력 4 3 11" xfId="11383" xr:uid="{00000000-0005-0000-0000-0000CA5A0000}"/>
    <cellStyle name="입력 4 3 12" xfId="17186" xr:uid="{00000000-0005-0000-0000-0000CB5A0000}"/>
    <cellStyle name="입력 4 3 13" xfId="11309" xr:uid="{00000000-0005-0000-0000-0000CC5A0000}"/>
    <cellStyle name="입력 4 3 2" xfId="5677" xr:uid="{00000000-0005-0000-0000-0000CD5A0000}"/>
    <cellStyle name="입력 4 3 2 10" xfId="11650" xr:uid="{00000000-0005-0000-0000-0000CE5A0000}"/>
    <cellStyle name="입력 4 3 2 11" xfId="17420" xr:uid="{00000000-0005-0000-0000-0000CF5A0000}"/>
    <cellStyle name="입력 4 3 2 12" xfId="22949" xr:uid="{00000000-0005-0000-0000-0000D05A0000}"/>
    <cellStyle name="입력 4 3 2 2" xfId="10159" xr:uid="{00000000-0005-0000-0000-0000D15A0000}"/>
    <cellStyle name="입력 4 3 2 2 2" xfId="16125" xr:uid="{00000000-0005-0000-0000-0000D25A0000}"/>
    <cellStyle name="입력 4 3 2 2 3" xfId="21881" xr:uid="{00000000-0005-0000-0000-0000D35A0000}"/>
    <cellStyle name="입력 4 3 2 2 4" xfId="27363" xr:uid="{00000000-0005-0000-0000-0000D45A0000}"/>
    <cellStyle name="입력 4 3 2 3" xfId="10160" xr:uid="{00000000-0005-0000-0000-0000D55A0000}"/>
    <cellStyle name="입력 4 3 2 3 2" xfId="16126" xr:uid="{00000000-0005-0000-0000-0000D65A0000}"/>
    <cellStyle name="입력 4 3 2 3 3" xfId="21882" xr:uid="{00000000-0005-0000-0000-0000D75A0000}"/>
    <cellStyle name="입력 4 3 2 3 4" xfId="27364" xr:uid="{00000000-0005-0000-0000-0000D85A0000}"/>
    <cellStyle name="입력 4 3 2 4" xfId="10161" xr:uid="{00000000-0005-0000-0000-0000D95A0000}"/>
    <cellStyle name="입력 4 3 2 4 2" xfId="16127" xr:uid="{00000000-0005-0000-0000-0000DA5A0000}"/>
    <cellStyle name="입력 4 3 2 4 3" xfId="21883" xr:uid="{00000000-0005-0000-0000-0000DB5A0000}"/>
    <cellStyle name="입력 4 3 2 4 4" xfId="27365" xr:uid="{00000000-0005-0000-0000-0000DC5A0000}"/>
    <cellStyle name="입력 4 3 2 5" xfId="10162" xr:uid="{00000000-0005-0000-0000-0000DD5A0000}"/>
    <cellStyle name="입력 4 3 2 5 2" xfId="16128" xr:uid="{00000000-0005-0000-0000-0000DE5A0000}"/>
    <cellStyle name="입력 4 3 2 5 3" xfId="21884" xr:uid="{00000000-0005-0000-0000-0000DF5A0000}"/>
    <cellStyle name="입력 4 3 2 5 4" xfId="27366" xr:uid="{00000000-0005-0000-0000-0000E05A0000}"/>
    <cellStyle name="입력 4 3 2 6" xfId="10163" xr:uid="{00000000-0005-0000-0000-0000E15A0000}"/>
    <cellStyle name="입력 4 3 2 6 2" xfId="16129" xr:uid="{00000000-0005-0000-0000-0000E25A0000}"/>
    <cellStyle name="입력 4 3 2 6 3" xfId="21885" xr:uid="{00000000-0005-0000-0000-0000E35A0000}"/>
    <cellStyle name="입력 4 3 2 6 4" xfId="27367" xr:uid="{00000000-0005-0000-0000-0000E45A0000}"/>
    <cellStyle name="입력 4 3 2 7" xfId="10164" xr:uid="{00000000-0005-0000-0000-0000E55A0000}"/>
    <cellStyle name="입력 4 3 2 7 2" xfId="16130" xr:uid="{00000000-0005-0000-0000-0000E65A0000}"/>
    <cellStyle name="입력 4 3 2 7 3" xfId="21886" xr:uid="{00000000-0005-0000-0000-0000E75A0000}"/>
    <cellStyle name="입력 4 3 2 7 4" xfId="27368" xr:uid="{00000000-0005-0000-0000-0000E85A0000}"/>
    <cellStyle name="입력 4 3 2 8" xfId="10165" xr:uid="{00000000-0005-0000-0000-0000E95A0000}"/>
    <cellStyle name="입력 4 3 2 8 2" xfId="16131" xr:uid="{00000000-0005-0000-0000-0000EA5A0000}"/>
    <cellStyle name="입력 4 3 2 8 3" xfId="21887" xr:uid="{00000000-0005-0000-0000-0000EB5A0000}"/>
    <cellStyle name="입력 4 3 2 8 4" xfId="27369" xr:uid="{00000000-0005-0000-0000-0000EC5A0000}"/>
    <cellStyle name="입력 4 3 2 9" xfId="10166" xr:uid="{00000000-0005-0000-0000-0000ED5A0000}"/>
    <cellStyle name="입력 4 3 2 9 2" xfId="16132" xr:uid="{00000000-0005-0000-0000-0000EE5A0000}"/>
    <cellStyle name="입력 4 3 2 9 3" xfId="21888" xr:uid="{00000000-0005-0000-0000-0000EF5A0000}"/>
    <cellStyle name="입력 4 3 2 9 4" xfId="27370" xr:uid="{00000000-0005-0000-0000-0000F05A0000}"/>
    <cellStyle name="입력 4 3 3" xfId="5918" xr:uid="{00000000-0005-0000-0000-0000F15A0000}"/>
    <cellStyle name="입력 4 3 3 10" xfId="10167" xr:uid="{00000000-0005-0000-0000-0000F25A0000}"/>
    <cellStyle name="입력 4 3 3 10 2" xfId="16133" xr:uid="{00000000-0005-0000-0000-0000F35A0000}"/>
    <cellStyle name="입력 4 3 3 10 3" xfId="21889" xr:uid="{00000000-0005-0000-0000-0000F45A0000}"/>
    <cellStyle name="입력 4 3 3 10 4" xfId="27371" xr:uid="{00000000-0005-0000-0000-0000F55A0000}"/>
    <cellStyle name="입력 4 3 3 11" xfId="11891" xr:uid="{00000000-0005-0000-0000-0000F65A0000}"/>
    <cellStyle name="입력 4 3 3 12" xfId="17648" xr:uid="{00000000-0005-0000-0000-0000F75A0000}"/>
    <cellStyle name="입력 4 3 3 13" xfId="23145" xr:uid="{00000000-0005-0000-0000-0000F85A0000}"/>
    <cellStyle name="입력 4 3 3 2" xfId="10168" xr:uid="{00000000-0005-0000-0000-0000F95A0000}"/>
    <cellStyle name="입력 4 3 3 2 2" xfId="16134" xr:uid="{00000000-0005-0000-0000-0000FA5A0000}"/>
    <cellStyle name="입력 4 3 3 2 3" xfId="21890" xr:uid="{00000000-0005-0000-0000-0000FB5A0000}"/>
    <cellStyle name="입력 4 3 3 2 4" xfId="27372" xr:uid="{00000000-0005-0000-0000-0000FC5A0000}"/>
    <cellStyle name="입력 4 3 3 3" xfId="10169" xr:uid="{00000000-0005-0000-0000-0000FD5A0000}"/>
    <cellStyle name="입력 4 3 3 3 2" xfId="16135" xr:uid="{00000000-0005-0000-0000-0000FE5A0000}"/>
    <cellStyle name="입력 4 3 3 3 3" xfId="21891" xr:uid="{00000000-0005-0000-0000-0000FF5A0000}"/>
    <cellStyle name="입력 4 3 3 3 4" xfId="27373" xr:uid="{00000000-0005-0000-0000-0000005B0000}"/>
    <cellStyle name="입력 4 3 3 4" xfId="10170" xr:uid="{00000000-0005-0000-0000-0000015B0000}"/>
    <cellStyle name="입력 4 3 3 4 2" xfId="16136" xr:uid="{00000000-0005-0000-0000-0000025B0000}"/>
    <cellStyle name="입력 4 3 3 4 3" xfId="21892" xr:uid="{00000000-0005-0000-0000-0000035B0000}"/>
    <cellStyle name="입력 4 3 3 4 4" xfId="27374" xr:uid="{00000000-0005-0000-0000-0000045B0000}"/>
    <cellStyle name="입력 4 3 3 5" xfId="10171" xr:uid="{00000000-0005-0000-0000-0000055B0000}"/>
    <cellStyle name="입력 4 3 3 5 2" xfId="16137" xr:uid="{00000000-0005-0000-0000-0000065B0000}"/>
    <cellStyle name="입력 4 3 3 5 3" xfId="21893" xr:uid="{00000000-0005-0000-0000-0000075B0000}"/>
    <cellStyle name="입력 4 3 3 5 4" xfId="27375" xr:uid="{00000000-0005-0000-0000-0000085B0000}"/>
    <cellStyle name="입력 4 3 3 6" xfId="10172" xr:uid="{00000000-0005-0000-0000-0000095B0000}"/>
    <cellStyle name="입력 4 3 3 6 2" xfId="16138" xr:uid="{00000000-0005-0000-0000-00000A5B0000}"/>
    <cellStyle name="입력 4 3 3 6 3" xfId="21894" xr:uid="{00000000-0005-0000-0000-00000B5B0000}"/>
    <cellStyle name="입력 4 3 3 6 4" xfId="27376" xr:uid="{00000000-0005-0000-0000-00000C5B0000}"/>
    <cellStyle name="입력 4 3 3 7" xfId="10173" xr:uid="{00000000-0005-0000-0000-00000D5B0000}"/>
    <cellStyle name="입력 4 3 3 7 2" xfId="16139" xr:uid="{00000000-0005-0000-0000-00000E5B0000}"/>
    <cellStyle name="입력 4 3 3 7 3" xfId="21895" xr:uid="{00000000-0005-0000-0000-00000F5B0000}"/>
    <cellStyle name="입력 4 3 3 7 4" xfId="27377" xr:uid="{00000000-0005-0000-0000-0000105B0000}"/>
    <cellStyle name="입력 4 3 3 8" xfId="10174" xr:uid="{00000000-0005-0000-0000-0000115B0000}"/>
    <cellStyle name="입력 4 3 3 8 2" xfId="16140" xr:uid="{00000000-0005-0000-0000-0000125B0000}"/>
    <cellStyle name="입력 4 3 3 8 3" xfId="21896" xr:uid="{00000000-0005-0000-0000-0000135B0000}"/>
    <cellStyle name="입력 4 3 3 8 4" xfId="27378" xr:uid="{00000000-0005-0000-0000-0000145B0000}"/>
    <cellStyle name="입력 4 3 3 9" xfId="10175" xr:uid="{00000000-0005-0000-0000-0000155B0000}"/>
    <cellStyle name="입력 4 3 3 9 2" xfId="16141" xr:uid="{00000000-0005-0000-0000-0000165B0000}"/>
    <cellStyle name="입력 4 3 3 9 3" xfId="21897" xr:uid="{00000000-0005-0000-0000-0000175B0000}"/>
    <cellStyle name="입력 4 3 3 9 4" xfId="27379" xr:uid="{00000000-0005-0000-0000-0000185B0000}"/>
    <cellStyle name="입력 4 3 4" xfId="10176" xr:uid="{00000000-0005-0000-0000-0000195B0000}"/>
    <cellStyle name="입력 4 3 4 2" xfId="16142" xr:uid="{00000000-0005-0000-0000-00001A5B0000}"/>
    <cellStyle name="입력 4 3 4 3" xfId="21898" xr:uid="{00000000-0005-0000-0000-00001B5B0000}"/>
    <cellStyle name="입력 4 3 4 4" xfId="27380" xr:uid="{00000000-0005-0000-0000-00001C5B0000}"/>
    <cellStyle name="입력 4 3 5" xfId="10177" xr:uid="{00000000-0005-0000-0000-00001D5B0000}"/>
    <cellStyle name="입력 4 3 5 2" xfId="16143" xr:uid="{00000000-0005-0000-0000-00001E5B0000}"/>
    <cellStyle name="입력 4 3 5 3" xfId="21899" xr:uid="{00000000-0005-0000-0000-00001F5B0000}"/>
    <cellStyle name="입력 4 3 5 4" xfId="27381" xr:uid="{00000000-0005-0000-0000-0000205B0000}"/>
    <cellStyle name="입력 4 3 6" xfId="10178" xr:uid="{00000000-0005-0000-0000-0000215B0000}"/>
    <cellStyle name="입력 4 3 6 2" xfId="16144" xr:uid="{00000000-0005-0000-0000-0000225B0000}"/>
    <cellStyle name="입력 4 3 6 3" xfId="21900" xr:uid="{00000000-0005-0000-0000-0000235B0000}"/>
    <cellStyle name="입력 4 3 6 4" xfId="27382" xr:uid="{00000000-0005-0000-0000-0000245B0000}"/>
    <cellStyle name="입력 4 3 7" xfId="10179" xr:uid="{00000000-0005-0000-0000-0000255B0000}"/>
    <cellStyle name="입력 4 3 7 2" xfId="16145" xr:uid="{00000000-0005-0000-0000-0000265B0000}"/>
    <cellStyle name="입력 4 3 7 3" xfId="21901" xr:uid="{00000000-0005-0000-0000-0000275B0000}"/>
    <cellStyle name="입력 4 3 7 4" xfId="27383" xr:uid="{00000000-0005-0000-0000-0000285B0000}"/>
    <cellStyle name="입력 4 3 8" xfId="10180" xr:uid="{00000000-0005-0000-0000-0000295B0000}"/>
    <cellStyle name="입력 4 3 8 2" xfId="16146" xr:uid="{00000000-0005-0000-0000-00002A5B0000}"/>
    <cellStyle name="입력 4 3 8 3" xfId="21902" xr:uid="{00000000-0005-0000-0000-00002B5B0000}"/>
    <cellStyle name="입력 4 3 8 4" xfId="27384" xr:uid="{00000000-0005-0000-0000-00002C5B0000}"/>
    <cellStyle name="입력 4 3 9" xfId="10181" xr:uid="{00000000-0005-0000-0000-00002D5B0000}"/>
    <cellStyle name="입력 4 3 9 2" xfId="16147" xr:uid="{00000000-0005-0000-0000-00002E5B0000}"/>
    <cellStyle name="입력 4 3 9 3" xfId="21903" xr:uid="{00000000-0005-0000-0000-00002F5B0000}"/>
    <cellStyle name="입력 4 3 9 4" xfId="27385" xr:uid="{00000000-0005-0000-0000-0000305B0000}"/>
    <cellStyle name="입력 4 4" xfId="5415" xr:uid="{00000000-0005-0000-0000-0000315B0000}"/>
    <cellStyle name="입력 4 4 2" xfId="5703" xr:uid="{00000000-0005-0000-0000-0000325B0000}"/>
    <cellStyle name="입력 4 4 2 10" xfId="11676" xr:uid="{00000000-0005-0000-0000-0000335B0000}"/>
    <cellStyle name="입력 4 4 2 11" xfId="17445" xr:uid="{00000000-0005-0000-0000-0000345B0000}"/>
    <cellStyle name="입력 4 4 2 12" xfId="22966" xr:uid="{00000000-0005-0000-0000-0000355B0000}"/>
    <cellStyle name="입력 4 4 2 2" xfId="10182" xr:uid="{00000000-0005-0000-0000-0000365B0000}"/>
    <cellStyle name="입력 4 4 2 2 2" xfId="16148" xr:uid="{00000000-0005-0000-0000-0000375B0000}"/>
    <cellStyle name="입력 4 4 2 2 3" xfId="21904" xr:uid="{00000000-0005-0000-0000-0000385B0000}"/>
    <cellStyle name="입력 4 4 2 2 4" xfId="27386" xr:uid="{00000000-0005-0000-0000-0000395B0000}"/>
    <cellStyle name="입력 4 4 2 3" xfId="10183" xr:uid="{00000000-0005-0000-0000-00003A5B0000}"/>
    <cellStyle name="입력 4 4 2 3 2" xfId="16149" xr:uid="{00000000-0005-0000-0000-00003B5B0000}"/>
    <cellStyle name="입력 4 4 2 3 3" xfId="21905" xr:uid="{00000000-0005-0000-0000-00003C5B0000}"/>
    <cellStyle name="입력 4 4 2 3 4" xfId="27387" xr:uid="{00000000-0005-0000-0000-00003D5B0000}"/>
    <cellStyle name="입력 4 4 2 4" xfId="10184" xr:uid="{00000000-0005-0000-0000-00003E5B0000}"/>
    <cellStyle name="입력 4 4 2 4 2" xfId="16150" xr:uid="{00000000-0005-0000-0000-00003F5B0000}"/>
    <cellStyle name="입력 4 4 2 4 3" xfId="21906" xr:uid="{00000000-0005-0000-0000-0000405B0000}"/>
    <cellStyle name="입력 4 4 2 4 4" xfId="27388" xr:uid="{00000000-0005-0000-0000-0000415B0000}"/>
    <cellStyle name="입력 4 4 2 5" xfId="10185" xr:uid="{00000000-0005-0000-0000-0000425B0000}"/>
    <cellStyle name="입력 4 4 2 5 2" xfId="16151" xr:uid="{00000000-0005-0000-0000-0000435B0000}"/>
    <cellStyle name="입력 4 4 2 5 3" xfId="21907" xr:uid="{00000000-0005-0000-0000-0000445B0000}"/>
    <cellStyle name="입력 4 4 2 5 4" xfId="27389" xr:uid="{00000000-0005-0000-0000-0000455B0000}"/>
    <cellStyle name="입력 4 4 2 6" xfId="10186" xr:uid="{00000000-0005-0000-0000-0000465B0000}"/>
    <cellStyle name="입력 4 4 2 6 2" xfId="16152" xr:uid="{00000000-0005-0000-0000-0000475B0000}"/>
    <cellStyle name="입력 4 4 2 6 3" xfId="21908" xr:uid="{00000000-0005-0000-0000-0000485B0000}"/>
    <cellStyle name="입력 4 4 2 6 4" xfId="27390" xr:uid="{00000000-0005-0000-0000-0000495B0000}"/>
    <cellStyle name="입력 4 4 2 7" xfId="10187" xr:uid="{00000000-0005-0000-0000-00004A5B0000}"/>
    <cellStyle name="입력 4 4 2 7 2" xfId="16153" xr:uid="{00000000-0005-0000-0000-00004B5B0000}"/>
    <cellStyle name="입력 4 4 2 7 3" xfId="21909" xr:uid="{00000000-0005-0000-0000-00004C5B0000}"/>
    <cellStyle name="입력 4 4 2 7 4" xfId="27391" xr:uid="{00000000-0005-0000-0000-00004D5B0000}"/>
    <cellStyle name="입력 4 4 2 8" xfId="10188" xr:uid="{00000000-0005-0000-0000-00004E5B0000}"/>
    <cellStyle name="입력 4 4 2 8 2" xfId="16154" xr:uid="{00000000-0005-0000-0000-00004F5B0000}"/>
    <cellStyle name="입력 4 4 2 8 3" xfId="21910" xr:uid="{00000000-0005-0000-0000-0000505B0000}"/>
    <cellStyle name="입력 4 4 2 8 4" xfId="27392" xr:uid="{00000000-0005-0000-0000-0000515B0000}"/>
    <cellStyle name="입력 4 4 2 9" xfId="10189" xr:uid="{00000000-0005-0000-0000-0000525B0000}"/>
    <cellStyle name="입력 4 4 2 9 2" xfId="16155" xr:uid="{00000000-0005-0000-0000-0000535B0000}"/>
    <cellStyle name="입력 4 4 2 9 3" xfId="21911" xr:uid="{00000000-0005-0000-0000-0000545B0000}"/>
    <cellStyle name="입력 4 4 2 9 4" xfId="27393" xr:uid="{00000000-0005-0000-0000-0000555B0000}"/>
    <cellStyle name="입력 4 4 3" xfId="5942" xr:uid="{00000000-0005-0000-0000-0000565B0000}"/>
    <cellStyle name="입력 4 4 3 10" xfId="10190" xr:uid="{00000000-0005-0000-0000-0000575B0000}"/>
    <cellStyle name="입력 4 4 3 10 2" xfId="16156" xr:uid="{00000000-0005-0000-0000-0000585B0000}"/>
    <cellStyle name="입력 4 4 3 10 3" xfId="21912" xr:uid="{00000000-0005-0000-0000-0000595B0000}"/>
    <cellStyle name="입력 4 4 3 10 4" xfId="27394" xr:uid="{00000000-0005-0000-0000-00005A5B0000}"/>
    <cellStyle name="입력 4 4 3 11" xfId="11915" xr:uid="{00000000-0005-0000-0000-00005B5B0000}"/>
    <cellStyle name="입력 4 4 3 12" xfId="17672" xr:uid="{00000000-0005-0000-0000-00005C5B0000}"/>
    <cellStyle name="입력 4 4 3 13" xfId="23169" xr:uid="{00000000-0005-0000-0000-00005D5B0000}"/>
    <cellStyle name="입력 4 4 3 2" xfId="10191" xr:uid="{00000000-0005-0000-0000-00005E5B0000}"/>
    <cellStyle name="입력 4 4 3 2 2" xfId="16157" xr:uid="{00000000-0005-0000-0000-00005F5B0000}"/>
    <cellStyle name="입력 4 4 3 2 3" xfId="21913" xr:uid="{00000000-0005-0000-0000-0000605B0000}"/>
    <cellStyle name="입력 4 4 3 2 4" xfId="27395" xr:uid="{00000000-0005-0000-0000-0000615B0000}"/>
    <cellStyle name="입력 4 4 3 3" xfId="10192" xr:uid="{00000000-0005-0000-0000-0000625B0000}"/>
    <cellStyle name="입력 4 4 3 3 2" xfId="16158" xr:uid="{00000000-0005-0000-0000-0000635B0000}"/>
    <cellStyle name="입력 4 4 3 3 3" xfId="21914" xr:uid="{00000000-0005-0000-0000-0000645B0000}"/>
    <cellStyle name="입력 4 4 3 3 4" xfId="27396" xr:uid="{00000000-0005-0000-0000-0000655B0000}"/>
    <cellStyle name="입력 4 4 3 4" xfId="10193" xr:uid="{00000000-0005-0000-0000-0000665B0000}"/>
    <cellStyle name="입력 4 4 3 4 2" xfId="16159" xr:uid="{00000000-0005-0000-0000-0000675B0000}"/>
    <cellStyle name="입력 4 4 3 4 3" xfId="21915" xr:uid="{00000000-0005-0000-0000-0000685B0000}"/>
    <cellStyle name="입력 4 4 3 4 4" xfId="27397" xr:uid="{00000000-0005-0000-0000-0000695B0000}"/>
    <cellStyle name="입력 4 4 3 5" xfId="10194" xr:uid="{00000000-0005-0000-0000-00006A5B0000}"/>
    <cellStyle name="입력 4 4 3 5 2" xfId="16160" xr:uid="{00000000-0005-0000-0000-00006B5B0000}"/>
    <cellStyle name="입력 4 4 3 5 3" xfId="21916" xr:uid="{00000000-0005-0000-0000-00006C5B0000}"/>
    <cellStyle name="입력 4 4 3 5 4" xfId="27398" xr:uid="{00000000-0005-0000-0000-00006D5B0000}"/>
    <cellStyle name="입력 4 4 3 6" xfId="10195" xr:uid="{00000000-0005-0000-0000-00006E5B0000}"/>
    <cellStyle name="입력 4 4 3 6 2" xfId="16161" xr:uid="{00000000-0005-0000-0000-00006F5B0000}"/>
    <cellStyle name="입력 4 4 3 6 3" xfId="21917" xr:uid="{00000000-0005-0000-0000-0000705B0000}"/>
    <cellStyle name="입력 4 4 3 6 4" xfId="27399" xr:uid="{00000000-0005-0000-0000-0000715B0000}"/>
    <cellStyle name="입력 4 4 3 7" xfId="10196" xr:uid="{00000000-0005-0000-0000-0000725B0000}"/>
    <cellStyle name="입력 4 4 3 7 2" xfId="16162" xr:uid="{00000000-0005-0000-0000-0000735B0000}"/>
    <cellStyle name="입력 4 4 3 7 3" xfId="21918" xr:uid="{00000000-0005-0000-0000-0000745B0000}"/>
    <cellStyle name="입력 4 4 3 7 4" xfId="27400" xr:uid="{00000000-0005-0000-0000-0000755B0000}"/>
    <cellStyle name="입력 4 4 3 8" xfId="10197" xr:uid="{00000000-0005-0000-0000-0000765B0000}"/>
    <cellStyle name="입력 4 4 3 8 2" xfId="16163" xr:uid="{00000000-0005-0000-0000-0000775B0000}"/>
    <cellStyle name="입력 4 4 3 8 3" xfId="21919" xr:uid="{00000000-0005-0000-0000-0000785B0000}"/>
    <cellStyle name="입력 4 4 3 8 4" xfId="27401" xr:uid="{00000000-0005-0000-0000-0000795B0000}"/>
    <cellStyle name="입력 4 4 3 9" xfId="10198" xr:uid="{00000000-0005-0000-0000-00007A5B0000}"/>
    <cellStyle name="입력 4 4 3 9 2" xfId="16164" xr:uid="{00000000-0005-0000-0000-00007B5B0000}"/>
    <cellStyle name="입력 4 4 3 9 3" xfId="21920" xr:uid="{00000000-0005-0000-0000-00007C5B0000}"/>
    <cellStyle name="입력 4 4 3 9 4" xfId="27402" xr:uid="{00000000-0005-0000-0000-00007D5B0000}"/>
    <cellStyle name="입력 4 4 4" xfId="10199" xr:uid="{00000000-0005-0000-0000-00007E5B0000}"/>
    <cellStyle name="입력 4 4 4 2" xfId="16165" xr:uid="{00000000-0005-0000-0000-00007F5B0000}"/>
    <cellStyle name="입력 4 4 4 3" xfId="21921" xr:uid="{00000000-0005-0000-0000-0000805B0000}"/>
    <cellStyle name="입력 4 4 4 4" xfId="27403" xr:uid="{00000000-0005-0000-0000-0000815B0000}"/>
    <cellStyle name="입력 4 4 5" xfId="10200" xr:uid="{00000000-0005-0000-0000-0000825B0000}"/>
    <cellStyle name="입력 4 4 5 2" xfId="16166" xr:uid="{00000000-0005-0000-0000-0000835B0000}"/>
    <cellStyle name="입력 4 4 5 3" xfId="21922" xr:uid="{00000000-0005-0000-0000-0000845B0000}"/>
    <cellStyle name="입력 4 4 5 4" xfId="27404" xr:uid="{00000000-0005-0000-0000-0000855B0000}"/>
    <cellStyle name="입력 4 4 6" xfId="10201" xr:uid="{00000000-0005-0000-0000-0000865B0000}"/>
    <cellStyle name="입력 4 4 6 2" xfId="16167" xr:uid="{00000000-0005-0000-0000-0000875B0000}"/>
    <cellStyle name="입력 4 4 6 3" xfId="21923" xr:uid="{00000000-0005-0000-0000-0000885B0000}"/>
    <cellStyle name="입력 4 4 6 4" xfId="27405" xr:uid="{00000000-0005-0000-0000-0000895B0000}"/>
    <cellStyle name="입력 4 4 7" xfId="11409" xr:uid="{00000000-0005-0000-0000-00008A5B0000}"/>
    <cellStyle name="입력 4 4 8" xfId="17207" xr:uid="{00000000-0005-0000-0000-00008B5B0000}"/>
    <cellStyle name="입력 4 5" xfId="5452" xr:uid="{00000000-0005-0000-0000-00008C5B0000}"/>
    <cellStyle name="입력 4 5 2" xfId="5740" xr:uid="{00000000-0005-0000-0000-00008D5B0000}"/>
    <cellStyle name="입력 4 5 2 10" xfId="11713" xr:uid="{00000000-0005-0000-0000-00008E5B0000}"/>
    <cellStyle name="입력 4 5 2 11" xfId="17480" xr:uid="{00000000-0005-0000-0000-00008F5B0000}"/>
    <cellStyle name="입력 4 5 2 12" xfId="23000" xr:uid="{00000000-0005-0000-0000-0000905B0000}"/>
    <cellStyle name="입력 4 5 2 2" xfId="10202" xr:uid="{00000000-0005-0000-0000-0000915B0000}"/>
    <cellStyle name="입력 4 5 2 2 2" xfId="16168" xr:uid="{00000000-0005-0000-0000-0000925B0000}"/>
    <cellStyle name="입력 4 5 2 2 3" xfId="21924" xr:uid="{00000000-0005-0000-0000-0000935B0000}"/>
    <cellStyle name="입력 4 5 2 2 4" xfId="27406" xr:uid="{00000000-0005-0000-0000-0000945B0000}"/>
    <cellStyle name="입력 4 5 2 3" xfId="10203" xr:uid="{00000000-0005-0000-0000-0000955B0000}"/>
    <cellStyle name="입력 4 5 2 3 2" xfId="16169" xr:uid="{00000000-0005-0000-0000-0000965B0000}"/>
    <cellStyle name="입력 4 5 2 3 3" xfId="21925" xr:uid="{00000000-0005-0000-0000-0000975B0000}"/>
    <cellStyle name="입력 4 5 2 3 4" xfId="27407" xr:uid="{00000000-0005-0000-0000-0000985B0000}"/>
    <cellStyle name="입력 4 5 2 4" xfId="10204" xr:uid="{00000000-0005-0000-0000-0000995B0000}"/>
    <cellStyle name="입력 4 5 2 4 2" xfId="16170" xr:uid="{00000000-0005-0000-0000-00009A5B0000}"/>
    <cellStyle name="입력 4 5 2 4 3" xfId="21926" xr:uid="{00000000-0005-0000-0000-00009B5B0000}"/>
    <cellStyle name="입력 4 5 2 4 4" xfId="27408" xr:uid="{00000000-0005-0000-0000-00009C5B0000}"/>
    <cellStyle name="입력 4 5 2 5" xfId="10205" xr:uid="{00000000-0005-0000-0000-00009D5B0000}"/>
    <cellStyle name="입력 4 5 2 5 2" xfId="16171" xr:uid="{00000000-0005-0000-0000-00009E5B0000}"/>
    <cellStyle name="입력 4 5 2 5 3" xfId="21927" xr:uid="{00000000-0005-0000-0000-00009F5B0000}"/>
    <cellStyle name="입력 4 5 2 5 4" xfId="27409" xr:uid="{00000000-0005-0000-0000-0000A05B0000}"/>
    <cellStyle name="입력 4 5 2 6" xfId="10206" xr:uid="{00000000-0005-0000-0000-0000A15B0000}"/>
    <cellStyle name="입력 4 5 2 6 2" xfId="16172" xr:uid="{00000000-0005-0000-0000-0000A25B0000}"/>
    <cellStyle name="입력 4 5 2 6 3" xfId="21928" xr:uid="{00000000-0005-0000-0000-0000A35B0000}"/>
    <cellStyle name="입력 4 5 2 6 4" xfId="27410" xr:uid="{00000000-0005-0000-0000-0000A45B0000}"/>
    <cellStyle name="입력 4 5 2 7" xfId="10207" xr:uid="{00000000-0005-0000-0000-0000A55B0000}"/>
    <cellStyle name="입력 4 5 2 7 2" xfId="16173" xr:uid="{00000000-0005-0000-0000-0000A65B0000}"/>
    <cellStyle name="입력 4 5 2 7 3" xfId="21929" xr:uid="{00000000-0005-0000-0000-0000A75B0000}"/>
    <cellStyle name="입력 4 5 2 7 4" xfId="27411" xr:uid="{00000000-0005-0000-0000-0000A85B0000}"/>
    <cellStyle name="입력 4 5 2 8" xfId="10208" xr:uid="{00000000-0005-0000-0000-0000A95B0000}"/>
    <cellStyle name="입력 4 5 2 8 2" xfId="16174" xr:uid="{00000000-0005-0000-0000-0000AA5B0000}"/>
    <cellStyle name="입력 4 5 2 8 3" xfId="21930" xr:uid="{00000000-0005-0000-0000-0000AB5B0000}"/>
    <cellStyle name="입력 4 5 2 8 4" xfId="27412" xr:uid="{00000000-0005-0000-0000-0000AC5B0000}"/>
    <cellStyle name="입력 4 5 2 9" xfId="10209" xr:uid="{00000000-0005-0000-0000-0000AD5B0000}"/>
    <cellStyle name="입력 4 5 2 9 2" xfId="16175" xr:uid="{00000000-0005-0000-0000-0000AE5B0000}"/>
    <cellStyle name="입력 4 5 2 9 3" xfId="21931" xr:uid="{00000000-0005-0000-0000-0000AF5B0000}"/>
    <cellStyle name="입력 4 5 2 9 4" xfId="27413" xr:uid="{00000000-0005-0000-0000-0000B05B0000}"/>
    <cellStyle name="입력 4 5 3" xfId="5968" xr:uid="{00000000-0005-0000-0000-0000B15B0000}"/>
    <cellStyle name="입력 4 5 3 10" xfId="10210" xr:uid="{00000000-0005-0000-0000-0000B25B0000}"/>
    <cellStyle name="입력 4 5 3 10 2" xfId="16176" xr:uid="{00000000-0005-0000-0000-0000B35B0000}"/>
    <cellStyle name="입력 4 5 3 10 3" xfId="21932" xr:uid="{00000000-0005-0000-0000-0000B45B0000}"/>
    <cellStyle name="입력 4 5 3 10 4" xfId="27414" xr:uid="{00000000-0005-0000-0000-0000B55B0000}"/>
    <cellStyle name="입력 4 5 3 11" xfId="11941" xr:uid="{00000000-0005-0000-0000-0000B65B0000}"/>
    <cellStyle name="입력 4 5 3 12" xfId="17698" xr:uid="{00000000-0005-0000-0000-0000B75B0000}"/>
    <cellStyle name="입력 4 5 3 13" xfId="23195" xr:uid="{00000000-0005-0000-0000-0000B85B0000}"/>
    <cellStyle name="입력 4 5 3 2" xfId="10211" xr:uid="{00000000-0005-0000-0000-0000B95B0000}"/>
    <cellStyle name="입력 4 5 3 2 2" xfId="16177" xr:uid="{00000000-0005-0000-0000-0000BA5B0000}"/>
    <cellStyle name="입력 4 5 3 2 3" xfId="21933" xr:uid="{00000000-0005-0000-0000-0000BB5B0000}"/>
    <cellStyle name="입력 4 5 3 2 4" xfId="27415" xr:uid="{00000000-0005-0000-0000-0000BC5B0000}"/>
    <cellStyle name="입력 4 5 3 3" xfId="10212" xr:uid="{00000000-0005-0000-0000-0000BD5B0000}"/>
    <cellStyle name="입력 4 5 3 3 2" xfId="16178" xr:uid="{00000000-0005-0000-0000-0000BE5B0000}"/>
    <cellStyle name="입력 4 5 3 3 3" xfId="21934" xr:uid="{00000000-0005-0000-0000-0000BF5B0000}"/>
    <cellStyle name="입력 4 5 3 3 4" xfId="27416" xr:uid="{00000000-0005-0000-0000-0000C05B0000}"/>
    <cellStyle name="입력 4 5 3 4" xfId="10213" xr:uid="{00000000-0005-0000-0000-0000C15B0000}"/>
    <cellStyle name="입력 4 5 3 4 2" xfId="16179" xr:uid="{00000000-0005-0000-0000-0000C25B0000}"/>
    <cellStyle name="입력 4 5 3 4 3" xfId="21935" xr:uid="{00000000-0005-0000-0000-0000C35B0000}"/>
    <cellStyle name="입력 4 5 3 4 4" xfId="27417" xr:uid="{00000000-0005-0000-0000-0000C45B0000}"/>
    <cellStyle name="입력 4 5 3 5" xfId="10214" xr:uid="{00000000-0005-0000-0000-0000C55B0000}"/>
    <cellStyle name="입력 4 5 3 5 2" xfId="16180" xr:uid="{00000000-0005-0000-0000-0000C65B0000}"/>
    <cellStyle name="입력 4 5 3 5 3" xfId="21936" xr:uid="{00000000-0005-0000-0000-0000C75B0000}"/>
    <cellStyle name="입력 4 5 3 5 4" xfId="27418" xr:uid="{00000000-0005-0000-0000-0000C85B0000}"/>
    <cellStyle name="입력 4 5 3 6" xfId="10215" xr:uid="{00000000-0005-0000-0000-0000C95B0000}"/>
    <cellStyle name="입력 4 5 3 6 2" xfId="16181" xr:uid="{00000000-0005-0000-0000-0000CA5B0000}"/>
    <cellStyle name="입력 4 5 3 6 3" xfId="21937" xr:uid="{00000000-0005-0000-0000-0000CB5B0000}"/>
    <cellStyle name="입력 4 5 3 6 4" xfId="27419" xr:uid="{00000000-0005-0000-0000-0000CC5B0000}"/>
    <cellStyle name="입력 4 5 3 7" xfId="10216" xr:uid="{00000000-0005-0000-0000-0000CD5B0000}"/>
    <cellStyle name="입력 4 5 3 7 2" xfId="16182" xr:uid="{00000000-0005-0000-0000-0000CE5B0000}"/>
    <cellStyle name="입력 4 5 3 7 3" xfId="21938" xr:uid="{00000000-0005-0000-0000-0000CF5B0000}"/>
    <cellStyle name="입력 4 5 3 7 4" xfId="27420" xr:uid="{00000000-0005-0000-0000-0000D05B0000}"/>
    <cellStyle name="입력 4 5 3 8" xfId="10217" xr:uid="{00000000-0005-0000-0000-0000D15B0000}"/>
    <cellStyle name="입력 4 5 3 8 2" xfId="16183" xr:uid="{00000000-0005-0000-0000-0000D25B0000}"/>
    <cellStyle name="입력 4 5 3 8 3" xfId="21939" xr:uid="{00000000-0005-0000-0000-0000D35B0000}"/>
    <cellStyle name="입력 4 5 3 8 4" xfId="27421" xr:uid="{00000000-0005-0000-0000-0000D45B0000}"/>
    <cellStyle name="입력 4 5 3 9" xfId="10218" xr:uid="{00000000-0005-0000-0000-0000D55B0000}"/>
    <cellStyle name="입력 4 5 3 9 2" xfId="16184" xr:uid="{00000000-0005-0000-0000-0000D65B0000}"/>
    <cellStyle name="입력 4 5 3 9 3" xfId="21940" xr:uid="{00000000-0005-0000-0000-0000D75B0000}"/>
    <cellStyle name="입력 4 5 3 9 4" xfId="27422" xr:uid="{00000000-0005-0000-0000-0000D85B0000}"/>
    <cellStyle name="입력 4 5 4" xfId="10219" xr:uid="{00000000-0005-0000-0000-0000D95B0000}"/>
    <cellStyle name="입력 4 5 4 2" xfId="16185" xr:uid="{00000000-0005-0000-0000-0000DA5B0000}"/>
    <cellStyle name="입력 4 5 4 3" xfId="21941" xr:uid="{00000000-0005-0000-0000-0000DB5B0000}"/>
    <cellStyle name="입력 4 5 4 4" xfId="27423" xr:uid="{00000000-0005-0000-0000-0000DC5B0000}"/>
    <cellStyle name="입력 4 5 5" xfId="10220" xr:uid="{00000000-0005-0000-0000-0000DD5B0000}"/>
    <cellStyle name="입력 4 5 5 2" xfId="16186" xr:uid="{00000000-0005-0000-0000-0000DE5B0000}"/>
    <cellStyle name="입력 4 5 5 3" xfId="21942" xr:uid="{00000000-0005-0000-0000-0000DF5B0000}"/>
    <cellStyle name="입력 4 5 5 4" xfId="27424" xr:uid="{00000000-0005-0000-0000-0000E05B0000}"/>
    <cellStyle name="입력 4 5 6" xfId="10221" xr:uid="{00000000-0005-0000-0000-0000E15B0000}"/>
    <cellStyle name="입력 4 5 6 2" xfId="16187" xr:uid="{00000000-0005-0000-0000-0000E25B0000}"/>
    <cellStyle name="입력 4 5 6 3" xfId="21943" xr:uid="{00000000-0005-0000-0000-0000E35B0000}"/>
    <cellStyle name="입력 4 5 6 4" xfId="27425" xr:uid="{00000000-0005-0000-0000-0000E45B0000}"/>
    <cellStyle name="입력 4 5 7" xfId="10222" xr:uid="{00000000-0005-0000-0000-0000E55B0000}"/>
    <cellStyle name="입력 4 5 7 2" xfId="16188" xr:uid="{00000000-0005-0000-0000-0000E65B0000}"/>
    <cellStyle name="입력 4 5 7 3" xfId="21944" xr:uid="{00000000-0005-0000-0000-0000E75B0000}"/>
    <cellStyle name="입력 4 5 7 4" xfId="27426" xr:uid="{00000000-0005-0000-0000-0000E85B0000}"/>
    <cellStyle name="입력 4 5 8" xfId="11446" xr:uid="{00000000-0005-0000-0000-0000E95B0000}"/>
    <cellStyle name="입력 4 5 9" xfId="17240" xr:uid="{00000000-0005-0000-0000-0000EA5B0000}"/>
    <cellStyle name="입력 4 6" xfId="5506" xr:uid="{00000000-0005-0000-0000-0000EB5B0000}"/>
    <cellStyle name="입력 4 6 10" xfId="17289" xr:uid="{00000000-0005-0000-0000-0000EC5B0000}"/>
    <cellStyle name="입력 4 6 11" xfId="22889" xr:uid="{00000000-0005-0000-0000-0000ED5B0000}"/>
    <cellStyle name="입력 4 6 2" xfId="5794" xr:uid="{00000000-0005-0000-0000-0000EE5B0000}"/>
    <cellStyle name="입력 4 6 2 10" xfId="10223" xr:uid="{00000000-0005-0000-0000-0000EF5B0000}"/>
    <cellStyle name="입력 4 6 2 10 2" xfId="16189" xr:uid="{00000000-0005-0000-0000-0000F05B0000}"/>
    <cellStyle name="입력 4 6 2 10 3" xfId="21945" xr:uid="{00000000-0005-0000-0000-0000F15B0000}"/>
    <cellStyle name="입력 4 6 2 10 4" xfId="27427" xr:uid="{00000000-0005-0000-0000-0000F25B0000}"/>
    <cellStyle name="입력 4 6 2 11" xfId="11767" xr:uid="{00000000-0005-0000-0000-0000F35B0000}"/>
    <cellStyle name="입력 4 6 2 12" xfId="17531" xr:uid="{00000000-0005-0000-0000-0000F45B0000}"/>
    <cellStyle name="입력 4 6 2 13" xfId="23047" xr:uid="{00000000-0005-0000-0000-0000F55B0000}"/>
    <cellStyle name="입력 4 6 2 2" xfId="10224" xr:uid="{00000000-0005-0000-0000-0000F65B0000}"/>
    <cellStyle name="입력 4 6 2 2 2" xfId="16190" xr:uid="{00000000-0005-0000-0000-0000F75B0000}"/>
    <cellStyle name="입력 4 6 2 2 3" xfId="21946" xr:uid="{00000000-0005-0000-0000-0000F85B0000}"/>
    <cellStyle name="입력 4 6 2 2 4" xfId="27428" xr:uid="{00000000-0005-0000-0000-0000F95B0000}"/>
    <cellStyle name="입력 4 6 2 3" xfId="10225" xr:uid="{00000000-0005-0000-0000-0000FA5B0000}"/>
    <cellStyle name="입력 4 6 2 3 2" xfId="16191" xr:uid="{00000000-0005-0000-0000-0000FB5B0000}"/>
    <cellStyle name="입력 4 6 2 3 3" xfId="21947" xr:uid="{00000000-0005-0000-0000-0000FC5B0000}"/>
    <cellStyle name="입력 4 6 2 3 4" xfId="27429" xr:uid="{00000000-0005-0000-0000-0000FD5B0000}"/>
    <cellStyle name="입력 4 6 2 4" xfId="10226" xr:uid="{00000000-0005-0000-0000-0000FE5B0000}"/>
    <cellStyle name="입력 4 6 2 4 2" xfId="16192" xr:uid="{00000000-0005-0000-0000-0000FF5B0000}"/>
    <cellStyle name="입력 4 6 2 4 3" xfId="21948" xr:uid="{00000000-0005-0000-0000-0000005C0000}"/>
    <cellStyle name="입력 4 6 2 4 4" xfId="27430" xr:uid="{00000000-0005-0000-0000-0000015C0000}"/>
    <cellStyle name="입력 4 6 2 5" xfId="10227" xr:uid="{00000000-0005-0000-0000-0000025C0000}"/>
    <cellStyle name="입력 4 6 2 5 2" xfId="16193" xr:uid="{00000000-0005-0000-0000-0000035C0000}"/>
    <cellStyle name="입력 4 6 2 5 3" xfId="21949" xr:uid="{00000000-0005-0000-0000-0000045C0000}"/>
    <cellStyle name="입력 4 6 2 5 4" xfId="27431" xr:uid="{00000000-0005-0000-0000-0000055C0000}"/>
    <cellStyle name="입력 4 6 2 6" xfId="10228" xr:uid="{00000000-0005-0000-0000-0000065C0000}"/>
    <cellStyle name="입력 4 6 2 6 2" xfId="16194" xr:uid="{00000000-0005-0000-0000-0000075C0000}"/>
    <cellStyle name="입력 4 6 2 6 3" xfId="21950" xr:uid="{00000000-0005-0000-0000-0000085C0000}"/>
    <cellStyle name="입력 4 6 2 6 4" xfId="27432" xr:uid="{00000000-0005-0000-0000-0000095C0000}"/>
    <cellStyle name="입력 4 6 2 7" xfId="10229" xr:uid="{00000000-0005-0000-0000-00000A5C0000}"/>
    <cellStyle name="입력 4 6 2 7 2" xfId="16195" xr:uid="{00000000-0005-0000-0000-00000B5C0000}"/>
    <cellStyle name="입력 4 6 2 7 3" xfId="21951" xr:uid="{00000000-0005-0000-0000-00000C5C0000}"/>
    <cellStyle name="입력 4 6 2 7 4" xfId="27433" xr:uid="{00000000-0005-0000-0000-00000D5C0000}"/>
    <cellStyle name="입력 4 6 2 8" xfId="10230" xr:uid="{00000000-0005-0000-0000-00000E5C0000}"/>
    <cellStyle name="입력 4 6 2 8 2" xfId="16196" xr:uid="{00000000-0005-0000-0000-00000F5C0000}"/>
    <cellStyle name="입력 4 6 2 8 3" xfId="21952" xr:uid="{00000000-0005-0000-0000-0000105C0000}"/>
    <cellStyle name="입력 4 6 2 8 4" xfId="27434" xr:uid="{00000000-0005-0000-0000-0000115C0000}"/>
    <cellStyle name="입력 4 6 2 9" xfId="10231" xr:uid="{00000000-0005-0000-0000-0000125C0000}"/>
    <cellStyle name="입력 4 6 2 9 2" xfId="16197" xr:uid="{00000000-0005-0000-0000-0000135C0000}"/>
    <cellStyle name="입력 4 6 2 9 3" xfId="21953" xr:uid="{00000000-0005-0000-0000-0000145C0000}"/>
    <cellStyle name="입력 4 6 2 9 4" xfId="27435" xr:uid="{00000000-0005-0000-0000-0000155C0000}"/>
    <cellStyle name="입력 4 6 3" xfId="6017" xr:uid="{00000000-0005-0000-0000-0000165C0000}"/>
    <cellStyle name="입력 4 6 3 10" xfId="10232" xr:uid="{00000000-0005-0000-0000-0000175C0000}"/>
    <cellStyle name="입력 4 6 3 10 2" xfId="16198" xr:uid="{00000000-0005-0000-0000-0000185C0000}"/>
    <cellStyle name="입력 4 6 3 10 3" xfId="21954" xr:uid="{00000000-0005-0000-0000-0000195C0000}"/>
    <cellStyle name="입력 4 6 3 10 4" xfId="27436" xr:uid="{00000000-0005-0000-0000-00001A5C0000}"/>
    <cellStyle name="입력 4 6 3 11" xfId="11990" xr:uid="{00000000-0005-0000-0000-00001B5C0000}"/>
    <cellStyle name="입력 4 6 3 12" xfId="17747" xr:uid="{00000000-0005-0000-0000-00001C5C0000}"/>
    <cellStyle name="입력 4 6 3 13" xfId="23244" xr:uid="{00000000-0005-0000-0000-00001D5C0000}"/>
    <cellStyle name="입력 4 6 3 2" xfId="10233" xr:uid="{00000000-0005-0000-0000-00001E5C0000}"/>
    <cellStyle name="입력 4 6 3 2 2" xfId="16199" xr:uid="{00000000-0005-0000-0000-00001F5C0000}"/>
    <cellStyle name="입력 4 6 3 2 3" xfId="21955" xr:uid="{00000000-0005-0000-0000-0000205C0000}"/>
    <cellStyle name="입력 4 6 3 2 4" xfId="27437" xr:uid="{00000000-0005-0000-0000-0000215C0000}"/>
    <cellStyle name="입력 4 6 3 3" xfId="10234" xr:uid="{00000000-0005-0000-0000-0000225C0000}"/>
    <cellStyle name="입력 4 6 3 3 2" xfId="16200" xr:uid="{00000000-0005-0000-0000-0000235C0000}"/>
    <cellStyle name="입력 4 6 3 3 3" xfId="21956" xr:uid="{00000000-0005-0000-0000-0000245C0000}"/>
    <cellStyle name="입력 4 6 3 3 4" xfId="27438" xr:uid="{00000000-0005-0000-0000-0000255C0000}"/>
    <cellStyle name="입력 4 6 3 4" xfId="10235" xr:uid="{00000000-0005-0000-0000-0000265C0000}"/>
    <cellStyle name="입력 4 6 3 4 2" xfId="16201" xr:uid="{00000000-0005-0000-0000-0000275C0000}"/>
    <cellStyle name="입력 4 6 3 4 3" xfId="21957" xr:uid="{00000000-0005-0000-0000-0000285C0000}"/>
    <cellStyle name="입력 4 6 3 4 4" xfId="27439" xr:uid="{00000000-0005-0000-0000-0000295C0000}"/>
    <cellStyle name="입력 4 6 3 5" xfId="10236" xr:uid="{00000000-0005-0000-0000-00002A5C0000}"/>
    <cellStyle name="입력 4 6 3 5 2" xfId="16202" xr:uid="{00000000-0005-0000-0000-00002B5C0000}"/>
    <cellStyle name="입력 4 6 3 5 3" xfId="21958" xr:uid="{00000000-0005-0000-0000-00002C5C0000}"/>
    <cellStyle name="입력 4 6 3 5 4" xfId="27440" xr:uid="{00000000-0005-0000-0000-00002D5C0000}"/>
    <cellStyle name="입력 4 6 3 6" xfId="10237" xr:uid="{00000000-0005-0000-0000-00002E5C0000}"/>
    <cellStyle name="입력 4 6 3 6 2" xfId="16203" xr:uid="{00000000-0005-0000-0000-00002F5C0000}"/>
    <cellStyle name="입력 4 6 3 6 3" xfId="21959" xr:uid="{00000000-0005-0000-0000-0000305C0000}"/>
    <cellStyle name="입력 4 6 3 6 4" xfId="27441" xr:uid="{00000000-0005-0000-0000-0000315C0000}"/>
    <cellStyle name="입력 4 6 3 7" xfId="10238" xr:uid="{00000000-0005-0000-0000-0000325C0000}"/>
    <cellStyle name="입력 4 6 3 7 2" xfId="16204" xr:uid="{00000000-0005-0000-0000-0000335C0000}"/>
    <cellStyle name="입력 4 6 3 7 3" xfId="21960" xr:uid="{00000000-0005-0000-0000-0000345C0000}"/>
    <cellStyle name="입력 4 6 3 7 4" xfId="27442" xr:uid="{00000000-0005-0000-0000-0000355C0000}"/>
    <cellStyle name="입력 4 6 3 8" xfId="10239" xr:uid="{00000000-0005-0000-0000-0000365C0000}"/>
    <cellStyle name="입력 4 6 3 8 2" xfId="16205" xr:uid="{00000000-0005-0000-0000-0000375C0000}"/>
    <cellStyle name="입력 4 6 3 8 3" xfId="21961" xr:uid="{00000000-0005-0000-0000-0000385C0000}"/>
    <cellStyle name="입력 4 6 3 8 4" xfId="27443" xr:uid="{00000000-0005-0000-0000-0000395C0000}"/>
    <cellStyle name="입력 4 6 3 9" xfId="10240" xr:uid="{00000000-0005-0000-0000-00003A5C0000}"/>
    <cellStyle name="입력 4 6 3 9 2" xfId="16206" xr:uid="{00000000-0005-0000-0000-00003B5C0000}"/>
    <cellStyle name="입력 4 6 3 9 3" xfId="21962" xr:uid="{00000000-0005-0000-0000-00003C5C0000}"/>
    <cellStyle name="입력 4 6 3 9 4" xfId="27444" xr:uid="{00000000-0005-0000-0000-00003D5C0000}"/>
    <cellStyle name="입력 4 6 4" xfId="10241" xr:uid="{00000000-0005-0000-0000-00003E5C0000}"/>
    <cellStyle name="입력 4 6 4 2" xfId="16207" xr:uid="{00000000-0005-0000-0000-00003F5C0000}"/>
    <cellStyle name="입력 4 6 4 3" xfId="21963" xr:uid="{00000000-0005-0000-0000-0000405C0000}"/>
    <cellStyle name="입력 4 6 4 4" xfId="27445" xr:uid="{00000000-0005-0000-0000-0000415C0000}"/>
    <cellStyle name="입력 4 6 5" xfId="10242" xr:uid="{00000000-0005-0000-0000-0000425C0000}"/>
    <cellStyle name="입력 4 6 5 2" xfId="16208" xr:uid="{00000000-0005-0000-0000-0000435C0000}"/>
    <cellStyle name="입력 4 6 5 3" xfId="21964" xr:uid="{00000000-0005-0000-0000-0000445C0000}"/>
    <cellStyle name="입력 4 6 5 4" xfId="27446" xr:uid="{00000000-0005-0000-0000-0000455C0000}"/>
    <cellStyle name="입력 4 6 6" xfId="10243" xr:uid="{00000000-0005-0000-0000-0000465C0000}"/>
    <cellStyle name="입력 4 6 6 2" xfId="16209" xr:uid="{00000000-0005-0000-0000-0000475C0000}"/>
    <cellStyle name="입력 4 6 6 3" xfId="21965" xr:uid="{00000000-0005-0000-0000-0000485C0000}"/>
    <cellStyle name="입력 4 6 6 4" xfId="27447" xr:uid="{00000000-0005-0000-0000-0000495C0000}"/>
    <cellStyle name="입력 4 6 7" xfId="10244" xr:uid="{00000000-0005-0000-0000-00004A5C0000}"/>
    <cellStyle name="입력 4 6 7 2" xfId="16210" xr:uid="{00000000-0005-0000-0000-00004B5C0000}"/>
    <cellStyle name="입력 4 6 7 3" xfId="21966" xr:uid="{00000000-0005-0000-0000-00004C5C0000}"/>
    <cellStyle name="입력 4 6 7 4" xfId="27448" xr:uid="{00000000-0005-0000-0000-00004D5C0000}"/>
    <cellStyle name="입력 4 6 8" xfId="10245" xr:uid="{00000000-0005-0000-0000-00004E5C0000}"/>
    <cellStyle name="입력 4 6 8 2" xfId="16211" xr:uid="{00000000-0005-0000-0000-00004F5C0000}"/>
    <cellStyle name="입력 4 6 8 3" xfId="21967" xr:uid="{00000000-0005-0000-0000-0000505C0000}"/>
    <cellStyle name="입력 4 6 8 4" xfId="27449" xr:uid="{00000000-0005-0000-0000-0000515C0000}"/>
    <cellStyle name="입력 4 6 9" xfId="11500" xr:uid="{00000000-0005-0000-0000-0000525C0000}"/>
    <cellStyle name="입력 4 7" xfId="10246" xr:uid="{00000000-0005-0000-0000-0000535C0000}"/>
    <cellStyle name="입력 4 7 2" xfId="16212" xr:uid="{00000000-0005-0000-0000-0000545C0000}"/>
    <cellStyle name="입력 4 7 3" xfId="21968" xr:uid="{00000000-0005-0000-0000-0000555C0000}"/>
    <cellStyle name="입력 4 7 4" xfId="27450" xr:uid="{00000000-0005-0000-0000-0000565C0000}"/>
    <cellStyle name="입력 4 8" xfId="11227" xr:uid="{00000000-0005-0000-0000-0000575C0000}"/>
    <cellStyle name="입력 5" xfId="5152" xr:uid="{00000000-0005-0000-0000-0000585C0000}"/>
    <cellStyle name="입력 5 2" xfId="5514" xr:uid="{00000000-0005-0000-0000-0000595C0000}"/>
    <cellStyle name="입력 5 2 2" xfId="5802" xr:uid="{00000000-0005-0000-0000-00005A5C0000}"/>
    <cellStyle name="입력 5 2 2 10" xfId="11775" xr:uid="{00000000-0005-0000-0000-00005B5C0000}"/>
    <cellStyle name="입력 5 2 2 11" xfId="17539" xr:uid="{00000000-0005-0000-0000-00005C5C0000}"/>
    <cellStyle name="입력 5 2 2 12" xfId="23055" xr:uid="{00000000-0005-0000-0000-00005D5C0000}"/>
    <cellStyle name="입력 5 2 2 2" xfId="10247" xr:uid="{00000000-0005-0000-0000-00005E5C0000}"/>
    <cellStyle name="입력 5 2 2 2 2" xfId="16213" xr:uid="{00000000-0005-0000-0000-00005F5C0000}"/>
    <cellStyle name="입력 5 2 2 2 3" xfId="21969" xr:uid="{00000000-0005-0000-0000-0000605C0000}"/>
    <cellStyle name="입력 5 2 2 2 4" xfId="27451" xr:uid="{00000000-0005-0000-0000-0000615C0000}"/>
    <cellStyle name="입력 5 2 2 3" xfId="10248" xr:uid="{00000000-0005-0000-0000-0000625C0000}"/>
    <cellStyle name="입력 5 2 2 3 2" xfId="16214" xr:uid="{00000000-0005-0000-0000-0000635C0000}"/>
    <cellStyle name="입력 5 2 2 3 3" xfId="21970" xr:uid="{00000000-0005-0000-0000-0000645C0000}"/>
    <cellStyle name="입력 5 2 2 3 4" xfId="27452" xr:uid="{00000000-0005-0000-0000-0000655C0000}"/>
    <cellStyle name="입력 5 2 2 4" xfId="10249" xr:uid="{00000000-0005-0000-0000-0000665C0000}"/>
    <cellStyle name="입력 5 2 2 4 2" xfId="16215" xr:uid="{00000000-0005-0000-0000-0000675C0000}"/>
    <cellStyle name="입력 5 2 2 4 3" xfId="21971" xr:uid="{00000000-0005-0000-0000-0000685C0000}"/>
    <cellStyle name="입력 5 2 2 4 4" xfId="27453" xr:uid="{00000000-0005-0000-0000-0000695C0000}"/>
    <cellStyle name="입력 5 2 2 5" xfId="10250" xr:uid="{00000000-0005-0000-0000-00006A5C0000}"/>
    <cellStyle name="입력 5 2 2 5 2" xfId="16216" xr:uid="{00000000-0005-0000-0000-00006B5C0000}"/>
    <cellStyle name="입력 5 2 2 5 3" xfId="21972" xr:uid="{00000000-0005-0000-0000-00006C5C0000}"/>
    <cellStyle name="입력 5 2 2 5 4" xfId="27454" xr:uid="{00000000-0005-0000-0000-00006D5C0000}"/>
    <cellStyle name="입력 5 2 2 6" xfId="10251" xr:uid="{00000000-0005-0000-0000-00006E5C0000}"/>
    <cellStyle name="입력 5 2 2 6 2" xfId="16217" xr:uid="{00000000-0005-0000-0000-00006F5C0000}"/>
    <cellStyle name="입력 5 2 2 6 3" xfId="21973" xr:uid="{00000000-0005-0000-0000-0000705C0000}"/>
    <cellStyle name="입력 5 2 2 6 4" xfId="27455" xr:uid="{00000000-0005-0000-0000-0000715C0000}"/>
    <cellStyle name="입력 5 2 2 7" xfId="10252" xr:uid="{00000000-0005-0000-0000-0000725C0000}"/>
    <cellStyle name="입력 5 2 2 7 2" xfId="16218" xr:uid="{00000000-0005-0000-0000-0000735C0000}"/>
    <cellStyle name="입력 5 2 2 7 3" xfId="21974" xr:uid="{00000000-0005-0000-0000-0000745C0000}"/>
    <cellStyle name="입력 5 2 2 7 4" xfId="27456" xr:uid="{00000000-0005-0000-0000-0000755C0000}"/>
    <cellStyle name="입력 5 2 2 8" xfId="10253" xr:uid="{00000000-0005-0000-0000-0000765C0000}"/>
    <cellStyle name="입력 5 2 2 8 2" xfId="16219" xr:uid="{00000000-0005-0000-0000-0000775C0000}"/>
    <cellStyle name="입력 5 2 2 8 3" xfId="21975" xr:uid="{00000000-0005-0000-0000-0000785C0000}"/>
    <cellStyle name="입력 5 2 2 8 4" xfId="27457" xr:uid="{00000000-0005-0000-0000-0000795C0000}"/>
    <cellStyle name="입력 5 2 2 9" xfId="10254" xr:uid="{00000000-0005-0000-0000-00007A5C0000}"/>
    <cellStyle name="입력 5 2 2 9 2" xfId="16220" xr:uid="{00000000-0005-0000-0000-00007B5C0000}"/>
    <cellStyle name="입력 5 2 2 9 3" xfId="21976" xr:uid="{00000000-0005-0000-0000-00007C5C0000}"/>
    <cellStyle name="입력 5 2 2 9 4" xfId="27458" xr:uid="{00000000-0005-0000-0000-00007D5C0000}"/>
    <cellStyle name="입력 5 2 3" xfId="6025" xr:uid="{00000000-0005-0000-0000-00007E5C0000}"/>
    <cellStyle name="입력 5 2 3 10" xfId="10255" xr:uid="{00000000-0005-0000-0000-00007F5C0000}"/>
    <cellStyle name="입력 5 2 3 10 2" xfId="16221" xr:uid="{00000000-0005-0000-0000-0000805C0000}"/>
    <cellStyle name="입력 5 2 3 10 3" xfId="21977" xr:uid="{00000000-0005-0000-0000-0000815C0000}"/>
    <cellStyle name="입력 5 2 3 10 4" xfId="27459" xr:uid="{00000000-0005-0000-0000-0000825C0000}"/>
    <cellStyle name="입력 5 2 3 11" xfId="11998" xr:uid="{00000000-0005-0000-0000-0000835C0000}"/>
    <cellStyle name="입력 5 2 3 12" xfId="17755" xr:uid="{00000000-0005-0000-0000-0000845C0000}"/>
    <cellStyle name="입력 5 2 3 13" xfId="23252" xr:uid="{00000000-0005-0000-0000-0000855C0000}"/>
    <cellStyle name="입력 5 2 3 2" xfId="10256" xr:uid="{00000000-0005-0000-0000-0000865C0000}"/>
    <cellStyle name="입력 5 2 3 2 2" xfId="16222" xr:uid="{00000000-0005-0000-0000-0000875C0000}"/>
    <cellStyle name="입력 5 2 3 2 3" xfId="21978" xr:uid="{00000000-0005-0000-0000-0000885C0000}"/>
    <cellStyle name="입력 5 2 3 2 4" xfId="27460" xr:uid="{00000000-0005-0000-0000-0000895C0000}"/>
    <cellStyle name="입력 5 2 3 3" xfId="10257" xr:uid="{00000000-0005-0000-0000-00008A5C0000}"/>
    <cellStyle name="입력 5 2 3 3 2" xfId="16223" xr:uid="{00000000-0005-0000-0000-00008B5C0000}"/>
    <cellStyle name="입력 5 2 3 3 3" xfId="21979" xr:uid="{00000000-0005-0000-0000-00008C5C0000}"/>
    <cellStyle name="입력 5 2 3 3 4" xfId="27461" xr:uid="{00000000-0005-0000-0000-00008D5C0000}"/>
    <cellStyle name="입력 5 2 3 4" xfId="10258" xr:uid="{00000000-0005-0000-0000-00008E5C0000}"/>
    <cellStyle name="입력 5 2 3 4 2" xfId="16224" xr:uid="{00000000-0005-0000-0000-00008F5C0000}"/>
    <cellStyle name="입력 5 2 3 4 3" xfId="21980" xr:uid="{00000000-0005-0000-0000-0000905C0000}"/>
    <cellStyle name="입력 5 2 3 4 4" xfId="27462" xr:uid="{00000000-0005-0000-0000-0000915C0000}"/>
    <cellStyle name="입력 5 2 3 5" xfId="10259" xr:uid="{00000000-0005-0000-0000-0000925C0000}"/>
    <cellStyle name="입력 5 2 3 5 2" xfId="16225" xr:uid="{00000000-0005-0000-0000-0000935C0000}"/>
    <cellStyle name="입력 5 2 3 5 3" xfId="21981" xr:uid="{00000000-0005-0000-0000-0000945C0000}"/>
    <cellStyle name="입력 5 2 3 5 4" xfId="27463" xr:uid="{00000000-0005-0000-0000-0000955C0000}"/>
    <cellStyle name="입력 5 2 3 6" xfId="10260" xr:uid="{00000000-0005-0000-0000-0000965C0000}"/>
    <cellStyle name="입력 5 2 3 6 2" xfId="16226" xr:uid="{00000000-0005-0000-0000-0000975C0000}"/>
    <cellStyle name="입력 5 2 3 6 3" xfId="21982" xr:uid="{00000000-0005-0000-0000-0000985C0000}"/>
    <cellStyle name="입력 5 2 3 6 4" xfId="27464" xr:uid="{00000000-0005-0000-0000-0000995C0000}"/>
    <cellStyle name="입력 5 2 3 7" xfId="10261" xr:uid="{00000000-0005-0000-0000-00009A5C0000}"/>
    <cellStyle name="입력 5 2 3 7 2" xfId="16227" xr:uid="{00000000-0005-0000-0000-00009B5C0000}"/>
    <cellStyle name="입력 5 2 3 7 3" xfId="21983" xr:uid="{00000000-0005-0000-0000-00009C5C0000}"/>
    <cellStyle name="입력 5 2 3 7 4" xfId="27465" xr:uid="{00000000-0005-0000-0000-00009D5C0000}"/>
    <cellStyle name="입력 5 2 3 8" xfId="10262" xr:uid="{00000000-0005-0000-0000-00009E5C0000}"/>
    <cellStyle name="입력 5 2 3 8 2" xfId="16228" xr:uid="{00000000-0005-0000-0000-00009F5C0000}"/>
    <cellStyle name="입력 5 2 3 8 3" xfId="21984" xr:uid="{00000000-0005-0000-0000-0000A05C0000}"/>
    <cellStyle name="입력 5 2 3 8 4" xfId="27466" xr:uid="{00000000-0005-0000-0000-0000A15C0000}"/>
    <cellStyle name="입력 5 2 3 9" xfId="10263" xr:uid="{00000000-0005-0000-0000-0000A25C0000}"/>
    <cellStyle name="입력 5 2 3 9 2" xfId="16229" xr:uid="{00000000-0005-0000-0000-0000A35C0000}"/>
    <cellStyle name="입력 5 2 3 9 3" xfId="21985" xr:uid="{00000000-0005-0000-0000-0000A45C0000}"/>
    <cellStyle name="입력 5 2 3 9 4" xfId="27467" xr:uid="{00000000-0005-0000-0000-0000A55C0000}"/>
    <cellStyle name="입력 5 2 4" xfId="10264" xr:uid="{00000000-0005-0000-0000-0000A65C0000}"/>
    <cellStyle name="입력 5 2 4 2" xfId="16230" xr:uid="{00000000-0005-0000-0000-0000A75C0000}"/>
    <cellStyle name="입력 5 2 4 3" xfId="21986" xr:uid="{00000000-0005-0000-0000-0000A85C0000}"/>
    <cellStyle name="입력 5 2 4 4" xfId="27468" xr:uid="{00000000-0005-0000-0000-0000A95C0000}"/>
    <cellStyle name="입력 5 2 5" xfId="10265" xr:uid="{00000000-0005-0000-0000-0000AA5C0000}"/>
    <cellStyle name="입력 5 2 5 2" xfId="16231" xr:uid="{00000000-0005-0000-0000-0000AB5C0000}"/>
    <cellStyle name="입력 5 2 5 3" xfId="21987" xr:uid="{00000000-0005-0000-0000-0000AC5C0000}"/>
    <cellStyle name="입력 5 2 5 4" xfId="27469" xr:uid="{00000000-0005-0000-0000-0000AD5C0000}"/>
    <cellStyle name="입력 5 2 6" xfId="10266" xr:uid="{00000000-0005-0000-0000-0000AE5C0000}"/>
    <cellStyle name="입력 5 2 6 2" xfId="16232" xr:uid="{00000000-0005-0000-0000-0000AF5C0000}"/>
    <cellStyle name="입력 5 2 6 3" xfId="21988" xr:uid="{00000000-0005-0000-0000-0000B05C0000}"/>
    <cellStyle name="입력 5 2 6 4" xfId="27470" xr:uid="{00000000-0005-0000-0000-0000B15C0000}"/>
    <cellStyle name="입력 5 2 7" xfId="11508" xr:uid="{00000000-0005-0000-0000-0000B25C0000}"/>
    <cellStyle name="입력 5 2 8" xfId="17297" xr:uid="{00000000-0005-0000-0000-0000B35C0000}"/>
    <cellStyle name="입력 5 3" xfId="5563" xr:uid="{00000000-0005-0000-0000-0000B45C0000}"/>
    <cellStyle name="입력 5 3 2" xfId="5851" xr:uid="{00000000-0005-0000-0000-0000B55C0000}"/>
    <cellStyle name="입력 5 3 2 10" xfId="11824" xr:uid="{00000000-0005-0000-0000-0000B65C0000}"/>
    <cellStyle name="입력 5 3 2 11" xfId="17585" xr:uid="{00000000-0005-0000-0000-0000B75C0000}"/>
    <cellStyle name="입력 5 3 2 12" xfId="23093" xr:uid="{00000000-0005-0000-0000-0000B85C0000}"/>
    <cellStyle name="입력 5 3 2 2" xfId="10267" xr:uid="{00000000-0005-0000-0000-0000B95C0000}"/>
    <cellStyle name="입력 5 3 2 2 2" xfId="16233" xr:uid="{00000000-0005-0000-0000-0000BA5C0000}"/>
    <cellStyle name="입력 5 3 2 2 3" xfId="21989" xr:uid="{00000000-0005-0000-0000-0000BB5C0000}"/>
    <cellStyle name="입력 5 3 2 2 4" xfId="27471" xr:uid="{00000000-0005-0000-0000-0000BC5C0000}"/>
    <cellStyle name="입력 5 3 2 3" xfId="10268" xr:uid="{00000000-0005-0000-0000-0000BD5C0000}"/>
    <cellStyle name="입력 5 3 2 3 2" xfId="16234" xr:uid="{00000000-0005-0000-0000-0000BE5C0000}"/>
    <cellStyle name="입력 5 3 2 3 3" xfId="21990" xr:uid="{00000000-0005-0000-0000-0000BF5C0000}"/>
    <cellStyle name="입력 5 3 2 3 4" xfId="27472" xr:uid="{00000000-0005-0000-0000-0000C05C0000}"/>
    <cellStyle name="입력 5 3 2 4" xfId="10269" xr:uid="{00000000-0005-0000-0000-0000C15C0000}"/>
    <cellStyle name="입력 5 3 2 4 2" xfId="16235" xr:uid="{00000000-0005-0000-0000-0000C25C0000}"/>
    <cellStyle name="입력 5 3 2 4 3" xfId="21991" xr:uid="{00000000-0005-0000-0000-0000C35C0000}"/>
    <cellStyle name="입력 5 3 2 4 4" xfId="27473" xr:uid="{00000000-0005-0000-0000-0000C45C0000}"/>
    <cellStyle name="입력 5 3 2 5" xfId="10270" xr:uid="{00000000-0005-0000-0000-0000C55C0000}"/>
    <cellStyle name="입력 5 3 2 5 2" xfId="16236" xr:uid="{00000000-0005-0000-0000-0000C65C0000}"/>
    <cellStyle name="입력 5 3 2 5 3" xfId="21992" xr:uid="{00000000-0005-0000-0000-0000C75C0000}"/>
    <cellStyle name="입력 5 3 2 5 4" xfId="27474" xr:uid="{00000000-0005-0000-0000-0000C85C0000}"/>
    <cellStyle name="입력 5 3 2 6" xfId="10271" xr:uid="{00000000-0005-0000-0000-0000C95C0000}"/>
    <cellStyle name="입력 5 3 2 6 2" xfId="16237" xr:uid="{00000000-0005-0000-0000-0000CA5C0000}"/>
    <cellStyle name="입력 5 3 2 6 3" xfId="21993" xr:uid="{00000000-0005-0000-0000-0000CB5C0000}"/>
    <cellStyle name="입력 5 3 2 6 4" xfId="27475" xr:uid="{00000000-0005-0000-0000-0000CC5C0000}"/>
    <cellStyle name="입력 5 3 2 7" xfId="10272" xr:uid="{00000000-0005-0000-0000-0000CD5C0000}"/>
    <cellStyle name="입력 5 3 2 7 2" xfId="16238" xr:uid="{00000000-0005-0000-0000-0000CE5C0000}"/>
    <cellStyle name="입력 5 3 2 7 3" xfId="21994" xr:uid="{00000000-0005-0000-0000-0000CF5C0000}"/>
    <cellStyle name="입력 5 3 2 7 4" xfId="27476" xr:uid="{00000000-0005-0000-0000-0000D05C0000}"/>
    <cellStyle name="입력 5 3 2 8" xfId="10273" xr:uid="{00000000-0005-0000-0000-0000D15C0000}"/>
    <cellStyle name="입력 5 3 2 8 2" xfId="16239" xr:uid="{00000000-0005-0000-0000-0000D25C0000}"/>
    <cellStyle name="입력 5 3 2 8 3" xfId="21995" xr:uid="{00000000-0005-0000-0000-0000D35C0000}"/>
    <cellStyle name="입력 5 3 2 8 4" xfId="27477" xr:uid="{00000000-0005-0000-0000-0000D45C0000}"/>
    <cellStyle name="입력 5 3 2 9" xfId="10274" xr:uid="{00000000-0005-0000-0000-0000D55C0000}"/>
    <cellStyle name="입력 5 3 2 9 2" xfId="16240" xr:uid="{00000000-0005-0000-0000-0000D65C0000}"/>
    <cellStyle name="입력 5 3 2 9 3" xfId="21996" xr:uid="{00000000-0005-0000-0000-0000D75C0000}"/>
    <cellStyle name="입력 5 3 2 9 4" xfId="27478" xr:uid="{00000000-0005-0000-0000-0000D85C0000}"/>
    <cellStyle name="입력 5 3 3" xfId="6070" xr:uid="{00000000-0005-0000-0000-0000D95C0000}"/>
    <cellStyle name="입력 5 3 3 10" xfId="10275" xr:uid="{00000000-0005-0000-0000-0000DA5C0000}"/>
    <cellStyle name="입력 5 3 3 10 2" xfId="16241" xr:uid="{00000000-0005-0000-0000-0000DB5C0000}"/>
    <cellStyle name="입력 5 3 3 10 3" xfId="21997" xr:uid="{00000000-0005-0000-0000-0000DC5C0000}"/>
    <cellStyle name="입력 5 3 3 10 4" xfId="27479" xr:uid="{00000000-0005-0000-0000-0000DD5C0000}"/>
    <cellStyle name="입력 5 3 3 11" xfId="12042" xr:uid="{00000000-0005-0000-0000-0000DE5C0000}"/>
    <cellStyle name="입력 5 3 3 12" xfId="17798" xr:uid="{00000000-0005-0000-0000-0000DF5C0000}"/>
    <cellStyle name="입력 5 3 3 13" xfId="23295" xr:uid="{00000000-0005-0000-0000-0000E05C0000}"/>
    <cellStyle name="입력 5 3 3 2" xfId="10276" xr:uid="{00000000-0005-0000-0000-0000E15C0000}"/>
    <cellStyle name="입력 5 3 3 2 2" xfId="16242" xr:uid="{00000000-0005-0000-0000-0000E25C0000}"/>
    <cellStyle name="입력 5 3 3 2 3" xfId="21998" xr:uid="{00000000-0005-0000-0000-0000E35C0000}"/>
    <cellStyle name="입력 5 3 3 2 4" xfId="27480" xr:uid="{00000000-0005-0000-0000-0000E45C0000}"/>
    <cellStyle name="입력 5 3 3 3" xfId="10277" xr:uid="{00000000-0005-0000-0000-0000E55C0000}"/>
    <cellStyle name="입력 5 3 3 3 2" xfId="16243" xr:uid="{00000000-0005-0000-0000-0000E65C0000}"/>
    <cellStyle name="입력 5 3 3 3 3" xfId="21999" xr:uid="{00000000-0005-0000-0000-0000E75C0000}"/>
    <cellStyle name="입력 5 3 3 3 4" xfId="27481" xr:uid="{00000000-0005-0000-0000-0000E85C0000}"/>
    <cellStyle name="입력 5 3 3 4" xfId="10278" xr:uid="{00000000-0005-0000-0000-0000E95C0000}"/>
    <cellStyle name="입력 5 3 3 4 2" xfId="16244" xr:uid="{00000000-0005-0000-0000-0000EA5C0000}"/>
    <cellStyle name="입력 5 3 3 4 3" xfId="22000" xr:uid="{00000000-0005-0000-0000-0000EB5C0000}"/>
    <cellStyle name="입력 5 3 3 4 4" xfId="27482" xr:uid="{00000000-0005-0000-0000-0000EC5C0000}"/>
    <cellStyle name="입력 5 3 3 5" xfId="10279" xr:uid="{00000000-0005-0000-0000-0000ED5C0000}"/>
    <cellStyle name="입력 5 3 3 5 2" xfId="16245" xr:uid="{00000000-0005-0000-0000-0000EE5C0000}"/>
    <cellStyle name="입력 5 3 3 5 3" xfId="22001" xr:uid="{00000000-0005-0000-0000-0000EF5C0000}"/>
    <cellStyle name="입력 5 3 3 5 4" xfId="27483" xr:uid="{00000000-0005-0000-0000-0000F05C0000}"/>
    <cellStyle name="입력 5 3 3 6" xfId="10280" xr:uid="{00000000-0005-0000-0000-0000F15C0000}"/>
    <cellStyle name="입력 5 3 3 6 2" xfId="16246" xr:uid="{00000000-0005-0000-0000-0000F25C0000}"/>
    <cellStyle name="입력 5 3 3 6 3" xfId="22002" xr:uid="{00000000-0005-0000-0000-0000F35C0000}"/>
    <cellStyle name="입력 5 3 3 6 4" xfId="27484" xr:uid="{00000000-0005-0000-0000-0000F45C0000}"/>
    <cellStyle name="입력 5 3 3 7" xfId="10281" xr:uid="{00000000-0005-0000-0000-0000F55C0000}"/>
    <cellStyle name="입력 5 3 3 7 2" xfId="16247" xr:uid="{00000000-0005-0000-0000-0000F65C0000}"/>
    <cellStyle name="입력 5 3 3 7 3" xfId="22003" xr:uid="{00000000-0005-0000-0000-0000F75C0000}"/>
    <cellStyle name="입력 5 3 3 7 4" xfId="27485" xr:uid="{00000000-0005-0000-0000-0000F85C0000}"/>
    <cellStyle name="입력 5 3 3 8" xfId="10282" xr:uid="{00000000-0005-0000-0000-0000F95C0000}"/>
    <cellStyle name="입력 5 3 3 8 2" xfId="16248" xr:uid="{00000000-0005-0000-0000-0000FA5C0000}"/>
    <cellStyle name="입력 5 3 3 8 3" xfId="22004" xr:uid="{00000000-0005-0000-0000-0000FB5C0000}"/>
    <cellStyle name="입력 5 3 3 8 4" xfId="27486" xr:uid="{00000000-0005-0000-0000-0000FC5C0000}"/>
    <cellStyle name="입력 5 3 3 9" xfId="10283" xr:uid="{00000000-0005-0000-0000-0000FD5C0000}"/>
    <cellStyle name="입력 5 3 3 9 2" xfId="16249" xr:uid="{00000000-0005-0000-0000-0000FE5C0000}"/>
    <cellStyle name="입력 5 3 3 9 3" xfId="22005" xr:uid="{00000000-0005-0000-0000-0000FF5C0000}"/>
    <cellStyle name="입력 5 3 3 9 4" xfId="27487" xr:uid="{00000000-0005-0000-0000-0000005D0000}"/>
    <cellStyle name="입력 5 3 4" xfId="10284" xr:uid="{00000000-0005-0000-0000-0000015D0000}"/>
    <cellStyle name="입력 5 3 4 2" xfId="16250" xr:uid="{00000000-0005-0000-0000-0000025D0000}"/>
    <cellStyle name="입력 5 3 4 3" xfId="22006" xr:uid="{00000000-0005-0000-0000-0000035D0000}"/>
    <cellStyle name="입력 5 3 4 4" xfId="27488" xr:uid="{00000000-0005-0000-0000-0000045D0000}"/>
    <cellStyle name="입력 5 3 5" xfId="10285" xr:uid="{00000000-0005-0000-0000-0000055D0000}"/>
    <cellStyle name="입력 5 3 5 2" xfId="16251" xr:uid="{00000000-0005-0000-0000-0000065D0000}"/>
    <cellStyle name="입력 5 3 5 3" xfId="22007" xr:uid="{00000000-0005-0000-0000-0000075D0000}"/>
    <cellStyle name="입력 5 3 5 4" xfId="27489" xr:uid="{00000000-0005-0000-0000-0000085D0000}"/>
    <cellStyle name="입력 5 3 6" xfId="10286" xr:uid="{00000000-0005-0000-0000-0000095D0000}"/>
    <cellStyle name="입력 5 3 6 2" xfId="16252" xr:uid="{00000000-0005-0000-0000-00000A5D0000}"/>
    <cellStyle name="입력 5 3 6 3" xfId="22008" xr:uid="{00000000-0005-0000-0000-00000B5D0000}"/>
    <cellStyle name="입력 5 3 6 4" xfId="27490" xr:uid="{00000000-0005-0000-0000-00000C5D0000}"/>
    <cellStyle name="입력 5 3 7" xfId="11555" xr:uid="{00000000-0005-0000-0000-00000D5D0000}"/>
    <cellStyle name="입력 5 3 8" xfId="17335" xr:uid="{00000000-0005-0000-0000-00000E5D0000}"/>
    <cellStyle name="입력 5 4" xfId="5488" xr:uid="{00000000-0005-0000-0000-00000F5D0000}"/>
    <cellStyle name="입력 5 4 2" xfId="5776" xr:uid="{00000000-0005-0000-0000-0000105D0000}"/>
    <cellStyle name="입력 5 4 2 10" xfId="11749" xr:uid="{00000000-0005-0000-0000-0000115D0000}"/>
    <cellStyle name="입력 5 4 2 11" xfId="17514" xr:uid="{00000000-0005-0000-0000-0000125D0000}"/>
    <cellStyle name="입력 5 4 2 12" xfId="23029" xr:uid="{00000000-0005-0000-0000-0000135D0000}"/>
    <cellStyle name="입력 5 4 2 2" xfId="10287" xr:uid="{00000000-0005-0000-0000-0000145D0000}"/>
    <cellStyle name="입력 5 4 2 2 2" xfId="16253" xr:uid="{00000000-0005-0000-0000-0000155D0000}"/>
    <cellStyle name="입력 5 4 2 2 3" xfId="22009" xr:uid="{00000000-0005-0000-0000-0000165D0000}"/>
    <cellStyle name="입력 5 4 2 2 4" xfId="27491" xr:uid="{00000000-0005-0000-0000-0000175D0000}"/>
    <cellStyle name="입력 5 4 2 3" xfId="10288" xr:uid="{00000000-0005-0000-0000-0000185D0000}"/>
    <cellStyle name="입력 5 4 2 3 2" xfId="16254" xr:uid="{00000000-0005-0000-0000-0000195D0000}"/>
    <cellStyle name="입력 5 4 2 3 3" xfId="22010" xr:uid="{00000000-0005-0000-0000-00001A5D0000}"/>
    <cellStyle name="입력 5 4 2 3 4" xfId="27492" xr:uid="{00000000-0005-0000-0000-00001B5D0000}"/>
    <cellStyle name="입력 5 4 2 4" xfId="10289" xr:uid="{00000000-0005-0000-0000-00001C5D0000}"/>
    <cellStyle name="입력 5 4 2 4 2" xfId="16255" xr:uid="{00000000-0005-0000-0000-00001D5D0000}"/>
    <cellStyle name="입력 5 4 2 4 3" xfId="22011" xr:uid="{00000000-0005-0000-0000-00001E5D0000}"/>
    <cellStyle name="입력 5 4 2 4 4" xfId="27493" xr:uid="{00000000-0005-0000-0000-00001F5D0000}"/>
    <cellStyle name="입력 5 4 2 5" xfId="10290" xr:uid="{00000000-0005-0000-0000-0000205D0000}"/>
    <cellStyle name="입력 5 4 2 5 2" xfId="16256" xr:uid="{00000000-0005-0000-0000-0000215D0000}"/>
    <cellStyle name="입력 5 4 2 5 3" xfId="22012" xr:uid="{00000000-0005-0000-0000-0000225D0000}"/>
    <cellStyle name="입력 5 4 2 5 4" xfId="27494" xr:uid="{00000000-0005-0000-0000-0000235D0000}"/>
    <cellStyle name="입력 5 4 2 6" xfId="10291" xr:uid="{00000000-0005-0000-0000-0000245D0000}"/>
    <cellStyle name="입력 5 4 2 6 2" xfId="16257" xr:uid="{00000000-0005-0000-0000-0000255D0000}"/>
    <cellStyle name="입력 5 4 2 6 3" xfId="22013" xr:uid="{00000000-0005-0000-0000-0000265D0000}"/>
    <cellStyle name="입력 5 4 2 6 4" xfId="27495" xr:uid="{00000000-0005-0000-0000-0000275D0000}"/>
    <cellStyle name="입력 5 4 2 7" xfId="10292" xr:uid="{00000000-0005-0000-0000-0000285D0000}"/>
    <cellStyle name="입력 5 4 2 7 2" xfId="16258" xr:uid="{00000000-0005-0000-0000-0000295D0000}"/>
    <cellStyle name="입력 5 4 2 7 3" xfId="22014" xr:uid="{00000000-0005-0000-0000-00002A5D0000}"/>
    <cellStyle name="입력 5 4 2 7 4" xfId="27496" xr:uid="{00000000-0005-0000-0000-00002B5D0000}"/>
    <cellStyle name="입력 5 4 2 8" xfId="10293" xr:uid="{00000000-0005-0000-0000-00002C5D0000}"/>
    <cellStyle name="입력 5 4 2 8 2" xfId="16259" xr:uid="{00000000-0005-0000-0000-00002D5D0000}"/>
    <cellStyle name="입력 5 4 2 8 3" xfId="22015" xr:uid="{00000000-0005-0000-0000-00002E5D0000}"/>
    <cellStyle name="입력 5 4 2 8 4" xfId="27497" xr:uid="{00000000-0005-0000-0000-00002F5D0000}"/>
    <cellStyle name="입력 5 4 2 9" xfId="10294" xr:uid="{00000000-0005-0000-0000-0000305D0000}"/>
    <cellStyle name="입력 5 4 2 9 2" xfId="16260" xr:uid="{00000000-0005-0000-0000-0000315D0000}"/>
    <cellStyle name="입력 5 4 2 9 3" xfId="22016" xr:uid="{00000000-0005-0000-0000-0000325D0000}"/>
    <cellStyle name="입력 5 4 2 9 4" xfId="27498" xr:uid="{00000000-0005-0000-0000-0000335D0000}"/>
    <cellStyle name="입력 5 4 3" xfId="6001" xr:uid="{00000000-0005-0000-0000-0000345D0000}"/>
    <cellStyle name="입력 5 4 3 10" xfId="10295" xr:uid="{00000000-0005-0000-0000-0000355D0000}"/>
    <cellStyle name="입력 5 4 3 10 2" xfId="16261" xr:uid="{00000000-0005-0000-0000-0000365D0000}"/>
    <cellStyle name="입력 5 4 3 10 3" xfId="22017" xr:uid="{00000000-0005-0000-0000-0000375D0000}"/>
    <cellStyle name="입력 5 4 3 10 4" xfId="27499" xr:uid="{00000000-0005-0000-0000-0000385D0000}"/>
    <cellStyle name="입력 5 4 3 11" xfId="11974" xr:uid="{00000000-0005-0000-0000-0000395D0000}"/>
    <cellStyle name="입력 5 4 3 12" xfId="17731" xr:uid="{00000000-0005-0000-0000-00003A5D0000}"/>
    <cellStyle name="입력 5 4 3 13" xfId="23228" xr:uid="{00000000-0005-0000-0000-00003B5D0000}"/>
    <cellStyle name="입력 5 4 3 2" xfId="10296" xr:uid="{00000000-0005-0000-0000-00003C5D0000}"/>
    <cellStyle name="입력 5 4 3 2 2" xfId="16262" xr:uid="{00000000-0005-0000-0000-00003D5D0000}"/>
    <cellStyle name="입력 5 4 3 2 3" xfId="22018" xr:uid="{00000000-0005-0000-0000-00003E5D0000}"/>
    <cellStyle name="입력 5 4 3 2 4" xfId="27500" xr:uid="{00000000-0005-0000-0000-00003F5D0000}"/>
    <cellStyle name="입력 5 4 3 3" xfId="10297" xr:uid="{00000000-0005-0000-0000-0000405D0000}"/>
    <cellStyle name="입력 5 4 3 3 2" xfId="16263" xr:uid="{00000000-0005-0000-0000-0000415D0000}"/>
    <cellStyle name="입력 5 4 3 3 3" xfId="22019" xr:uid="{00000000-0005-0000-0000-0000425D0000}"/>
    <cellStyle name="입력 5 4 3 3 4" xfId="27501" xr:uid="{00000000-0005-0000-0000-0000435D0000}"/>
    <cellStyle name="입력 5 4 3 4" xfId="10298" xr:uid="{00000000-0005-0000-0000-0000445D0000}"/>
    <cellStyle name="입력 5 4 3 4 2" xfId="16264" xr:uid="{00000000-0005-0000-0000-0000455D0000}"/>
    <cellStyle name="입력 5 4 3 4 3" xfId="22020" xr:uid="{00000000-0005-0000-0000-0000465D0000}"/>
    <cellStyle name="입력 5 4 3 4 4" xfId="27502" xr:uid="{00000000-0005-0000-0000-0000475D0000}"/>
    <cellStyle name="입력 5 4 3 5" xfId="10299" xr:uid="{00000000-0005-0000-0000-0000485D0000}"/>
    <cellStyle name="입력 5 4 3 5 2" xfId="16265" xr:uid="{00000000-0005-0000-0000-0000495D0000}"/>
    <cellStyle name="입력 5 4 3 5 3" xfId="22021" xr:uid="{00000000-0005-0000-0000-00004A5D0000}"/>
    <cellStyle name="입력 5 4 3 5 4" xfId="27503" xr:uid="{00000000-0005-0000-0000-00004B5D0000}"/>
    <cellStyle name="입력 5 4 3 6" xfId="10300" xr:uid="{00000000-0005-0000-0000-00004C5D0000}"/>
    <cellStyle name="입력 5 4 3 6 2" xfId="16266" xr:uid="{00000000-0005-0000-0000-00004D5D0000}"/>
    <cellStyle name="입력 5 4 3 6 3" xfId="22022" xr:uid="{00000000-0005-0000-0000-00004E5D0000}"/>
    <cellStyle name="입력 5 4 3 6 4" xfId="27504" xr:uid="{00000000-0005-0000-0000-00004F5D0000}"/>
    <cellStyle name="입력 5 4 3 7" xfId="10301" xr:uid="{00000000-0005-0000-0000-0000505D0000}"/>
    <cellStyle name="입력 5 4 3 7 2" xfId="16267" xr:uid="{00000000-0005-0000-0000-0000515D0000}"/>
    <cellStyle name="입력 5 4 3 7 3" xfId="22023" xr:uid="{00000000-0005-0000-0000-0000525D0000}"/>
    <cellStyle name="입력 5 4 3 7 4" xfId="27505" xr:uid="{00000000-0005-0000-0000-0000535D0000}"/>
    <cellStyle name="입력 5 4 3 8" xfId="10302" xr:uid="{00000000-0005-0000-0000-0000545D0000}"/>
    <cellStyle name="입력 5 4 3 8 2" xfId="16268" xr:uid="{00000000-0005-0000-0000-0000555D0000}"/>
    <cellStyle name="입력 5 4 3 8 3" xfId="22024" xr:uid="{00000000-0005-0000-0000-0000565D0000}"/>
    <cellStyle name="입력 5 4 3 8 4" xfId="27506" xr:uid="{00000000-0005-0000-0000-0000575D0000}"/>
    <cellStyle name="입력 5 4 3 9" xfId="10303" xr:uid="{00000000-0005-0000-0000-0000585D0000}"/>
    <cellStyle name="입력 5 4 3 9 2" xfId="16269" xr:uid="{00000000-0005-0000-0000-0000595D0000}"/>
    <cellStyle name="입력 5 4 3 9 3" xfId="22025" xr:uid="{00000000-0005-0000-0000-00005A5D0000}"/>
    <cellStyle name="입력 5 4 3 9 4" xfId="27507" xr:uid="{00000000-0005-0000-0000-00005B5D0000}"/>
    <cellStyle name="입력 5 4 4" xfId="10304" xr:uid="{00000000-0005-0000-0000-00005C5D0000}"/>
    <cellStyle name="입력 5 4 4 2" xfId="16270" xr:uid="{00000000-0005-0000-0000-00005D5D0000}"/>
    <cellStyle name="입력 5 4 4 3" xfId="22026" xr:uid="{00000000-0005-0000-0000-00005E5D0000}"/>
    <cellStyle name="입력 5 4 4 4" xfId="27508" xr:uid="{00000000-0005-0000-0000-00005F5D0000}"/>
    <cellStyle name="입력 5 4 5" xfId="10305" xr:uid="{00000000-0005-0000-0000-0000605D0000}"/>
    <cellStyle name="입력 5 4 5 2" xfId="16271" xr:uid="{00000000-0005-0000-0000-0000615D0000}"/>
    <cellStyle name="입력 5 4 5 3" xfId="22027" xr:uid="{00000000-0005-0000-0000-0000625D0000}"/>
    <cellStyle name="입력 5 4 5 4" xfId="27509" xr:uid="{00000000-0005-0000-0000-0000635D0000}"/>
    <cellStyle name="입력 5 4 6" xfId="10306" xr:uid="{00000000-0005-0000-0000-0000645D0000}"/>
    <cellStyle name="입력 5 4 6 2" xfId="16272" xr:uid="{00000000-0005-0000-0000-0000655D0000}"/>
    <cellStyle name="입력 5 4 6 3" xfId="22028" xr:uid="{00000000-0005-0000-0000-0000665D0000}"/>
    <cellStyle name="입력 5 4 6 4" xfId="27510" xr:uid="{00000000-0005-0000-0000-0000675D0000}"/>
    <cellStyle name="입력 5 4 7" xfId="10307" xr:uid="{00000000-0005-0000-0000-0000685D0000}"/>
    <cellStyle name="입력 5 4 7 2" xfId="16273" xr:uid="{00000000-0005-0000-0000-0000695D0000}"/>
    <cellStyle name="입력 5 4 7 3" xfId="22029" xr:uid="{00000000-0005-0000-0000-00006A5D0000}"/>
    <cellStyle name="입력 5 4 7 4" xfId="27511" xr:uid="{00000000-0005-0000-0000-00006B5D0000}"/>
    <cellStyle name="입력 5 4 8" xfId="11482" xr:uid="{00000000-0005-0000-0000-00006C5D0000}"/>
    <cellStyle name="입력 5 4 9" xfId="17273" xr:uid="{00000000-0005-0000-0000-00006D5D0000}"/>
    <cellStyle name="입력 5 5" xfId="5538" xr:uid="{00000000-0005-0000-0000-00006E5D0000}"/>
    <cellStyle name="입력 5 5 10" xfId="17319" xr:uid="{00000000-0005-0000-0000-00006F5D0000}"/>
    <cellStyle name="입력 5 5 11" xfId="22903" xr:uid="{00000000-0005-0000-0000-0000705D0000}"/>
    <cellStyle name="입력 5 5 2" xfId="5826" xr:uid="{00000000-0005-0000-0000-0000715D0000}"/>
    <cellStyle name="입력 5 5 2 10" xfId="10308" xr:uid="{00000000-0005-0000-0000-0000725D0000}"/>
    <cellStyle name="입력 5 5 2 10 2" xfId="16274" xr:uid="{00000000-0005-0000-0000-0000735D0000}"/>
    <cellStyle name="입력 5 5 2 10 3" xfId="22030" xr:uid="{00000000-0005-0000-0000-0000745D0000}"/>
    <cellStyle name="입력 5 5 2 10 4" xfId="27512" xr:uid="{00000000-0005-0000-0000-0000755D0000}"/>
    <cellStyle name="입력 5 5 2 11" xfId="11799" xr:uid="{00000000-0005-0000-0000-0000765D0000}"/>
    <cellStyle name="입력 5 5 2 12" xfId="17562" xr:uid="{00000000-0005-0000-0000-0000775D0000}"/>
    <cellStyle name="입력 5 5 2 13" xfId="23078" xr:uid="{00000000-0005-0000-0000-0000785D0000}"/>
    <cellStyle name="입력 5 5 2 2" xfId="10309" xr:uid="{00000000-0005-0000-0000-0000795D0000}"/>
    <cellStyle name="입력 5 5 2 2 2" xfId="16275" xr:uid="{00000000-0005-0000-0000-00007A5D0000}"/>
    <cellStyle name="입력 5 5 2 2 3" xfId="22031" xr:uid="{00000000-0005-0000-0000-00007B5D0000}"/>
    <cellStyle name="입력 5 5 2 2 4" xfId="27513" xr:uid="{00000000-0005-0000-0000-00007C5D0000}"/>
    <cellStyle name="입력 5 5 2 3" xfId="10310" xr:uid="{00000000-0005-0000-0000-00007D5D0000}"/>
    <cellStyle name="입력 5 5 2 3 2" xfId="16276" xr:uid="{00000000-0005-0000-0000-00007E5D0000}"/>
    <cellStyle name="입력 5 5 2 3 3" xfId="22032" xr:uid="{00000000-0005-0000-0000-00007F5D0000}"/>
    <cellStyle name="입력 5 5 2 3 4" xfId="27514" xr:uid="{00000000-0005-0000-0000-0000805D0000}"/>
    <cellStyle name="입력 5 5 2 4" xfId="10311" xr:uid="{00000000-0005-0000-0000-0000815D0000}"/>
    <cellStyle name="입력 5 5 2 4 2" xfId="16277" xr:uid="{00000000-0005-0000-0000-0000825D0000}"/>
    <cellStyle name="입력 5 5 2 4 3" xfId="22033" xr:uid="{00000000-0005-0000-0000-0000835D0000}"/>
    <cellStyle name="입력 5 5 2 4 4" xfId="27515" xr:uid="{00000000-0005-0000-0000-0000845D0000}"/>
    <cellStyle name="입력 5 5 2 5" xfId="10312" xr:uid="{00000000-0005-0000-0000-0000855D0000}"/>
    <cellStyle name="입력 5 5 2 5 2" xfId="16278" xr:uid="{00000000-0005-0000-0000-0000865D0000}"/>
    <cellStyle name="입력 5 5 2 5 3" xfId="22034" xr:uid="{00000000-0005-0000-0000-0000875D0000}"/>
    <cellStyle name="입력 5 5 2 5 4" xfId="27516" xr:uid="{00000000-0005-0000-0000-0000885D0000}"/>
    <cellStyle name="입력 5 5 2 6" xfId="10313" xr:uid="{00000000-0005-0000-0000-0000895D0000}"/>
    <cellStyle name="입력 5 5 2 6 2" xfId="16279" xr:uid="{00000000-0005-0000-0000-00008A5D0000}"/>
    <cellStyle name="입력 5 5 2 6 3" xfId="22035" xr:uid="{00000000-0005-0000-0000-00008B5D0000}"/>
    <cellStyle name="입력 5 5 2 6 4" xfId="27517" xr:uid="{00000000-0005-0000-0000-00008C5D0000}"/>
    <cellStyle name="입력 5 5 2 7" xfId="10314" xr:uid="{00000000-0005-0000-0000-00008D5D0000}"/>
    <cellStyle name="입력 5 5 2 7 2" xfId="16280" xr:uid="{00000000-0005-0000-0000-00008E5D0000}"/>
    <cellStyle name="입력 5 5 2 7 3" xfId="22036" xr:uid="{00000000-0005-0000-0000-00008F5D0000}"/>
    <cellStyle name="입력 5 5 2 7 4" xfId="27518" xr:uid="{00000000-0005-0000-0000-0000905D0000}"/>
    <cellStyle name="입력 5 5 2 8" xfId="10315" xr:uid="{00000000-0005-0000-0000-0000915D0000}"/>
    <cellStyle name="입력 5 5 2 8 2" xfId="16281" xr:uid="{00000000-0005-0000-0000-0000925D0000}"/>
    <cellStyle name="입력 5 5 2 8 3" xfId="22037" xr:uid="{00000000-0005-0000-0000-0000935D0000}"/>
    <cellStyle name="입력 5 5 2 8 4" xfId="27519" xr:uid="{00000000-0005-0000-0000-0000945D0000}"/>
    <cellStyle name="입력 5 5 2 9" xfId="10316" xr:uid="{00000000-0005-0000-0000-0000955D0000}"/>
    <cellStyle name="입력 5 5 2 9 2" xfId="16282" xr:uid="{00000000-0005-0000-0000-0000965D0000}"/>
    <cellStyle name="입력 5 5 2 9 3" xfId="22038" xr:uid="{00000000-0005-0000-0000-0000975D0000}"/>
    <cellStyle name="입력 5 5 2 9 4" xfId="27520" xr:uid="{00000000-0005-0000-0000-0000985D0000}"/>
    <cellStyle name="입력 5 5 3" xfId="6048" xr:uid="{00000000-0005-0000-0000-0000995D0000}"/>
    <cellStyle name="입력 5 5 3 10" xfId="10317" xr:uid="{00000000-0005-0000-0000-00009A5D0000}"/>
    <cellStyle name="입력 5 5 3 10 2" xfId="16283" xr:uid="{00000000-0005-0000-0000-00009B5D0000}"/>
    <cellStyle name="입력 5 5 3 10 3" xfId="22039" xr:uid="{00000000-0005-0000-0000-00009C5D0000}"/>
    <cellStyle name="입력 5 5 3 10 4" xfId="27521" xr:uid="{00000000-0005-0000-0000-00009D5D0000}"/>
    <cellStyle name="입력 5 5 3 11" xfId="12020" xr:uid="{00000000-0005-0000-0000-00009E5D0000}"/>
    <cellStyle name="입력 5 5 3 12" xfId="17777" xr:uid="{00000000-0005-0000-0000-00009F5D0000}"/>
    <cellStyle name="입력 5 5 3 13" xfId="23274" xr:uid="{00000000-0005-0000-0000-0000A05D0000}"/>
    <cellStyle name="입력 5 5 3 2" xfId="10318" xr:uid="{00000000-0005-0000-0000-0000A15D0000}"/>
    <cellStyle name="입력 5 5 3 2 2" xfId="16284" xr:uid="{00000000-0005-0000-0000-0000A25D0000}"/>
    <cellStyle name="입력 5 5 3 2 3" xfId="22040" xr:uid="{00000000-0005-0000-0000-0000A35D0000}"/>
    <cellStyle name="입력 5 5 3 2 4" xfId="27522" xr:uid="{00000000-0005-0000-0000-0000A45D0000}"/>
    <cellStyle name="입력 5 5 3 3" xfId="10319" xr:uid="{00000000-0005-0000-0000-0000A55D0000}"/>
    <cellStyle name="입력 5 5 3 3 2" xfId="16285" xr:uid="{00000000-0005-0000-0000-0000A65D0000}"/>
    <cellStyle name="입력 5 5 3 3 3" xfId="22041" xr:uid="{00000000-0005-0000-0000-0000A75D0000}"/>
    <cellStyle name="입력 5 5 3 3 4" xfId="27523" xr:uid="{00000000-0005-0000-0000-0000A85D0000}"/>
    <cellStyle name="입력 5 5 3 4" xfId="10320" xr:uid="{00000000-0005-0000-0000-0000A95D0000}"/>
    <cellStyle name="입력 5 5 3 4 2" xfId="16286" xr:uid="{00000000-0005-0000-0000-0000AA5D0000}"/>
    <cellStyle name="입력 5 5 3 4 3" xfId="22042" xr:uid="{00000000-0005-0000-0000-0000AB5D0000}"/>
    <cellStyle name="입력 5 5 3 4 4" xfId="27524" xr:uid="{00000000-0005-0000-0000-0000AC5D0000}"/>
    <cellStyle name="입력 5 5 3 5" xfId="10321" xr:uid="{00000000-0005-0000-0000-0000AD5D0000}"/>
    <cellStyle name="입력 5 5 3 5 2" xfId="16287" xr:uid="{00000000-0005-0000-0000-0000AE5D0000}"/>
    <cellStyle name="입력 5 5 3 5 3" xfId="22043" xr:uid="{00000000-0005-0000-0000-0000AF5D0000}"/>
    <cellStyle name="입력 5 5 3 5 4" xfId="27525" xr:uid="{00000000-0005-0000-0000-0000B05D0000}"/>
    <cellStyle name="입력 5 5 3 6" xfId="10322" xr:uid="{00000000-0005-0000-0000-0000B15D0000}"/>
    <cellStyle name="입력 5 5 3 6 2" xfId="16288" xr:uid="{00000000-0005-0000-0000-0000B25D0000}"/>
    <cellStyle name="입력 5 5 3 6 3" xfId="22044" xr:uid="{00000000-0005-0000-0000-0000B35D0000}"/>
    <cellStyle name="입력 5 5 3 6 4" xfId="27526" xr:uid="{00000000-0005-0000-0000-0000B45D0000}"/>
    <cellStyle name="입력 5 5 3 7" xfId="10323" xr:uid="{00000000-0005-0000-0000-0000B55D0000}"/>
    <cellStyle name="입력 5 5 3 7 2" xfId="16289" xr:uid="{00000000-0005-0000-0000-0000B65D0000}"/>
    <cellStyle name="입력 5 5 3 7 3" xfId="22045" xr:uid="{00000000-0005-0000-0000-0000B75D0000}"/>
    <cellStyle name="입력 5 5 3 7 4" xfId="27527" xr:uid="{00000000-0005-0000-0000-0000B85D0000}"/>
    <cellStyle name="입력 5 5 3 8" xfId="10324" xr:uid="{00000000-0005-0000-0000-0000B95D0000}"/>
    <cellStyle name="입력 5 5 3 8 2" xfId="16290" xr:uid="{00000000-0005-0000-0000-0000BA5D0000}"/>
    <cellStyle name="입력 5 5 3 8 3" xfId="22046" xr:uid="{00000000-0005-0000-0000-0000BB5D0000}"/>
    <cellStyle name="입력 5 5 3 8 4" xfId="27528" xr:uid="{00000000-0005-0000-0000-0000BC5D0000}"/>
    <cellStyle name="입력 5 5 3 9" xfId="10325" xr:uid="{00000000-0005-0000-0000-0000BD5D0000}"/>
    <cellStyle name="입력 5 5 3 9 2" xfId="16291" xr:uid="{00000000-0005-0000-0000-0000BE5D0000}"/>
    <cellStyle name="입력 5 5 3 9 3" xfId="22047" xr:uid="{00000000-0005-0000-0000-0000BF5D0000}"/>
    <cellStyle name="입력 5 5 3 9 4" xfId="27529" xr:uid="{00000000-0005-0000-0000-0000C05D0000}"/>
    <cellStyle name="입력 5 5 4" xfId="10326" xr:uid="{00000000-0005-0000-0000-0000C15D0000}"/>
    <cellStyle name="입력 5 5 4 2" xfId="16292" xr:uid="{00000000-0005-0000-0000-0000C25D0000}"/>
    <cellStyle name="입력 5 5 4 3" xfId="22048" xr:uid="{00000000-0005-0000-0000-0000C35D0000}"/>
    <cellStyle name="입력 5 5 4 4" xfId="27530" xr:uid="{00000000-0005-0000-0000-0000C45D0000}"/>
    <cellStyle name="입력 5 5 5" xfId="10327" xr:uid="{00000000-0005-0000-0000-0000C55D0000}"/>
    <cellStyle name="입력 5 5 5 2" xfId="16293" xr:uid="{00000000-0005-0000-0000-0000C65D0000}"/>
    <cellStyle name="입력 5 5 5 3" xfId="22049" xr:uid="{00000000-0005-0000-0000-0000C75D0000}"/>
    <cellStyle name="입력 5 5 5 4" xfId="27531" xr:uid="{00000000-0005-0000-0000-0000C85D0000}"/>
    <cellStyle name="입력 5 5 6" xfId="10328" xr:uid="{00000000-0005-0000-0000-0000C95D0000}"/>
    <cellStyle name="입력 5 5 6 2" xfId="16294" xr:uid="{00000000-0005-0000-0000-0000CA5D0000}"/>
    <cellStyle name="입력 5 5 6 3" xfId="22050" xr:uid="{00000000-0005-0000-0000-0000CB5D0000}"/>
    <cellStyle name="입력 5 5 6 4" xfId="27532" xr:uid="{00000000-0005-0000-0000-0000CC5D0000}"/>
    <cellStyle name="입력 5 5 7" xfId="10329" xr:uid="{00000000-0005-0000-0000-0000CD5D0000}"/>
    <cellStyle name="입력 5 5 7 2" xfId="16295" xr:uid="{00000000-0005-0000-0000-0000CE5D0000}"/>
    <cellStyle name="입력 5 5 7 3" xfId="22051" xr:uid="{00000000-0005-0000-0000-0000CF5D0000}"/>
    <cellStyle name="입력 5 5 7 4" xfId="27533" xr:uid="{00000000-0005-0000-0000-0000D05D0000}"/>
    <cellStyle name="입력 5 5 8" xfId="10330" xr:uid="{00000000-0005-0000-0000-0000D15D0000}"/>
    <cellStyle name="입력 5 5 8 2" xfId="16296" xr:uid="{00000000-0005-0000-0000-0000D25D0000}"/>
    <cellStyle name="입력 5 5 8 3" xfId="22052" xr:uid="{00000000-0005-0000-0000-0000D35D0000}"/>
    <cellStyle name="입력 5 5 8 4" xfId="27534" xr:uid="{00000000-0005-0000-0000-0000D45D0000}"/>
    <cellStyle name="입력 5 5 9" xfId="11531" xr:uid="{00000000-0005-0000-0000-0000D55D0000}"/>
    <cellStyle name="입력 5 6" xfId="10331" xr:uid="{00000000-0005-0000-0000-0000D65D0000}"/>
    <cellStyle name="입력 5 6 2" xfId="16297" xr:uid="{00000000-0005-0000-0000-0000D75D0000}"/>
    <cellStyle name="입력 5 6 3" xfId="22053" xr:uid="{00000000-0005-0000-0000-0000D85D0000}"/>
    <cellStyle name="입력 5 6 4" xfId="27535" xr:uid="{00000000-0005-0000-0000-0000D95D0000}"/>
    <cellStyle name="입력 5 7" xfId="10332" xr:uid="{00000000-0005-0000-0000-0000DA5D0000}"/>
    <cellStyle name="입력 5 7 2" xfId="16298" xr:uid="{00000000-0005-0000-0000-0000DB5D0000}"/>
    <cellStyle name="입력 5 7 3" xfId="22054" xr:uid="{00000000-0005-0000-0000-0000DC5D0000}"/>
    <cellStyle name="입력 5 7 4" xfId="27536" xr:uid="{00000000-0005-0000-0000-0000DD5D0000}"/>
    <cellStyle name="입력 5 8" xfId="11329" xr:uid="{00000000-0005-0000-0000-0000DE5D0000}"/>
    <cellStyle name="입력 5 9" xfId="11280" xr:uid="{00000000-0005-0000-0000-0000DF5D0000}"/>
    <cellStyle name="자리수" xfId="631" xr:uid="{00000000-0005-0000-0000-0000E05D0000}"/>
    <cellStyle name="자리수 - 유형1" xfId="632" xr:uid="{00000000-0005-0000-0000-0000E15D0000}"/>
    <cellStyle name="자리수 - 유형3" xfId="633" xr:uid="{00000000-0005-0000-0000-0000E25D0000}"/>
    <cellStyle name="자리수 2" xfId="5156" xr:uid="{00000000-0005-0000-0000-0000E35D0000}"/>
    <cellStyle name="자리수 3" xfId="5148" xr:uid="{00000000-0005-0000-0000-0000E45D0000}"/>
    <cellStyle name="자리수 4" xfId="5348" xr:uid="{00000000-0005-0000-0000-0000E55D0000}"/>
    <cellStyle name="자리수 5" xfId="5352" xr:uid="{00000000-0005-0000-0000-0000E65D0000}"/>
    <cellStyle name="자리수_남해토지명세(감정평가인송부)" xfId="634" xr:uid="{00000000-0005-0000-0000-0000E75D0000}"/>
    <cellStyle name="자리수0" xfId="635" xr:uid="{00000000-0005-0000-0000-0000E85D0000}"/>
    <cellStyle name="자리수0 2" xfId="5157" xr:uid="{00000000-0005-0000-0000-0000E95D0000}"/>
    <cellStyle name="작업일수" xfId="4844" xr:uid="{00000000-0005-0000-0000-0000EA5D0000}"/>
    <cellStyle name="작은제목" xfId="4845" xr:uid="{00000000-0005-0000-0000-0000EB5D0000}"/>
    <cellStyle name="정" xfId="4846" xr:uid="{00000000-0005-0000-0000-0000EC5D0000}"/>
    <cellStyle name="제 목" xfId="4847" xr:uid="{00000000-0005-0000-0000-0000ED5D0000}"/>
    <cellStyle name="제놀" xfId="4848" xr:uid="{00000000-0005-0000-0000-0000EE5D0000}"/>
    <cellStyle name="제목 1 2" xfId="636" xr:uid="{00000000-0005-0000-0000-0000EF5D0000}"/>
    <cellStyle name="제목 1 3" xfId="637" xr:uid="{00000000-0005-0000-0000-0000F05D0000}"/>
    <cellStyle name="제목 1 4" xfId="638" xr:uid="{00000000-0005-0000-0000-0000F15D0000}"/>
    <cellStyle name="제목 1 5" xfId="5159" xr:uid="{00000000-0005-0000-0000-0000F25D0000}"/>
    <cellStyle name="제목 1(左)" xfId="639" xr:uid="{00000000-0005-0000-0000-0000F35D0000}"/>
    <cellStyle name="제목 1(中)" xfId="640" xr:uid="{00000000-0005-0000-0000-0000F45D0000}"/>
    <cellStyle name="제목 10" xfId="5147" xr:uid="{00000000-0005-0000-0000-0000F55D0000}"/>
    <cellStyle name="제목 11" xfId="5335" xr:uid="{00000000-0005-0000-0000-0000F65D0000}"/>
    <cellStyle name="제목 12" xfId="5334" xr:uid="{00000000-0005-0000-0000-0000F75D0000}"/>
    <cellStyle name="제목 2 2" xfId="641" xr:uid="{00000000-0005-0000-0000-0000F85D0000}"/>
    <cellStyle name="제목 2 3" xfId="642" xr:uid="{00000000-0005-0000-0000-0000F95D0000}"/>
    <cellStyle name="제목 2 4" xfId="643" xr:uid="{00000000-0005-0000-0000-0000FA5D0000}"/>
    <cellStyle name="제목 2 5" xfId="5161" xr:uid="{00000000-0005-0000-0000-0000FB5D0000}"/>
    <cellStyle name="제목 3 2" xfId="644" xr:uid="{00000000-0005-0000-0000-0000FC5D0000}"/>
    <cellStyle name="제목 3 2 2" xfId="5625" xr:uid="{00000000-0005-0000-0000-0000FD5D0000}"/>
    <cellStyle name="제목 3 2 2 2" xfId="10333" xr:uid="{00000000-0005-0000-0000-0000FE5D0000}"/>
    <cellStyle name="제목 3 2 2 3" xfId="10334" xr:uid="{00000000-0005-0000-0000-0000FF5D0000}"/>
    <cellStyle name="제목 3 2 2 4" xfId="10335" xr:uid="{00000000-0005-0000-0000-0000005E0000}"/>
    <cellStyle name="제목 3 2 3" xfId="10336" xr:uid="{00000000-0005-0000-0000-0000015E0000}"/>
    <cellStyle name="제목 3 2 4" xfId="10337" xr:uid="{00000000-0005-0000-0000-0000025E0000}"/>
    <cellStyle name="제목 3 2 5" xfId="10338" xr:uid="{00000000-0005-0000-0000-0000035E0000}"/>
    <cellStyle name="제목 3 3" xfId="645" xr:uid="{00000000-0005-0000-0000-0000045E0000}"/>
    <cellStyle name="제목 3 3 2" xfId="5624" xr:uid="{00000000-0005-0000-0000-0000055E0000}"/>
    <cellStyle name="제목 3 3 2 2" xfId="10339" xr:uid="{00000000-0005-0000-0000-0000065E0000}"/>
    <cellStyle name="제목 3 3 2 3" xfId="10340" xr:uid="{00000000-0005-0000-0000-0000075E0000}"/>
    <cellStyle name="제목 3 3 2 4" xfId="10341" xr:uid="{00000000-0005-0000-0000-0000085E0000}"/>
    <cellStyle name="제목 3 3 3" xfId="10342" xr:uid="{00000000-0005-0000-0000-0000095E0000}"/>
    <cellStyle name="제목 3 3 4" xfId="10343" xr:uid="{00000000-0005-0000-0000-00000A5E0000}"/>
    <cellStyle name="제목 3 3 5" xfId="10344" xr:uid="{00000000-0005-0000-0000-00000B5E0000}"/>
    <cellStyle name="제목 3 4" xfId="646" xr:uid="{00000000-0005-0000-0000-00000C5E0000}"/>
    <cellStyle name="제목 3 4 2" xfId="5623" xr:uid="{00000000-0005-0000-0000-00000D5E0000}"/>
    <cellStyle name="제목 3 4 2 2" xfId="10345" xr:uid="{00000000-0005-0000-0000-00000E5E0000}"/>
    <cellStyle name="제목 3 4 2 3" xfId="10346" xr:uid="{00000000-0005-0000-0000-00000F5E0000}"/>
    <cellStyle name="제목 3 4 2 4" xfId="10347" xr:uid="{00000000-0005-0000-0000-0000105E0000}"/>
    <cellStyle name="제목 3 4 3" xfId="10348" xr:uid="{00000000-0005-0000-0000-0000115E0000}"/>
    <cellStyle name="제목 3 4 4" xfId="10349" xr:uid="{00000000-0005-0000-0000-0000125E0000}"/>
    <cellStyle name="제목 3 4 5" xfId="10350" xr:uid="{00000000-0005-0000-0000-0000135E0000}"/>
    <cellStyle name="제목 3 5" xfId="5162" xr:uid="{00000000-0005-0000-0000-0000145E0000}"/>
    <cellStyle name="제목 3 5 2" xfId="5614" xr:uid="{00000000-0005-0000-0000-0000155E0000}"/>
    <cellStyle name="제목 3 5 2 2" xfId="10351" xr:uid="{00000000-0005-0000-0000-0000165E0000}"/>
    <cellStyle name="제목 3 5 2 3" xfId="10352" xr:uid="{00000000-0005-0000-0000-0000175E0000}"/>
    <cellStyle name="제목 3 5 2 4" xfId="10353" xr:uid="{00000000-0005-0000-0000-0000185E0000}"/>
    <cellStyle name="제목 3 5 3" xfId="10354" xr:uid="{00000000-0005-0000-0000-0000195E0000}"/>
    <cellStyle name="제목 3 5 4" xfId="10355" xr:uid="{00000000-0005-0000-0000-00001A5E0000}"/>
    <cellStyle name="제목 3 5 5" xfId="10356" xr:uid="{00000000-0005-0000-0000-00001B5E0000}"/>
    <cellStyle name="제목 4 2" xfId="647" xr:uid="{00000000-0005-0000-0000-00001C5E0000}"/>
    <cellStyle name="제목 4 3" xfId="648" xr:uid="{00000000-0005-0000-0000-00001D5E0000}"/>
    <cellStyle name="제목 4 4" xfId="649" xr:uid="{00000000-0005-0000-0000-00001E5E0000}"/>
    <cellStyle name="제목 4 5" xfId="5163" xr:uid="{00000000-0005-0000-0000-00001F5E0000}"/>
    <cellStyle name="제목 5" xfId="650" xr:uid="{00000000-0005-0000-0000-0000205E0000}"/>
    <cellStyle name="제목 6" xfId="651" xr:uid="{00000000-0005-0000-0000-0000215E0000}"/>
    <cellStyle name="제목 7" xfId="652" xr:uid="{00000000-0005-0000-0000-0000225E0000}"/>
    <cellStyle name="제목 8" xfId="4849" xr:uid="{00000000-0005-0000-0000-0000235E0000}"/>
    <cellStyle name="제목 9" xfId="5158" xr:uid="{00000000-0005-0000-0000-0000245E0000}"/>
    <cellStyle name="제목[1 줄]" xfId="653" xr:uid="{00000000-0005-0000-0000-0000255E0000}"/>
    <cellStyle name="제목[1 줄] 2" xfId="5226" xr:uid="{00000000-0005-0000-0000-0000265E0000}"/>
    <cellStyle name="제목[1 줄] 2 2" xfId="5569" xr:uid="{00000000-0005-0000-0000-0000275E0000}"/>
    <cellStyle name="제목[1 줄] 2 2 2" xfId="5857" xr:uid="{00000000-0005-0000-0000-0000285E0000}"/>
    <cellStyle name="제목[1 줄] 2 2 2 2" xfId="10357" xr:uid="{00000000-0005-0000-0000-0000295E0000}"/>
    <cellStyle name="제목[1 줄] 2 2 2 2 2" xfId="16299" xr:uid="{00000000-0005-0000-0000-00002A5E0000}"/>
    <cellStyle name="제목[1 줄] 2 2 2 2 3" xfId="22055" xr:uid="{00000000-0005-0000-0000-00002B5E0000}"/>
    <cellStyle name="제목[1 줄] 2 2 2 2 4" xfId="27537" xr:uid="{00000000-0005-0000-0000-00002C5E0000}"/>
    <cellStyle name="제목[1 줄] 2 2 2 3" xfId="10358" xr:uid="{00000000-0005-0000-0000-00002D5E0000}"/>
    <cellStyle name="제목[1 줄] 2 2 2 3 2" xfId="16300" xr:uid="{00000000-0005-0000-0000-00002E5E0000}"/>
    <cellStyle name="제목[1 줄] 2 2 2 3 3" xfId="22056" xr:uid="{00000000-0005-0000-0000-00002F5E0000}"/>
    <cellStyle name="제목[1 줄] 2 2 2 3 4" xfId="27538" xr:uid="{00000000-0005-0000-0000-0000305E0000}"/>
    <cellStyle name="제목[1 줄] 2 2 2 4" xfId="10359" xr:uid="{00000000-0005-0000-0000-0000315E0000}"/>
    <cellStyle name="제목[1 줄] 2 2 2 4 2" xfId="16301" xr:uid="{00000000-0005-0000-0000-0000325E0000}"/>
    <cellStyle name="제목[1 줄] 2 2 2 4 3" xfId="22057" xr:uid="{00000000-0005-0000-0000-0000335E0000}"/>
    <cellStyle name="제목[1 줄] 2 2 2 4 4" xfId="27539" xr:uid="{00000000-0005-0000-0000-0000345E0000}"/>
    <cellStyle name="제목[1 줄] 2 2 2 5" xfId="10360" xr:uid="{00000000-0005-0000-0000-0000355E0000}"/>
    <cellStyle name="제목[1 줄] 2 2 2 5 2" xfId="16302" xr:uid="{00000000-0005-0000-0000-0000365E0000}"/>
    <cellStyle name="제목[1 줄] 2 2 2 5 3" xfId="22058" xr:uid="{00000000-0005-0000-0000-0000375E0000}"/>
    <cellStyle name="제목[1 줄] 2 2 2 5 4" xfId="27540" xr:uid="{00000000-0005-0000-0000-0000385E0000}"/>
    <cellStyle name="제목[1 줄] 2 2 2 6" xfId="10361" xr:uid="{00000000-0005-0000-0000-0000395E0000}"/>
    <cellStyle name="제목[1 줄] 2 2 2 6 2" xfId="16303" xr:uid="{00000000-0005-0000-0000-00003A5E0000}"/>
    <cellStyle name="제목[1 줄] 2 2 2 6 3" xfId="22059" xr:uid="{00000000-0005-0000-0000-00003B5E0000}"/>
    <cellStyle name="제목[1 줄] 2 2 2 6 4" xfId="27541" xr:uid="{00000000-0005-0000-0000-00003C5E0000}"/>
    <cellStyle name="제목[1 줄] 2 2 2 7" xfId="11830" xr:uid="{00000000-0005-0000-0000-00003D5E0000}"/>
    <cellStyle name="제목[1 줄] 2 2 2 8" xfId="17591" xr:uid="{00000000-0005-0000-0000-00003E5E0000}"/>
    <cellStyle name="제목[1 줄] 2 2 3" xfId="10362" xr:uid="{00000000-0005-0000-0000-00003F5E0000}"/>
    <cellStyle name="제목[1 줄] 2 2 3 2" xfId="16304" xr:uid="{00000000-0005-0000-0000-0000405E0000}"/>
    <cellStyle name="제목[1 줄] 2 2 3 3" xfId="22060" xr:uid="{00000000-0005-0000-0000-0000415E0000}"/>
    <cellStyle name="제목[1 줄] 2 2 3 4" xfId="27542" xr:uid="{00000000-0005-0000-0000-0000425E0000}"/>
    <cellStyle name="제목[1 줄] 2 2 4" xfId="10363" xr:uid="{00000000-0005-0000-0000-0000435E0000}"/>
    <cellStyle name="제목[1 줄] 2 2 4 2" xfId="16305" xr:uid="{00000000-0005-0000-0000-0000445E0000}"/>
    <cellStyle name="제목[1 줄] 2 2 4 3" xfId="22061" xr:uid="{00000000-0005-0000-0000-0000455E0000}"/>
    <cellStyle name="제목[1 줄] 2 2 4 4" xfId="27543" xr:uid="{00000000-0005-0000-0000-0000465E0000}"/>
    <cellStyle name="제목[1 줄] 2 2 5" xfId="10364" xr:uid="{00000000-0005-0000-0000-0000475E0000}"/>
    <cellStyle name="제목[1 줄] 2 2 5 2" xfId="16306" xr:uid="{00000000-0005-0000-0000-0000485E0000}"/>
    <cellStyle name="제목[1 줄] 2 2 5 3" xfId="22062" xr:uid="{00000000-0005-0000-0000-0000495E0000}"/>
    <cellStyle name="제목[1 줄] 2 2 5 4" xfId="27544" xr:uid="{00000000-0005-0000-0000-00004A5E0000}"/>
    <cellStyle name="제목[1 줄] 2 2 6" xfId="10365" xr:uid="{00000000-0005-0000-0000-00004B5E0000}"/>
    <cellStyle name="제목[1 줄] 2 2 6 2" xfId="16307" xr:uid="{00000000-0005-0000-0000-00004C5E0000}"/>
    <cellStyle name="제목[1 줄] 2 2 6 3" xfId="22063" xr:uid="{00000000-0005-0000-0000-00004D5E0000}"/>
    <cellStyle name="제목[1 줄] 2 2 6 4" xfId="27545" xr:uid="{00000000-0005-0000-0000-00004E5E0000}"/>
    <cellStyle name="제목[1 줄] 2 2 7" xfId="10366" xr:uid="{00000000-0005-0000-0000-00004F5E0000}"/>
    <cellStyle name="제목[1 줄] 2 2 7 2" xfId="16308" xr:uid="{00000000-0005-0000-0000-0000505E0000}"/>
    <cellStyle name="제목[1 줄] 2 2 7 3" xfId="22064" xr:uid="{00000000-0005-0000-0000-0000515E0000}"/>
    <cellStyle name="제목[1 줄] 2 2 7 4" xfId="27546" xr:uid="{00000000-0005-0000-0000-0000525E0000}"/>
    <cellStyle name="제목[1 줄] 2 2 8" xfId="10367" xr:uid="{00000000-0005-0000-0000-0000535E0000}"/>
    <cellStyle name="제목[1 줄] 2 2 8 2" xfId="16309" xr:uid="{00000000-0005-0000-0000-0000545E0000}"/>
    <cellStyle name="제목[1 줄] 2 2 8 3" xfId="22065" xr:uid="{00000000-0005-0000-0000-0000555E0000}"/>
    <cellStyle name="제목[1 줄] 2 2 8 4" xfId="27547" xr:uid="{00000000-0005-0000-0000-0000565E0000}"/>
    <cellStyle name="제목[1 줄] 2 2 9" xfId="10368" xr:uid="{00000000-0005-0000-0000-0000575E0000}"/>
    <cellStyle name="제목[1 줄] 2 2 9 2" xfId="16310" xr:uid="{00000000-0005-0000-0000-0000585E0000}"/>
    <cellStyle name="제목[1 줄] 2 2 9 3" xfId="22066" xr:uid="{00000000-0005-0000-0000-0000595E0000}"/>
    <cellStyle name="제목[1 줄] 2 2 9 4" xfId="27548" xr:uid="{00000000-0005-0000-0000-00005A5E0000}"/>
    <cellStyle name="제목[1 줄] 2 3" xfId="5432" xr:uid="{00000000-0005-0000-0000-00005B5E0000}"/>
    <cellStyle name="제목[1 줄] 2 3 2" xfId="5720" xr:uid="{00000000-0005-0000-0000-00005C5E0000}"/>
    <cellStyle name="제목[1 줄] 2 3 2 10" xfId="10369" xr:uid="{00000000-0005-0000-0000-00005D5E0000}"/>
    <cellStyle name="제목[1 줄] 2 3 2 10 2" xfId="16311" xr:uid="{00000000-0005-0000-0000-00005E5E0000}"/>
    <cellStyle name="제목[1 줄] 2 3 2 10 3" xfId="22067" xr:uid="{00000000-0005-0000-0000-00005F5E0000}"/>
    <cellStyle name="제목[1 줄] 2 3 2 10 4" xfId="27549" xr:uid="{00000000-0005-0000-0000-0000605E0000}"/>
    <cellStyle name="제목[1 줄] 2 3 2 11" xfId="11693" xr:uid="{00000000-0005-0000-0000-0000615E0000}"/>
    <cellStyle name="제목[1 줄] 2 3 2 12" xfId="22982" xr:uid="{00000000-0005-0000-0000-0000625E0000}"/>
    <cellStyle name="제목[1 줄] 2 3 2 2" xfId="10370" xr:uid="{00000000-0005-0000-0000-0000635E0000}"/>
    <cellStyle name="제목[1 줄] 2 3 2 2 2" xfId="16312" xr:uid="{00000000-0005-0000-0000-0000645E0000}"/>
    <cellStyle name="제목[1 줄] 2 3 2 2 3" xfId="22068" xr:uid="{00000000-0005-0000-0000-0000655E0000}"/>
    <cellStyle name="제목[1 줄] 2 3 2 2 4" xfId="27550" xr:uid="{00000000-0005-0000-0000-0000665E0000}"/>
    <cellStyle name="제목[1 줄] 2 3 2 3" xfId="10371" xr:uid="{00000000-0005-0000-0000-0000675E0000}"/>
    <cellStyle name="제목[1 줄] 2 3 2 3 2" xfId="16313" xr:uid="{00000000-0005-0000-0000-0000685E0000}"/>
    <cellStyle name="제목[1 줄] 2 3 2 3 3" xfId="22069" xr:uid="{00000000-0005-0000-0000-0000695E0000}"/>
    <cellStyle name="제목[1 줄] 2 3 2 3 4" xfId="27551" xr:uid="{00000000-0005-0000-0000-00006A5E0000}"/>
    <cellStyle name="제목[1 줄] 2 3 2 4" xfId="10372" xr:uid="{00000000-0005-0000-0000-00006B5E0000}"/>
    <cellStyle name="제목[1 줄] 2 3 2 4 2" xfId="16314" xr:uid="{00000000-0005-0000-0000-00006C5E0000}"/>
    <cellStyle name="제목[1 줄] 2 3 2 4 3" xfId="22070" xr:uid="{00000000-0005-0000-0000-00006D5E0000}"/>
    <cellStyle name="제목[1 줄] 2 3 2 4 4" xfId="27552" xr:uid="{00000000-0005-0000-0000-00006E5E0000}"/>
    <cellStyle name="제목[1 줄] 2 3 2 5" xfId="10373" xr:uid="{00000000-0005-0000-0000-00006F5E0000}"/>
    <cellStyle name="제목[1 줄] 2 3 2 5 2" xfId="16315" xr:uid="{00000000-0005-0000-0000-0000705E0000}"/>
    <cellStyle name="제목[1 줄] 2 3 2 5 3" xfId="22071" xr:uid="{00000000-0005-0000-0000-0000715E0000}"/>
    <cellStyle name="제목[1 줄] 2 3 2 5 4" xfId="27553" xr:uid="{00000000-0005-0000-0000-0000725E0000}"/>
    <cellStyle name="제목[1 줄] 2 3 2 6" xfId="10374" xr:uid="{00000000-0005-0000-0000-0000735E0000}"/>
    <cellStyle name="제목[1 줄] 2 3 2 6 2" xfId="16316" xr:uid="{00000000-0005-0000-0000-0000745E0000}"/>
    <cellStyle name="제목[1 줄] 2 3 2 6 3" xfId="22072" xr:uid="{00000000-0005-0000-0000-0000755E0000}"/>
    <cellStyle name="제목[1 줄] 2 3 2 6 4" xfId="27554" xr:uid="{00000000-0005-0000-0000-0000765E0000}"/>
    <cellStyle name="제목[1 줄] 2 3 2 7" xfId="10375" xr:uid="{00000000-0005-0000-0000-0000775E0000}"/>
    <cellStyle name="제목[1 줄] 2 3 2 7 2" xfId="16317" xr:uid="{00000000-0005-0000-0000-0000785E0000}"/>
    <cellStyle name="제목[1 줄] 2 3 2 7 3" xfId="22073" xr:uid="{00000000-0005-0000-0000-0000795E0000}"/>
    <cellStyle name="제목[1 줄] 2 3 2 7 4" xfId="27555" xr:uid="{00000000-0005-0000-0000-00007A5E0000}"/>
    <cellStyle name="제목[1 줄] 2 3 2 8" xfId="10376" xr:uid="{00000000-0005-0000-0000-00007B5E0000}"/>
    <cellStyle name="제목[1 줄] 2 3 2 8 2" xfId="16318" xr:uid="{00000000-0005-0000-0000-00007C5E0000}"/>
    <cellStyle name="제목[1 줄] 2 3 2 8 3" xfId="22074" xr:uid="{00000000-0005-0000-0000-00007D5E0000}"/>
    <cellStyle name="제목[1 줄] 2 3 2 8 4" xfId="27556" xr:uid="{00000000-0005-0000-0000-00007E5E0000}"/>
    <cellStyle name="제목[1 줄] 2 3 2 9" xfId="10377" xr:uid="{00000000-0005-0000-0000-00007F5E0000}"/>
    <cellStyle name="제목[1 줄] 2 3 2 9 2" xfId="16319" xr:uid="{00000000-0005-0000-0000-0000805E0000}"/>
    <cellStyle name="제목[1 줄] 2 3 2 9 3" xfId="22075" xr:uid="{00000000-0005-0000-0000-0000815E0000}"/>
    <cellStyle name="제목[1 줄] 2 3 2 9 4" xfId="27557" xr:uid="{00000000-0005-0000-0000-0000825E0000}"/>
    <cellStyle name="제목[1 줄] 2 3 3" xfId="5953" xr:uid="{00000000-0005-0000-0000-0000835E0000}"/>
    <cellStyle name="제목[1 줄] 2 3 3 10" xfId="10378" xr:uid="{00000000-0005-0000-0000-0000845E0000}"/>
    <cellStyle name="제목[1 줄] 2 3 3 10 2" xfId="16320" xr:uid="{00000000-0005-0000-0000-0000855E0000}"/>
    <cellStyle name="제목[1 줄] 2 3 3 10 3" xfId="22076" xr:uid="{00000000-0005-0000-0000-0000865E0000}"/>
    <cellStyle name="제목[1 줄] 2 3 3 10 4" xfId="27558" xr:uid="{00000000-0005-0000-0000-0000875E0000}"/>
    <cellStyle name="제목[1 줄] 2 3 3 11" xfId="11926" xr:uid="{00000000-0005-0000-0000-0000885E0000}"/>
    <cellStyle name="제목[1 줄] 2 3 3 12" xfId="17683" xr:uid="{00000000-0005-0000-0000-0000895E0000}"/>
    <cellStyle name="제목[1 줄] 2 3 3 13" xfId="23180" xr:uid="{00000000-0005-0000-0000-00008A5E0000}"/>
    <cellStyle name="제목[1 줄] 2 3 3 2" xfId="10379" xr:uid="{00000000-0005-0000-0000-00008B5E0000}"/>
    <cellStyle name="제목[1 줄] 2 3 3 2 2" xfId="16321" xr:uid="{00000000-0005-0000-0000-00008C5E0000}"/>
    <cellStyle name="제목[1 줄] 2 3 3 2 3" xfId="22077" xr:uid="{00000000-0005-0000-0000-00008D5E0000}"/>
    <cellStyle name="제목[1 줄] 2 3 3 2 4" xfId="27559" xr:uid="{00000000-0005-0000-0000-00008E5E0000}"/>
    <cellStyle name="제목[1 줄] 2 3 3 3" xfId="10380" xr:uid="{00000000-0005-0000-0000-00008F5E0000}"/>
    <cellStyle name="제목[1 줄] 2 3 3 3 2" xfId="16322" xr:uid="{00000000-0005-0000-0000-0000905E0000}"/>
    <cellStyle name="제목[1 줄] 2 3 3 3 3" xfId="22078" xr:uid="{00000000-0005-0000-0000-0000915E0000}"/>
    <cellStyle name="제목[1 줄] 2 3 3 3 4" xfId="27560" xr:uid="{00000000-0005-0000-0000-0000925E0000}"/>
    <cellStyle name="제목[1 줄] 2 3 3 4" xfId="10381" xr:uid="{00000000-0005-0000-0000-0000935E0000}"/>
    <cellStyle name="제목[1 줄] 2 3 3 4 2" xfId="16323" xr:uid="{00000000-0005-0000-0000-0000945E0000}"/>
    <cellStyle name="제목[1 줄] 2 3 3 4 3" xfId="22079" xr:uid="{00000000-0005-0000-0000-0000955E0000}"/>
    <cellStyle name="제목[1 줄] 2 3 3 4 4" xfId="27561" xr:uid="{00000000-0005-0000-0000-0000965E0000}"/>
    <cellStyle name="제목[1 줄] 2 3 3 5" xfId="10382" xr:uid="{00000000-0005-0000-0000-0000975E0000}"/>
    <cellStyle name="제목[1 줄] 2 3 3 5 2" xfId="16324" xr:uid="{00000000-0005-0000-0000-0000985E0000}"/>
    <cellStyle name="제목[1 줄] 2 3 3 5 3" xfId="22080" xr:uid="{00000000-0005-0000-0000-0000995E0000}"/>
    <cellStyle name="제목[1 줄] 2 3 3 5 4" xfId="27562" xr:uid="{00000000-0005-0000-0000-00009A5E0000}"/>
    <cellStyle name="제목[1 줄] 2 3 3 6" xfId="10383" xr:uid="{00000000-0005-0000-0000-00009B5E0000}"/>
    <cellStyle name="제목[1 줄] 2 3 3 6 2" xfId="16325" xr:uid="{00000000-0005-0000-0000-00009C5E0000}"/>
    <cellStyle name="제목[1 줄] 2 3 3 6 3" xfId="22081" xr:uid="{00000000-0005-0000-0000-00009D5E0000}"/>
    <cellStyle name="제목[1 줄] 2 3 3 6 4" xfId="27563" xr:uid="{00000000-0005-0000-0000-00009E5E0000}"/>
    <cellStyle name="제목[1 줄] 2 3 3 7" xfId="10384" xr:uid="{00000000-0005-0000-0000-00009F5E0000}"/>
    <cellStyle name="제목[1 줄] 2 3 3 7 2" xfId="16326" xr:uid="{00000000-0005-0000-0000-0000A05E0000}"/>
    <cellStyle name="제목[1 줄] 2 3 3 7 3" xfId="22082" xr:uid="{00000000-0005-0000-0000-0000A15E0000}"/>
    <cellStyle name="제목[1 줄] 2 3 3 7 4" xfId="27564" xr:uid="{00000000-0005-0000-0000-0000A25E0000}"/>
    <cellStyle name="제목[1 줄] 2 3 3 8" xfId="10385" xr:uid="{00000000-0005-0000-0000-0000A35E0000}"/>
    <cellStyle name="제목[1 줄] 2 3 3 8 2" xfId="16327" xr:uid="{00000000-0005-0000-0000-0000A45E0000}"/>
    <cellStyle name="제목[1 줄] 2 3 3 8 3" xfId="22083" xr:uid="{00000000-0005-0000-0000-0000A55E0000}"/>
    <cellStyle name="제목[1 줄] 2 3 3 8 4" xfId="27565" xr:uid="{00000000-0005-0000-0000-0000A65E0000}"/>
    <cellStyle name="제목[1 줄] 2 3 3 9" xfId="10386" xr:uid="{00000000-0005-0000-0000-0000A75E0000}"/>
    <cellStyle name="제목[1 줄] 2 3 3 9 2" xfId="16328" xr:uid="{00000000-0005-0000-0000-0000A85E0000}"/>
    <cellStyle name="제목[1 줄] 2 3 3 9 3" xfId="22084" xr:uid="{00000000-0005-0000-0000-0000A95E0000}"/>
    <cellStyle name="제목[1 줄] 2 3 3 9 4" xfId="27566" xr:uid="{00000000-0005-0000-0000-0000AA5E0000}"/>
    <cellStyle name="제목[1 줄] 2 3 4" xfId="10387" xr:uid="{00000000-0005-0000-0000-0000AB5E0000}"/>
    <cellStyle name="제목[1 줄] 2 3 4 2" xfId="16329" xr:uid="{00000000-0005-0000-0000-0000AC5E0000}"/>
    <cellStyle name="제목[1 줄] 2 3 4 3" xfId="22085" xr:uid="{00000000-0005-0000-0000-0000AD5E0000}"/>
    <cellStyle name="제목[1 줄] 2 3 4 4" xfId="27567" xr:uid="{00000000-0005-0000-0000-0000AE5E0000}"/>
    <cellStyle name="제목[1 줄] 2 3 5" xfId="10388" xr:uid="{00000000-0005-0000-0000-0000AF5E0000}"/>
    <cellStyle name="제목[1 줄] 2 3 5 2" xfId="16330" xr:uid="{00000000-0005-0000-0000-0000B05E0000}"/>
    <cellStyle name="제목[1 줄] 2 3 5 3" xfId="22086" xr:uid="{00000000-0005-0000-0000-0000B15E0000}"/>
    <cellStyle name="제목[1 줄] 2 3 5 4" xfId="27568" xr:uid="{00000000-0005-0000-0000-0000B25E0000}"/>
    <cellStyle name="제목[1 줄] 2 3 6" xfId="10389" xr:uid="{00000000-0005-0000-0000-0000B35E0000}"/>
    <cellStyle name="제목[1 줄] 2 3 6 2" xfId="16331" xr:uid="{00000000-0005-0000-0000-0000B45E0000}"/>
    <cellStyle name="제목[1 줄] 2 3 6 3" xfId="22087" xr:uid="{00000000-0005-0000-0000-0000B55E0000}"/>
    <cellStyle name="제목[1 줄] 2 3 6 4" xfId="27569" xr:uid="{00000000-0005-0000-0000-0000B65E0000}"/>
    <cellStyle name="제목[1 줄] 2 3 7" xfId="11426" xr:uid="{00000000-0005-0000-0000-0000B75E0000}"/>
    <cellStyle name="제목[1 줄] 2 4" xfId="5634" xr:uid="{00000000-0005-0000-0000-0000B85E0000}"/>
    <cellStyle name="제목[1 줄] 2 4 2" xfId="10390" xr:uid="{00000000-0005-0000-0000-0000B95E0000}"/>
    <cellStyle name="제목[1 줄] 2 4 2 2" xfId="16332" xr:uid="{00000000-0005-0000-0000-0000BA5E0000}"/>
    <cellStyle name="제목[1 줄] 2 4 2 3" xfId="22088" xr:uid="{00000000-0005-0000-0000-0000BB5E0000}"/>
    <cellStyle name="제목[1 줄] 2 4 2 4" xfId="27570" xr:uid="{00000000-0005-0000-0000-0000BC5E0000}"/>
    <cellStyle name="제목[1 줄] 2 4 3" xfId="10391" xr:uid="{00000000-0005-0000-0000-0000BD5E0000}"/>
    <cellStyle name="제목[1 줄] 2 4 3 2" xfId="16333" xr:uid="{00000000-0005-0000-0000-0000BE5E0000}"/>
    <cellStyle name="제목[1 줄] 2 4 3 3" xfId="22089" xr:uid="{00000000-0005-0000-0000-0000BF5E0000}"/>
    <cellStyle name="제목[1 줄] 2 4 3 4" xfId="27571" xr:uid="{00000000-0005-0000-0000-0000C05E0000}"/>
    <cellStyle name="제목[1 줄] 2 4 4" xfId="10392" xr:uid="{00000000-0005-0000-0000-0000C15E0000}"/>
    <cellStyle name="제목[1 줄] 2 4 4 2" xfId="16334" xr:uid="{00000000-0005-0000-0000-0000C25E0000}"/>
    <cellStyle name="제목[1 줄] 2 4 4 3" xfId="22090" xr:uid="{00000000-0005-0000-0000-0000C35E0000}"/>
    <cellStyle name="제목[1 줄] 2 4 4 4" xfId="27572" xr:uid="{00000000-0005-0000-0000-0000C45E0000}"/>
    <cellStyle name="제목[1 줄] 2 4 5" xfId="10393" xr:uid="{00000000-0005-0000-0000-0000C55E0000}"/>
    <cellStyle name="제목[1 줄] 2 4 5 2" xfId="16335" xr:uid="{00000000-0005-0000-0000-0000C65E0000}"/>
    <cellStyle name="제목[1 줄] 2 4 5 3" xfId="22091" xr:uid="{00000000-0005-0000-0000-0000C75E0000}"/>
    <cellStyle name="제목[1 줄] 2 4 5 4" xfId="27573" xr:uid="{00000000-0005-0000-0000-0000C85E0000}"/>
    <cellStyle name="제목[1 줄] 2 4 6" xfId="10394" xr:uid="{00000000-0005-0000-0000-0000C95E0000}"/>
    <cellStyle name="제목[1 줄] 2 4 6 2" xfId="16336" xr:uid="{00000000-0005-0000-0000-0000CA5E0000}"/>
    <cellStyle name="제목[1 줄] 2 4 6 3" xfId="22092" xr:uid="{00000000-0005-0000-0000-0000CB5E0000}"/>
    <cellStyle name="제목[1 줄] 2 4 6 4" xfId="27574" xr:uid="{00000000-0005-0000-0000-0000CC5E0000}"/>
    <cellStyle name="제목[1 줄] 2 4 7" xfId="11608" xr:uid="{00000000-0005-0000-0000-0000CD5E0000}"/>
    <cellStyle name="제목[1 줄] 2 4 8" xfId="17379" xr:uid="{00000000-0005-0000-0000-0000CE5E0000}"/>
    <cellStyle name="제목[1 줄] 2 5" xfId="5609" xr:uid="{00000000-0005-0000-0000-0000CF5E0000}"/>
    <cellStyle name="제목[1 줄] 2 5 10" xfId="10395" xr:uid="{00000000-0005-0000-0000-0000D05E0000}"/>
    <cellStyle name="제목[1 줄] 2 5 10 2" xfId="16337" xr:uid="{00000000-0005-0000-0000-0000D15E0000}"/>
    <cellStyle name="제목[1 줄] 2 5 10 3" xfId="22093" xr:uid="{00000000-0005-0000-0000-0000D25E0000}"/>
    <cellStyle name="제목[1 줄] 2 5 10 4" xfId="27575" xr:uid="{00000000-0005-0000-0000-0000D35E0000}"/>
    <cellStyle name="제목[1 줄] 2 5 11" xfId="11591" xr:uid="{00000000-0005-0000-0000-0000D45E0000}"/>
    <cellStyle name="제목[1 줄] 2 5 12" xfId="17363" xr:uid="{00000000-0005-0000-0000-0000D55E0000}"/>
    <cellStyle name="제목[1 줄] 2 5 13" xfId="22915" xr:uid="{00000000-0005-0000-0000-0000D65E0000}"/>
    <cellStyle name="제목[1 줄] 2 5 2" xfId="10396" xr:uid="{00000000-0005-0000-0000-0000D75E0000}"/>
    <cellStyle name="제목[1 줄] 2 5 2 2" xfId="16338" xr:uid="{00000000-0005-0000-0000-0000D85E0000}"/>
    <cellStyle name="제목[1 줄] 2 5 2 3" xfId="22094" xr:uid="{00000000-0005-0000-0000-0000D95E0000}"/>
    <cellStyle name="제목[1 줄] 2 5 2 4" xfId="27576" xr:uid="{00000000-0005-0000-0000-0000DA5E0000}"/>
    <cellStyle name="제목[1 줄] 2 5 3" xfId="10397" xr:uid="{00000000-0005-0000-0000-0000DB5E0000}"/>
    <cellStyle name="제목[1 줄] 2 5 3 2" xfId="16339" xr:uid="{00000000-0005-0000-0000-0000DC5E0000}"/>
    <cellStyle name="제목[1 줄] 2 5 3 3" xfId="22095" xr:uid="{00000000-0005-0000-0000-0000DD5E0000}"/>
    <cellStyle name="제목[1 줄] 2 5 3 4" xfId="27577" xr:uid="{00000000-0005-0000-0000-0000DE5E0000}"/>
    <cellStyle name="제목[1 줄] 2 5 4" xfId="10398" xr:uid="{00000000-0005-0000-0000-0000DF5E0000}"/>
    <cellStyle name="제목[1 줄] 2 5 4 2" xfId="16340" xr:uid="{00000000-0005-0000-0000-0000E05E0000}"/>
    <cellStyle name="제목[1 줄] 2 5 4 3" xfId="22096" xr:uid="{00000000-0005-0000-0000-0000E15E0000}"/>
    <cellStyle name="제목[1 줄] 2 5 4 4" xfId="27578" xr:uid="{00000000-0005-0000-0000-0000E25E0000}"/>
    <cellStyle name="제목[1 줄] 2 5 5" xfId="10399" xr:uid="{00000000-0005-0000-0000-0000E35E0000}"/>
    <cellStyle name="제목[1 줄] 2 5 5 2" xfId="16341" xr:uid="{00000000-0005-0000-0000-0000E45E0000}"/>
    <cellStyle name="제목[1 줄] 2 5 5 3" xfId="22097" xr:uid="{00000000-0005-0000-0000-0000E55E0000}"/>
    <cellStyle name="제목[1 줄] 2 5 5 4" xfId="27579" xr:uid="{00000000-0005-0000-0000-0000E65E0000}"/>
    <cellStyle name="제목[1 줄] 2 5 6" xfId="10400" xr:uid="{00000000-0005-0000-0000-0000E75E0000}"/>
    <cellStyle name="제목[1 줄] 2 5 6 2" xfId="16342" xr:uid="{00000000-0005-0000-0000-0000E85E0000}"/>
    <cellStyle name="제목[1 줄] 2 5 6 3" xfId="22098" xr:uid="{00000000-0005-0000-0000-0000E95E0000}"/>
    <cellStyle name="제목[1 줄] 2 5 6 4" xfId="27580" xr:uid="{00000000-0005-0000-0000-0000EA5E0000}"/>
    <cellStyle name="제목[1 줄] 2 5 7" xfId="10401" xr:uid="{00000000-0005-0000-0000-0000EB5E0000}"/>
    <cellStyle name="제목[1 줄] 2 5 7 2" xfId="16343" xr:uid="{00000000-0005-0000-0000-0000EC5E0000}"/>
    <cellStyle name="제목[1 줄] 2 5 7 3" xfId="22099" xr:uid="{00000000-0005-0000-0000-0000ED5E0000}"/>
    <cellStyle name="제목[1 줄] 2 5 7 4" xfId="27581" xr:uid="{00000000-0005-0000-0000-0000EE5E0000}"/>
    <cellStyle name="제목[1 줄] 2 5 8" xfId="10402" xr:uid="{00000000-0005-0000-0000-0000EF5E0000}"/>
    <cellStyle name="제목[1 줄] 2 5 8 2" xfId="16344" xr:uid="{00000000-0005-0000-0000-0000F05E0000}"/>
    <cellStyle name="제목[1 줄] 2 5 8 3" xfId="22100" xr:uid="{00000000-0005-0000-0000-0000F15E0000}"/>
    <cellStyle name="제목[1 줄] 2 5 8 4" xfId="27582" xr:uid="{00000000-0005-0000-0000-0000F25E0000}"/>
    <cellStyle name="제목[1 줄] 2 5 9" xfId="10403" xr:uid="{00000000-0005-0000-0000-0000F35E0000}"/>
    <cellStyle name="제목[1 줄] 2 5 9 2" xfId="16345" xr:uid="{00000000-0005-0000-0000-0000F45E0000}"/>
    <cellStyle name="제목[1 줄] 2 5 9 3" xfId="22101" xr:uid="{00000000-0005-0000-0000-0000F55E0000}"/>
    <cellStyle name="제목[1 줄] 2 5 9 4" xfId="27583" xr:uid="{00000000-0005-0000-0000-0000F65E0000}"/>
    <cellStyle name="제목[1 줄] 2 6" xfId="10404" xr:uid="{00000000-0005-0000-0000-0000F75E0000}"/>
    <cellStyle name="제목[1 줄] 2 6 2" xfId="16346" xr:uid="{00000000-0005-0000-0000-0000F85E0000}"/>
    <cellStyle name="제목[1 줄] 2 6 3" xfId="22102" xr:uid="{00000000-0005-0000-0000-0000F95E0000}"/>
    <cellStyle name="제목[1 줄] 2 6 4" xfId="27584" xr:uid="{00000000-0005-0000-0000-0000FA5E0000}"/>
    <cellStyle name="제목[1 줄] 3" xfId="5542" xr:uid="{00000000-0005-0000-0000-0000FB5E0000}"/>
    <cellStyle name="제목[1 줄] 3 10" xfId="11535" xr:uid="{00000000-0005-0000-0000-0000FC5E0000}"/>
    <cellStyle name="제목[1 줄] 3 2" xfId="5830" xr:uid="{00000000-0005-0000-0000-0000FD5E0000}"/>
    <cellStyle name="제목[1 줄] 3 2 2" xfId="10405" xr:uid="{00000000-0005-0000-0000-0000FE5E0000}"/>
    <cellStyle name="제목[1 줄] 3 2 2 2" xfId="16347" xr:uid="{00000000-0005-0000-0000-0000FF5E0000}"/>
    <cellStyle name="제목[1 줄] 3 2 2 3" xfId="22103" xr:uid="{00000000-0005-0000-0000-0000005F0000}"/>
    <cellStyle name="제목[1 줄] 3 2 2 4" xfId="27585" xr:uid="{00000000-0005-0000-0000-0000015F0000}"/>
    <cellStyle name="제목[1 줄] 3 2 3" xfId="10406" xr:uid="{00000000-0005-0000-0000-0000025F0000}"/>
    <cellStyle name="제목[1 줄] 3 2 3 2" xfId="16348" xr:uid="{00000000-0005-0000-0000-0000035F0000}"/>
    <cellStyle name="제목[1 줄] 3 2 3 3" xfId="22104" xr:uid="{00000000-0005-0000-0000-0000045F0000}"/>
    <cellStyle name="제목[1 줄] 3 2 3 4" xfId="27586" xr:uid="{00000000-0005-0000-0000-0000055F0000}"/>
    <cellStyle name="제목[1 줄] 3 2 4" xfId="10407" xr:uid="{00000000-0005-0000-0000-0000065F0000}"/>
    <cellStyle name="제목[1 줄] 3 2 4 2" xfId="16349" xr:uid="{00000000-0005-0000-0000-0000075F0000}"/>
    <cellStyle name="제목[1 줄] 3 2 4 3" xfId="22105" xr:uid="{00000000-0005-0000-0000-0000085F0000}"/>
    <cellStyle name="제목[1 줄] 3 2 4 4" xfId="27587" xr:uid="{00000000-0005-0000-0000-0000095F0000}"/>
    <cellStyle name="제목[1 줄] 3 2 5" xfId="10408" xr:uid="{00000000-0005-0000-0000-00000A5F0000}"/>
    <cellStyle name="제목[1 줄] 3 2 5 2" xfId="16350" xr:uid="{00000000-0005-0000-0000-00000B5F0000}"/>
    <cellStyle name="제목[1 줄] 3 2 5 3" xfId="22106" xr:uid="{00000000-0005-0000-0000-00000C5F0000}"/>
    <cellStyle name="제목[1 줄] 3 2 5 4" xfId="27588" xr:uid="{00000000-0005-0000-0000-00000D5F0000}"/>
    <cellStyle name="제목[1 줄] 3 2 6" xfId="10409" xr:uid="{00000000-0005-0000-0000-00000E5F0000}"/>
    <cellStyle name="제목[1 줄] 3 2 6 2" xfId="16351" xr:uid="{00000000-0005-0000-0000-00000F5F0000}"/>
    <cellStyle name="제목[1 줄] 3 2 6 3" xfId="22107" xr:uid="{00000000-0005-0000-0000-0000105F0000}"/>
    <cellStyle name="제목[1 줄] 3 2 6 4" xfId="27589" xr:uid="{00000000-0005-0000-0000-0000115F0000}"/>
    <cellStyle name="제목[1 줄] 3 2 7" xfId="11803" xr:uid="{00000000-0005-0000-0000-0000125F0000}"/>
    <cellStyle name="제목[1 줄] 3 2 8" xfId="17565" xr:uid="{00000000-0005-0000-0000-0000135F0000}"/>
    <cellStyle name="제목[1 줄] 3 3" xfId="6052" xr:uid="{00000000-0005-0000-0000-0000145F0000}"/>
    <cellStyle name="제목[1 줄] 3 3 10" xfId="10410" xr:uid="{00000000-0005-0000-0000-0000155F0000}"/>
    <cellStyle name="제목[1 줄] 3 3 10 2" xfId="16352" xr:uid="{00000000-0005-0000-0000-0000165F0000}"/>
    <cellStyle name="제목[1 줄] 3 3 10 3" xfId="22108" xr:uid="{00000000-0005-0000-0000-0000175F0000}"/>
    <cellStyle name="제목[1 줄] 3 3 10 4" xfId="27590" xr:uid="{00000000-0005-0000-0000-0000185F0000}"/>
    <cellStyle name="제목[1 줄] 3 3 11" xfId="12024" xr:uid="{00000000-0005-0000-0000-0000195F0000}"/>
    <cellStyle name="제목[1 줄] 3 3 12" xfId="17781" xr:uid="{00000000-0005-0000-0000-00001A5F0000}"/>
    <cellStyle name="제목[1 줄] 3 3 13" xfId="23278" xr:uid="{00000000-0005-0000-0000-00001B5F0000}"/>
    <cellStyle name="제목[1 줄] 3 3 2" xfId="10411" xr:uid="{00000000-0005-0000-0000-00001C5F0000}"/>
    <cellStyle name="제목[1 줄] 3 3 2 2" xfId="16353" xr:uid="{00000000-0005-0000-0000-00001D5F0000}"/>
    <cellStyle name="제목[1 줄] 3 3 2 3" xfId="22109" xr:uid="{00000000-0005-0000-0000-00001E5F0000}"/>
    <cellStyle name="제목[1 줄] 3 3 2 4" xfId="27591" xr:uid="{00000000-0005-0000-0000-00001F5F0000}"/>
    <cellStyle name="제목[1 줄] 3 3 3" xfId="10412" xr:uid="{00000000-0005-0000-0000-0000205F0000}"/>
    <cellStyle name="제목[1 줄] 3 3 3 2" xfId="16354" xr:uid="{00000000-0005-0000-0000-0000215F0000}"/>
    <cellStyle name="제목[1 줄] 3 3 3 3" xfId="22110" xr:uid="{00000000-0005-0000-0000-0000225F0000}"/>
    <cellStyle name="제목[1 줄] 3 3 3 4" xfId="27592" xr:uid="{00000000-0005-0000-0000-0000235F0000}"/>
    <cellStyle name="제목[1 줄] 3 3 4" xfId="10413" xr:uid="{00000000-0005-0000-0000-0000245F0000}"/>
    <cellStyle name="제목[1 줄] 3 3 4 2" xfId="16355" xr:uid="{00000000-0005-0000-0000-0000255F0000}"/>
    <cellStyle name="제목[1 줄] 3 3 4 3" xfId="22111" xr:uid="{00000000-0005-0000-0000-0000265F0000}"/>
    <cellStyle name="제목[1 줄] 3 3 4 4" xfId="27593" xr:uid="{00000000-0005-0000-0000-0000275F0000}"/>
    <cellStyle name="제목[1 줄] 3 3 5" xfId="10414" xr:uid="{00000000-0005-0000-0000-0000285F0000}"/>
    <cellStyle name="제목[1 줄] 3 3 5 2" xfId="16356" xr:uid="{00000000-0005-0000-0000-0000295F0000}"/>
    <cellStyle name="제목[1 줄] 3 3 5 3" xfId="22112" xr:uid="{00000000-0005-0000-0000-00002A5F0000}"/>
    <cellStyle name="제목[1 줄] 3 3 5 4" xfId="27594" xr:uid="{00000000-0005-0000-0000-00002B5F0000}"/>
    <cellStyle name="제목[1 줄] 3 3 6" xfId="10415" xr:uid="{00000000-0005-0000-0000-00002C5F0000}"/>
    <cellStyle name="제목[1 줄] 3 3 6 2" xfId="16357" xr:uid="{00000000-0005-0000-0000-00002D5F0000}"/>
    <cellStyle name="제목[1 줄] 3 3 6 3" xfId="22113" xr:uid="{00000000-0005-0000-0000-00002E5F0000}"/>
    <cellStyle name="제목[1 줄] 3 3 6 4" xfId="27595" xr:uid="{00000000-0005-0000-0000-00002F5F0000}"/>
    <cellStyle name="제목[1 줄] 3 3 7" xfId="10416" xr:uid="{00000000-0005-0000-0000-0000305F0000}"/>
    <cellStyle name="제목[1 줄] 3 3 7 2" xfId="16358" xr:uid="{00000000-0005-0000-0000-0000315F0000}"/>
    <cellStyle name="제목[1 줄] 3 3 7 3" xfId="22114" xr:uid="{00000000-0005-0000-0000-0000325F0000}"/>
    <cellStyle name="제목[1 줄] 3 3 7 4" xfId="27596" xr:uid="{00000000-0005-0000-0000-0000335F0000}"/>
    <cellStyle name="제목[1 줄] 3 3 8" xfId="10417" xr:uid="{00000000-0005-0000-0000-0000345F0000}"/>
    <cellStyle name="제목[1 줄] 3 3 8 2" xfId="16359" xr:uid="{00000000-0005-0000-0000-0000355F0000}"/>
    <cellStyle name="제목[1 줄] 3 3 8 3" xfId="22115" xr:uid="{00000000-0005-0000-0000-0000365F0000}"/>
    <cellStyle name="제목[1 줄] 3 3 8 4" xfId="27597" xr:uid="{00000000-0005-0000-0000-0000375F0000}"/>
    <cellStyle name="제목[1 줄] 3 3 9" xfId="10418" xr:uid="{00000000-0005-0000-0000-0000385F0000}"/>
    <cellStyle name="제목[1 줄] 3 3 9 2" xfId="16360" xr:uid="{00000000-0005-0000-0000-0000395F0000}"/>
    <cellStyle name="제목[1 줄] 3 3 9 3" xfId="22116" xr:uid="{00000000-0005-0000-0000-00003A5F0000}"/>
    <cellStyle name="제목[1 줄] 3 3 9 4" xfId="27598" xr:uid="{00000000-0005-0000-0000-00003B5F0000}"/>
    <cellStyle name="제목[1 줄] 3 4" xfId="10419" xr:uid="{00000000-0005-0000-0000-00003C5F0000}"/>
    <cellStyle name="제목[1 줄] 3 4 2" xfId="16361" xr:uid="{00000000-0005-0000-0000-00003D5F0000}"/>
    <cellStyle name="제목[1 줄] 3 4 3" xfId="22117" xr:uid="{00000000-0005-0000-0000-00003E5F0000}"/>
    <cellStyle name="제목[1 줄] 3 4 4" xfId="27599" xr:uid="{00000000-0005-0000-0000-00003F5F0000}"/>
    <cellStyle name="제목[1 줄] 3 5" xfId="10420" xr:uid="{00000000-0005-0000-0000-0000405F0000}"/>
    <cellStyle name="제목[1 줄] 3 5 2" xfId="16362" xr:uid="{00000000-0005-0000-0000-0000415F0000}"/>
    <cellStyle name="제목[1 줄] 3 5 3" xfId="22118" xr:uid="{00000000-0005-0000-0000-0000425F0000}"/>
    <cellStyle name="제목[1 줄] 3 5 4" xfId="27600" xr:uid="{00000000-0005-0000-0000-0000435F0000}"/>
    <cellStyle name="제목[1 줄] 3 6" xfId="10421" xr:uid="{00000000-0005-0000-0000-0000445F0000}"/>
    <cellStyle name="제목[1 줄] 3 6 2" xfId="16363" xr:uid="{00000000-0005-0000-0000-0000455F0000}"/>
    <cellStyle name="제목[1 줄] 3 6 3" xfId="22119" xr:uid="{00000000-0005-0000-0000-0000465F0000}"/>
    <cellStyle name="제목[1 줄] 3 6 4" xfId="27601" xr:uid="{00000000-0005-0000-0000-0000475F0000}"/>
    <cellStyle name="제목[1 줄] 3 7" xfId="10422" xr:uid="{00000000-0005-0000-0000-0000485F0000}"/>
    <cellStyle name="제목[1 줄] 3 7 2" xfId="16364" xr:uid="{00000000-0005-0000-0000-0000495F0000}"/>
    <cellStyle name="제목[1 줄] 3 7 3" xfId="22120" xr:uid="{00000000-0005-0000-0000-00004A5F0000}"/>
    <cellStyle name="제목[1 줄] 3 7 4" xfId="27602" xr:uid="{00000000-0005-0000-0000-00004B5F0000}"/>
    <cellStyle name="제목[1 줄] 3 8" xfId="10423" xr:uid="{00000000-0005-0000-0000-00004C5F0000}"/>
    <cellStyle name="제목[1 줄] 3 8 2" xfId="16365" xr:uid="{00000000-0005-0000-0000-00004D5F0000}"/>
    <cellStyle name="제목[1 줄] 3 8 3" xfId="22121" xr:uid="{00000000-0005-0000-0000-00004E5F0000}"/>
    <cellStyle name="제목[1 줄] 3 8 4" xfId="27603" xr:uid="{00000000-0005-0000-0000-00004F5F0000}"/>
    <cellStyle name="제목[1 줄] 3 9" xfId="10424" xr:uid="{00000000-0005-0000-0000-0000505F0000}"/>
    <cellStyle name="제목[1 줄] 3 9 2" xfId="16366" xr:uid="{00000000-0005-0000-0000-0000515F0000}"/>
    <cellStyle name="제목[1 줄] 3 9 3" xfId="22122" xr:uid="{00000000-0005-0000-0000-0000525F0000}"/>
    <cellStyle name="제목[1 줄] 3 9 4" xfId="27604" xr:uid="{00000000-0005-0000-0000-0000535F0000}"/>
    <cellStyle name="제목[1 줄] 4" xfId="5453" xr:uid="{00000000-0005-0000-0000-0000545F0000}"/>
    <cellStyle name="제목[1 줄] 4 2" xfId="5741" xr:uid="{00000000-0005-0000-0000-0000555F0000}"/>
    <cellStyle name="제목[1 줄] 4 2 2" xfId="10425" xr:uid="{00000000-0005-0000-0000-0000565F0000}"/>
    <cellStyle name="제목[1 줄] 4 2 2 2" xfId="16367" xr:uid="{00000000-0005-0000-0000-0000575F0000}"/>
    <cellStyle name="제목[1 줄] 4 2 2 3" xfId="22123" xr:uid="{00000000-0005-0000-0000-0000585F0000}"/>
    <cellStyle name="제목[1 줄] 4 2 2 4" xfId="27605" xr:uid="{00000000-0005-0000-0000-0000595F0000}"/>
    <cellStyle name="제목[1 줄] 4 2 3" xfId="10426" xr:uid="{00000000-0005-0000-0000-00005A5F0000}"/>
    <cellStyle name="제목[1 줄] 4 2 3 2" xfId="16368" xr:uid="{00000000-0005-0000-0000-00005B5F0000}"/>
    <cellStyle name="제목[1 줄] 4 2 3 3" xfId="22124" xr:uid="{00000000-0005-0000-0000-00005C5F0000}"/>
    <cellStyle name="제목[1 줄] 4 2 3 4" xfId="27606" xr:uid="{00000000-0005-0000-0000-00005D5F0000}"/>
    <cellStyle name="제목[1 줄] 4 2 4" xfId="10427" xr:uid="{00000000-0005-0000-0000-00005E5F0000}"/>
    <cellStyle name="제목[1 줄] 4 2 4 2" xfId="16369" xr:uid="{00000000-0005-0000-0000-00005F5F0000}"/>
    <cellStyle name="제목[1 줄] 4 2 4 3" xfId="22125" xr:uid="{00000000-0005-0000-0000-0000605F0000}"/>
    <cellStyle name="제목[1 줄] 4 2 4 4" xfId="27607" xr:uid="{00000000-0005-0000-0000-0000615F0000}"/>
    <cellStyle name="제목[1 줄] 4 2 5" xfId="10428" xr:uid="{00000000-0005-0000-0000-0000625F0000}"/>
    <cellStyle name="제목[1 줄] 4 2 5 2" xfId="16370" xr:uid="{00000000-0005-0000-0000-0000635F0000}"/>
    <cellStyle name="제목[1 줄] 4 2 5 3" xfId="22126" xr:uid="{00000000-0005-0000-0000-0000645F0000}"/>
    <cellStyle name="제목[1 줄] 4 2 5 4" xfId="27608" xr:uid="{00000000-0005-0000-0000-0000655F0000}"/>
    <cellStyle name="제목[1 줄] 4 2 6" xfId="10429" xr:uid="{00000000-0005-0000-0000-0000665F0000}"/>
    <cellStyle name="제목[1 줄] 4 2 6 2" xfId="16371" xr:uid="{00000000-0005-0000-0000-0000675F0000}"/>
    <cellStyle name="제목[1 줄] 4 2 6 3" xfId="22127" xr:uid="{00000000-0005-0000-0000-0000685F0000}"/>
    <cellStyle name="제목[1 줄] 4 2 6 4" xfId="27609" xr:uid="{00000000-0005-0000-0000-0000695F0000}"/>
    <cellStyle name="제목[1 줄] 4 2 7" xfId="11714" xr:uid="{00000000-0005-0000-0000-00006A5F0000}"/>
    <cellStyle name="제목[1 줄] 4 2 8" xfId="17481" xr:uid="{00000000-0005-0000-0000-00006B5F0000}"/>
    <cellStyle name="제목[1 줄] 4 3" xfId="10430" xr:uid="{00000000-0005-0000-0000-00006C5F0000}"/>
    <cellStyle name="제목[1 줄] 4 3 2" xfId="16372" xr:uid="{00000000-0005-0000-0000-00006D5F0000}"/>
    <cellStyle name="제목[1 줄] 4 3 3" xfId="22128" xr:uid="{00000000-0005-0000-0000-00006E5F0000}"/>
    <cellStyle name="제목[1 줄] 4 3 4" xfId="27610" xr:uid="{00000000-0005-0000-0000-00006F5F0000}"/>
    <cellStyle name="제목[1 줄] 4 4" xfId="10431" xr:uid="{00000000-0005-0000-0000-0000705F0000}"/>
    <cellStyle name="제목[1 줄] 4 4 2" xfId="16373" xr:uid="{00000000-0005-0000-0000-0000715F0000}"/>
    <cellStyle name="제목[1 줄] 4 4 3" xfId="22129" xr:uid="{00000000-0005-0000-0000-0000725F0000}"/>
    <cellStyle name="제목[1 줄] 4 4 4" xfId="27611" xr:uid="{00000000-0005-0000-0000-0000735F0000}"/>
    <cellStyle name="제목[1 줄] 4 5" xfId="10432" xr:uid="{00000000-0005-0000-0000-0000745F0000}"/>
    <cellStyle name="제목[1 줄] 4 5 2" xfId="16374" xr:uid="{00000000-0005-0000-0000-0000755F0000}"/>
    <cellStyle name="제목[1 줄] 4 5 3" xfId="22130" xr:uid="{00000000-0005-0000-0000-0000765F0000}"/>
    <cellStyle name="제목[1 줄] 4 5 4" xfId="27612" xr:uid="{00000000-0005-0000-0000-0000775F0000}"/>
    <cellStyle name="제목[1 줄] 4 6" xfId="11447" xr:uid="{00000000-0005-0000-0000-0000785F0000}"/>
    <cellStyle name="제목[1 줄] 4 7" xfId="17241" xr:uid="{00000000-0005-0000-0000-0000795F0000}"/>
    <cellStyle name="제목[1 줄] 5" xfId="5605" xr:uid="{00000000-0005-0000-0000-00007A5F0000}"/>
    <cellStyle name="제목[1 줄] 5 2" xfId="10433" xr:uid="{00000000-0005-0000-0000-00007B5F0000}"/>
    <cellStyle name="제목[1 줄] 5 2 2" xfId="16375" xr:uid="{00000000-0005-0000-0000-00007C5F0000}"/>
    <cellStyle name="제목[1 줄] 5 2 3" xfId="22131" xr:uid="{00000000-0005-0000-0000-00007D5F0000}"/>
    <cellStyle name="제목[1 줄] 5 2 4" xfId="27613" xr:uid="{00000000-0005-0000-0000-00007E5F0000}"/>
    <cellStyle name="제목[1 줄] 5 3" xfId="10434" xr:uid="{00000000-0005-0000-0000-00007F5F0000}"/>
    <cellStyle name="제목[1 줄] 5 3 2" xfId="16376" xr:uid="{00000000-0005-0000-0000-0000805F0000}"/>
    <cellStyle name="제목[1 줄] 5 3 3" xfId="22132" xr:uid="{00000000-0005-0000-0000-0000815F0000}"/>
    <cellStyle name="제목[1 줄] 5 3 4" xfId="27614" xr:uid="{00000000-0005-0000-0000-0000825F0000}"/>
    <cellStyle name="제목[1 줄] 5 4" xfId="10435" xr:uid="{00000000-0005-0000-0000-0000835F0000}"/>
    <cellStyle name="제목[1 줄] 5 4 2" xfId="16377" xr:uid="{00000000-0005-0000-0000-0000845F0000}"/>
    <cellStyle name="제목[1 줄] 5 4 3" xfId="22133" xr:uid="{00000000-0005-0000-0000-0000855F0000}"/>
    <cellStyle name="제목[1 줄] 5 4 4" xfId="27615" xr:uid="{00000000-0005-0000-0000-0000865F0000}"/>
    <cellStyle name="제목[1 줄] 5 5" xfId="10436" xr:uid="{00000000-0005-0000-0000-0000875F0000}"/>
    <cellStyle name="제목[1 줄] 5 5 2" xfId="16378" xr:uid="{00000000-0005-0000-0000-0000885F0000}"/>
    <cellStyle name="제목[1 줄] 5 5 3" xfId="22134" xr:uid="{00000000-0005-0000-0000-0000895F0000}"/>
    <cellStyle name="제목[1 줄] 5 5 4" xfId="27616" xr:uid="{00000000-0005-0000-0000-00008A5F0000}"/>
    <cellStyle name="제목[1 줄] 5 6" xfId="10437" xr:uid="{00000000-0005-0000-0000-00008B5F0000}"/>
    <cellStyle name="제목[1 줄] 5 6 2" xfId="16379" xr:uid="{00000000-0005-0000-0000-00008C5F0000}"/>
    <cellStyle name="제목[1 줄] 5 6 3" xfId="22135" xr:uid="{00000000-0005-0000-0000-00008D5F0000}"/>
    <cellStyle name="제목[1 줄] 5 6 4" xfId="27617" xr:uid="{00000000-0005-0000-0000-00008E5F0000}"/>
    <cellStyle name="제목[1 줄] 5 7" xfId="11587" xr:uid="{00000000-0005-0000-0000-00008F5F0000}"/>
    <cellStyle name="제목[1 줄] 5 8" xfId="17359" xr:uid="{00000000-0005-0000-0000-0000905F0000}"/>
    <cellStyle name="제목[1 줄] 6" xfId="10438" xr:uid="{00000000-0005-0000-0000-0000915F0000}"/>
    <cellStyle name="제목[1 줄] 6 2" xfId="16380" xr:uid="{00000000-0005-0000-0000-0000925F0000}"/>
    <cellStyle name="제목[1 줄] 6 3" xfId="22136" xr:uid="{00000000-0005-0000-0000-0000935F0000}"/>
    <cellStyle name="제목[1 줄] 6 4" xfId="27618" xr:uid="{00000000-0005-0000-0000-0000945F0000}"/>
    <cellStyle name="제목[2줄 아래]" xfId="654" xr:uid="{00000000-0005-0000-0000-0000955F0000}"/>
    <cellStyle name="제목[2줄 위]" xfId="655" xr:uid="{00000000-0005-0000-0000-0000965F0000}"/>
    <cellStyle name="제목[2줄 위] 10" xfId="10439" xr:uid="{00000000-0005-0000-0000-0000975F0000}"/>
    <cellStyle name="제목[2줄 위] 10 2" xfId="16381" xr:uid="{00000000-0005-0000-0000-0000985F0000}"/>
    <cellStyle name="제목[2줄 위] 10 3" xfId="22137" xr:uid="{00000000-0005-0000-0000-0000995F0000}"/>
    <cellStyle name="제목[2줄 위] 10 4" xfId="27619" xr:uid="{00000000-0005-0000-0000-00009A5F0000}"/>
    <cellStyle name="제목[2줄 위] 11" xfId="11250" xr:uid="{00000000-0005-0000-0000-00009B5F0000}"/>
    <cellStyle name="제목[2줄 위] 12" xfId="11226" xr:uid="{00000000-0005-0000-0000-00009C5F0000}"/>
    <cellStyle name="제목[2줄 위] 13" xfId="11234" xr:uid="{00000000-0005-0000-0000-00009D5F0000}"/>
    <cellStyle name="제목[2줄 위] 2" xfId="5391" xr:uid="{00000000-0005-0000-0000-00009E5F0000}"/>
    <cellStyle name="제목[2줄 위] 2 10" xfId="11385" xr:uid="{00000000-0005-0000-0000-00009F5F0000}"/>
    <cellStyle name="제목[2줄 위] 2 11" xfId="17188" xr:uid="{00000000-0005-0000-0000-0000A05F0000}"/>
    <cellStyle name="제목[2줄 위] 2 12" xfId="11310" xr:uid="{00000000-0005-0000-0000-0000A15F0000}"/>
    <cellStyle name="제목[2줄 위] 2 2" xfId="5679" xr:uid="{00000000-0005-0000-0000-0000A25F0000}"/>
    <cellStyle name="제목[2줄 위] 2 2 10" xfId="17422" xr:uid="{00000000-0005-0000-0000-0000A35F0000}"/>
    <cellStyle name="제목[2줄 위] 2 2 2" xfId="10440" xr:uid="{00000000-0005-0000-0000-0000A45F0000}"/>
    <cellStyle name="제목[2줄 위] 2 2 2 2" xfId="16382" xr:uid="{00000000-0005-0000-0000-0000A55F0000}"/>
    <cellStyle name="제목[2줄 위] 2 2 2 3" xfId="22138" xr:uid="{00000000-0005-0000-0000-0000A65F0000}"/>
    <cellStyle name="제목[2줄 위] 2 2 2 4" xfId="27620" xr:uid="{00000000-0005-0000-0000-0000A75F0000}"/>
    <cellStyle name="제목[2줄 위] 2 2 3" xfId="10441" xr:uid="{00000000-0005-0000-0000-0000A85F0000}"/>
    <cellStyle name="제목[2줄 위] 2 2 3 2" xfId="16383" xr:uid="{00000000-0005-0000-0000-0000A95F0000}"/>
    <cellStyle name="제목[2줄 위] 2 2 3 3" xfId="22139" xr:uid="{00000000-0005-0000-0000-0000AA5F0000}"/>
    <cellStyle name="제목[2줄 위] 2 2 3 4" xfId="27621" xr:uid="{00000000-0005-0000-0000-0000AB5F0000}"/>
    <cellStyle name="제목[2줄 위] 2 2 4" xfId="10442" xr:uid="{00000000-0005-0000-0000-0000AC5F0000}"/>
    <cellStyle name="제목[2줄 위] 2 2 4 2" xfId="16384" xr:uid="{00000000-0005-0000-0000-0000AD5F0000}"/>
    <cellStyle name="제목[2줄 위] 2 2 4 3" xfId="22140" xr:uid="{00000000-0005-0000-0000-0000AE5F0000}"/>
    <cellStyle name="제목[2줄 위] 2 2 4 4" xfId="27622" xr:uid="{00000000-0005-0000-0000-0000AF5F0000}"/>
    <cellStyle name="제목[2줄 위] 2 2 5" xfId="10443" xr:uid="{00000000-0005-0000-0000-0000B05F0000}"/>
    <cellStyle name="제목[2줄 위] 2 2 5 2" xfId="16385" xr:uid="{00000000-0005-0000-0000-0000B15F0000}"/>
    <cellStyle name="제목[2줄 위] 2 2 5 3" xfId="22141" xr:uid="{00000000-0005-0000-0000-0000B25F0000}"/>
    <cellStyle name="제목[2줄 위] 2 2 5 4" xfId="27623" xr:uid="{00000000-0005-0000-0000-0000B35F0000}"/>
    <cellStyle name="제목[2줄 위] 2 2 6" xfId="10444" xr:uid="{00000000-0005-0000-0000-0000B45F0000}"/>
    <cellStyle name="제목[2줄 위] 2 2 6 2" xfId="16386" xr:uid="{00000000-0005-0000-0000-0000B55F0000}"/>
    <cellStyle name="제목[2줄 위] 2 2 6 3" xfId="22142" xr:uid="{00000000-0005-0000-0000-0000B65F0000}"/>
    <cellStyle name="제목[2줄 위] 2 2 6 4" xfId="27624" xr:uid="{00000000-0005-0000-0000-0000B75F0000}"/>
    <cellStyle name="제목[2줄 위] 2 2 7" xfId="10445" xr:uid="{00000000-0005-0000-0000-0000B85F0000}"/>
    <cellStyle name="제목[2줄 위] 2 2 7 2" xfId="16387" xr:uid="{00000000-0005-0000-0000-0000B95F0000}"/>
    <cellStyle name="제목[2줄 위] 2 2 7 3" xfId="22143" xr:uid="{00000000-0005-0000-0000-0000BA5F0000}"/>
    <cellStyle name="제목[2줄 위] 2 2 7 4" xfId="27625" xr:uid="{00000000-0005-0000-0000-0000BB5F0000}"/>
    <cellStyle name="제목[2줄 위] 2 2 8" xfId="10446" xr:uid="{00000000-0005-0000-0000-0000BC5F0000}"/>
    <cellStyle name="제목[2줄 위] 2 2 8 2" xfId="16388" xr:uid="{00000000-0005-0000-0000-0000BD5F0000}"/>
    <cellStyle name="제목[2줄 위] 2 2 8 3" xfId="22144" xr:uid="{00000000-0005-0000-0000-0000BE5F0000}"/>
    <cellStyle name="제목[2줄 위] 2 2 8 4" xfId="27626" xr:uid="{00000000-0005-0000-0000-0000BF5F0000}"/>
    <cellStyle name="제목[2줄 위] 2 2 9" xfId="11652" xr:uid="{00000000-0005-0000-0000-0000C05F0000}"/>
    <cellStyle name="제목[2줄 위] 2 3" xfId="5919" xr:uid="{00000000-0005-0000-0000-0000C15F0000}"/>
    <cellStyle name="제목[2줄 위] 2 3 10" xfId="10447" xr:uid="{00000000-0005-0000-0000-0000C25F0000}"/>
    <cellStyle name="제목[2줄 위] 2 3 10 2" xfId="16389" xr:uid="{00000000-0005-0000-0000-0000C35F0000}"/>
    <cellStyle name="제목[2줄 위] 2 3 10 3" xfId="22145" xr:uid="{00000000-0005-0000-0000-0000C45F0000}"/>
    <cellStyle name="제목[2줄 위] 2 3 10 4" xfId="27627" xr:uid="{00000000-0005-0000-0000-0000C55F0000}"/>
    <cellStyle name="제목[2줄 위] 2 3 11" xfId="11892" xr:uid="{00000000-0005-0000-0000-0000C65F0000}"/>
    <cellStyle name="제목[2줄 위] 2 3 12" xfId="17649" xr:uid="{00000000-0005-0000-0000-0000C75F0000}"/>
    <cellStyle name="제목[2줄 위] 2 3 13" xfId="23146" xr:uid="{00000000-0005-0000-0000-0000C85F0000}"/>
    <cellStyle name="제목[2줄 위] 2 3 2" xfId="10448" xr:uid="{00000000-0005-0000-0000-0000C95F0000}"/>
    <cellStyle name="제목[2줄 위] 2 3 2 2" xfId="16390" xr:uid="{00000000-0005-0000-0000-0000CA5F0000}"/>
    <cellStyle name="제목[2줄 위] 2 3 2 3" xfId="22146" xr:uid="{00000000-0005-0000-0000-0000CB5F0000}"/>
    <cellStyle name="제목[2줄 위] 2 3 2 4" xfId="27628" xr:uid="{00000000-0005-0000-0000-0000CC5F0000}"/>
    <cellStyle name="제목[2줄 위] 2 3 3" xfId="10449" xr:uid="{00000000-0005-0000-0000-0000CD5F0000}"/>
    <cellStyle name="제목[2줄 위] 2 3 3 2" xfId="16391" xr:uid="{00000000-0005-0000-0000-0000CE5F0000}"/>
    <cellStyle name="제목[2줄 위] 2 3 3 3" xfId="22147" xr:uid="{00000000-0005-0000-0000-0000CF5F0000}"/>
    <cellStyle name="제목[2줄 위] 2 3 3 4" xfId="27629" xr:uid="{00000000-0005-0000-0000-0000D05F0000}"/>
    <cellStyle name="제목[2줄 위] 2 3 4" xfId="10450" xr:uid="{00000000-0005-0000-0000-0000D15F0000}"/>
    <cellStyle name="제목[2줄 위] 2 3 4 2" xfId="16392" xr:uid="{00000000-0005-0000-0000-0000D25F0000}"/>
    <cellStyle name="제목[2줄 위] 2 3 4 3" xfId="22148" xr:uid="{00000000-0005-0000-0000-0000D35F0000}"/>
    <cellStyle name="제목[2줄 위] 2 3 4 4" xfId="27630" xr:uid="{00000000-0005-0000-0000-0000D45F0000}"/>
    <cellStyle name="제목[2줄 위] 2 3 5" xfId="10451" xr:uid="{00000000-0005-0000-0000-0000D55F0000}"/>
    <cellStyle name="제목[2줄 위] 2 3 5 2" xfId="16393" xr:uid="{00000000-0005-0000-0000-0000D65F0000}"/>
    <cellStyle name="제목[2줄 위] 2 3 5 3" xfId="22149" xr:uid="{00000000-0005-0000-0000-0000D75F0000}"/>
    <cellStyle name="제목[2줄 위] 2 3 5 4" xfId="27631" xr:uid="{00000000-0005-0000-0000-0000D85F0000}"/>
    <cellStyle name="제목[2줄 위] 2 3 6" xfId="10452" xr:uid="{00000000-0005-0000-0000-0000D95F0000}"/>
    <cellStyle name="제목[2줄 위] 2 3 6 2" xfId="16394" xr:uid="{00000000-0005-0000-0000-0000DA5F0000}"/>
    <cellStyle name="제목[2줄 위] 2 3 6 3" xfId="22150" xr:uid="{00000000-0005-0000-0000-0000DB5F0000}"/>
    <cellStyle name="제목[2줄 위] 2 3 6 4" xfId="27632" xr:uid="{00000000-0005-0000-0000-0000DC5F0000}"/>
    <cellStyle name="제목[2줄 위] 2 3 7" xfId="10453" xr:uid="{00000000-0005-0000-0000-0000DD5F0000}"/>
    <cellStyle name="제목[2줄 위] 2 3 7 2" xfId="16395" xr:uid="{00000000-0005-0000-0000-0000DE5F0000}"/>
    <cellStyle name="제목[2줄 위] 2 3 7 3" xfId="22151" xr:uid="{00000000-0005-0000-0000-0000DF5F0000}"/>
    <cellStyle name="제목[2줄 위] 2 3 7 4" xfId="27633" xr:uid="{00000000-0005-0000-0000-0000E05F0000}"/>
    <cellStyle name="제목[2줄 위] 2 3 8" xfId="10454" xr:uid="{00000000-0005-0000-0000-0000E15F0000}"/>
    <cellStyle name="제목[2줄 위] 2 3 8 2" xfId="16396" xr:uid="{00000000-0005-0000-0000-0000E25F0000}"/>
    <cellStyle name="제목[2줄 위] 2 3 8 3" xfId="22152" xr:uid="{00000000-0005-0000-0000-0000E35F0000}"/>
    <cellStyle name="제목[2줄 위] 2 3 8 4" xfId="27634" xr:uid="{00000000-0005-0000-0000-0000E45F0000}"/>
    <cellStyle name="제목[2줄 위] 2 3 9" xfId="10455" xr:uid="{00000000-0005-0000-0000-0000E55F0000}"/>
    <cellStyle name="제목[2줄 위] 2 3 9 2" xfId="16397" xr:uid="{00000000-0005-0000-0000-0000E65F0000}"/>
    <cellStyle name="제목[2줄 위] 2 3 9 3" xfId="22153" xr:uid="{00000000-0005-0000-0000-0000E75F0000}"/>
    <cellStyle name="제목[2줄 위] 2 3 9 4" xfId="27635" xr:uid="{00000000-0005-0000-0000-0000E85F0000}"/>
    <cellStyle name="제목[2줄 위] 2 4" xfId="10456" xr:uid="{00000000-0005-0000-0000-0000E95F0000}"/>
    <cellStyle name="제목[2줄 위] 2 4 2" xfId="16398" xr:uid="{00000000-0005-0000-0000-0000EA5F0000}"/>
    <cellStyle name="제목[2줄 위] 2 4 3" xfId="22154" xr:uid="{00000000-0005-0000-0000-0000EB5F0000}"/>
    <cellStyle name="제목[2줄 위] 2 4 4" xfId="27636" xr:uid="{00000000-0005-0000-0000-0000EC5F0000}"/>
    <cellStyle name="제목[2줄 위] 2 5" xfId="10457" xr:uid="{00000000-0005-0000-0000-0000ED5F0000}"/>
    <cellStyle name="제목[2줄 위] 2 5 2" xfId="16399" xr:uid="{00000000-0005-0000-0000-0000EE5F0000}"/>
    <cellStyle name="제목[2줄 위] 2 5 3" xfId="22155" xr:uid="{00000000-0005-0000-0000-0000EF5F0000}"/>
    <cellStyle name="제목[2줄 위] 2 5 4" xfId="27637" xr:uid="{00000000-0005-0000-0000-0000F05F0000}"/>
    <cellStyle name="제목[2줄 위] 2 6" xfId="10458" xr:uid="{00000000-0005-0000-0000-0000F15F0000}"/>
    <cellStyle name="제목[2줄 위] 2 6 2" xfId="16400" xr:uid="{00000000-0005-0000-0000-0000F25F0000}"/>
    <cellStyle name="제목[2줄 위] 2 6 3" xfId="22156" xr:uid="{00000000-0005-0000-0000-0000F35F0000}"/>
    <cellStyle name="제목[2줄 위] 2 6 4" xfId="27638" xr:uid="{00000000-0005-0000-0000-0000F45F0000}"/>
    <cellStyle name="제목[2줄 위] 2 7" xfId="10459" xr:uid="{00000000-0005-0000-0000-0000F55F0000}"/>
    <cellStyle name="제목[2줄 위] 2 7 2" xfId="16401" xr:uid="{00000000-0005-0000-0000-0000F65F0000}"/>
    <cellStyle name="제목[2줄 위] 2 7 3" xfId="22157" xr:uid="{00000000-0005-0000-0000-0000F75F0000}"/>
    <cellStyle name="제목[2줄 위] 2 7 4" xfId="27639" xr:uid="{00000000-0005-0000-0000-0000F85F0000}"/>
    <cellStyle name="제목[2줄 위] 2 8" xfId="10460" xr:uid="{00000000-0005-0000-0000-0000F95F0000}"/>
    <cellStyle name="제목[2줄 위] 2 8 2" xfId="16402" xr:uid="{00000000-0005-0000-0000-0000FA5F0000}"/>
    <cellStyle name="제목[2줄 위] 2 8 3" xfId="22158" xr:uid="{00000000-0005-0000-0000-0000FB5F0000}"/>
    <cellStyle name="제목[2줄 위] 2 8 4" xfId="27640" xr:uid="{00000000-0005-0000-0000-0000FC5F0000}"/>
    <cellStyle name="제목[2줄 위] 2 9" xfId="10461" xr:uid="{00000000-0005-0000-0000-0000FD5F0000}"/>
    <cellStyle name="제목[2줄 위] 2 9 2" xfId="16403" xr:uid="{00000000-0005-0000-0000-0000FE5F0000}"/>
    <cellStyle name="제목[2줄 위] 2 9 3" xfId="22159" xr:uid="{00000000-0005-0000-0000-0000FF5F0000}"/>
    <cellStyle name="제목[2줄 위] 2 9 4" xfId="27641" xr:uid="{00000000-0005-0000-0000-000000600000}"/>
    <cellStyle name="제목[2줄 위] 3" xfId="5541" xr:uid="{00000000-0005-0000-0000-000001600000}"/>
    <cellStyle name="제목[2줄 위] 3 10" xfId="11534" xr:uid="{00000000-0005-0000-0000-000002600000}"/>
    <cellStyle name="제목[2줄 위] 3 11" xfId="17320" xr:uid="{00000000-0005-0000-0000-000003600000}"/>
    <cellStyle name="제목[2줄 위] 3 12" xfId="22904" xr:uid="{00000000-0005-0000-0000-000004600000}"/>
    <cellStyle name="제목[2줄 위] 3 2" xfId="5829" xr:uid="{00000000-0005-0000-0000-000005600000}"/>
    <cellStyle name="제목[2줄 위] 3 2 10" xfId="11802" xr:uid="{00000000-0005-0000-0000-000006600000}"/>
    <cellStyle name="제목[2줄 위] 3 2 11" xfId="17564" xr:uid="{00000000-0005-0000-0000-000007600000}"/>
    <cellStyle name="제목[2줄 위] 3 2 12" xfId="23079" xr:uid="{00000000-0005-0000-0000-000008600000}"/>
    <cellStyle name="제목[2줄 위] 3 2 2" xfId="10462" xr:uid="{00000000-0005-0000-0000-000009600000}"/>
    <cellStyle name="제목[2줄 위] 3 2 2 2" xfId="16404" xr:uid="{00000000-0005-0000-0000-00000A600000}"/>
    <cellStyle name="제목[2줄 위] 3 2 2 3" xfId="22160" xr:uid="{00000000-0005-0000-0000-00000B600000}"/>
    <cellStyle name="제목[2줄 위] 3 2 2 4" xfId="27642" xr:uid="{00000000-0005-0000-0000-00000C600000}"/>
    <cellStyle name="제목[2줄 위] 3 2 3" xfId="10463" xr:uid="{00000000-0005-0000-0000-00000D600000}"/>
    <cellStyle name="제목[2줄 위] 3 2 3 2" xfId="16405" xr:uid="{00000000-0005-0000-0000-00000E600000}"/>
    <cellStyle name="제목[2줄 위] 3 2 3 3" xfId="22161" xr:uid="{00000000-0005-0000-0000-00000F600000}"/>
    <cellStyle name="제목[2줄 위] 3 2 3 4" xfId="27643" xr:uid="{00000000-0005-0000-0000-000010600000}"/>
    <cellStyle name="제목[2줄 위] 3 2 4" xfId="10464" xr:uid="{00000000-0005-0000-0000-000011600000}"/>
    <cellStyle name="제목[2줄 위] 3 2 4 2" xfId="16406" xr:uid="{00000000-0005-0000-0000-000012600000}"/>
    <cellStyle name="제목[2줄 위] 3 2 4 3" xfId="22162" xr:uid="{00000000-0005-0000-0000-000013600000}"/>
    <cellStyle name="제목[2줄 위] 3 2 4 4" xfId="27644" xr:uid="{00000000-0005-0000-0000-000014600000}"/>
    <cellStyle name="제목[2줄 위] 3 2 5" xfId="10465" xr:uid="{00000000-0005-0000-0000-000015600000}"/>
    <cellStyle name="제목[2줄 위] 3 2 5 2" xfId="16407" xr:uid="{00000000-0005-0000-0000-000016600000}"/>
    <cellStyle name="제목[2줄 위] 3 2 5 3" xfId="22163" xr:uid="{00000000-0005-0000-0000-000017600000}"/>
    <cellStyle name="제목[2줄 위] 3 2 5 4" xfId="27645" xr:uid="{00000000-0005-0000-0000-000018600000}"/>
    <cellStyle name="제목[2줄 위] 3 2 6" xfId="10466" xr:uid="{00000000-0005-0000-0000-000019600000}"/>
    <cellStyle name="제목[2줄 위] 3 2 6 2" xfId="16408" xr:uid="{00000000-0005-0000-0000-00001A600000}"/>
    <cellStyle name="제목[2줄 위] 3 2 6 3" xfId="22164" xr:uid="{00000000-0005-0000-0000-00001B600000}"/>
    <cellStyle name="제목[2줄 위] 3 2 6 4" xfId="27646" xr:uid="{00000000-0005-0000-0000-00001C600000}"/>
    <cellStyle name="제목[2줄 위] 3 2 7" xfId="10467" xr:uid="{00000000-0005-0000-0000-00001D600000}"/>
    <cellStyle name="제목[2줄 위] 3 2 7 2" xfId="16409" xr:uid="{00000000-0005-0000-0000-00001E600000}"/>
    <cellStyle name="제목[2줄 위] 3 2 7 3" xfId="22165" xr:uid="{00000000-0005-0000-0000-00001F600000}"/>
    <cellStyle name="제목[2줄 위] 3 2 7 4" xfId="27647" xr:uid="{00000000-0005-0000-0000-000020600000}"/>
    <cellStyle name="제목[2줄 위] 3 2 8" xfId="10468" xr:uid="{00000000-0005-0000-0000-000021600000}"/>
    <cellStyle name="제목[2줄 위] 3 2 8 2" xfId="16410" xr:uid="{00000000-0005-0000-0000-000022600000}"/>
    <cellStyle name="제목[2줄 위] 3 2 8 3" xfId="22166" xr:uid="{00000000-0005-0000-0000-000023600000}"/>
    <cellStyle name="제목[2줄 위] 3 2 8 4" xfId="27648" xr:uid="{00000000-0005-0000-0000-000024600000}"/>
    <cellStyle name="제목[2줄 위] 3 2 9" xfId="10469" xr:uid="{00000000-0005-0000-0000-000025600000}"/>
    <cellStyle name="제목[2줄 위] 3 2 9 2" xfId="16411" xr:uid="{00000000-0005-0000-0000-000026600000}"/>
    <cellStyle name="제목[2줄 위] 3 2 9 3" xfId="22167" xr:uid="{00000000-0005-0000-0000-000027600000}"/>
    <cellStyle name="제목[2줄 위] 3 2 9 4" xfId="27649" xr:uid="{00000000-0005-0000-0000-000028600000}"/>
    <cellStyle name="제목[2줄 위] 3 3" xfId="6051" xr:uid="{00000000-0005-0000-0000-000029600000}"/>
    <cellStyle name="제목[2줄 위] 3 3 10" xfId="10470" xr:uid="{00000000-0005-0000-0000-00002A600000}"/>
    <cellStyle name="제목[2줄 위] 3 3 10 2" xfId="16412" xr:uid="{00000000-0005-0000-0000-00002B600000}"/>
    <cellStyle name="제목[2줄 위] 3 3 10 3" xfId="22168" xr:uid="{00000000-0005-0000-0000-00002C600000}"/>
    <cellStyle name="제목[2줄 위] 3 3 10 4" xfId="27650" xr:uid="{00000000-0005-0000-0000-00002D600000}"/>
    <cellStyle name="제목[2줄 위] 3 3 11" xfId="12023" xr:uid="{00000000-0005-0000-0000-00002E600000}"/>
    <cellStyle name="제목[2줄 위] 3 3 12" xfId="17780" xr:uid="{00000000-0005-0000-0000-00002F600000}"/>
    <cellStyle name="제목[2줄 위] 3 3 13" xfId="23277" xr:uid="{00000000-0005-0000-0000-000030600000}"/>
    <cellStyle name="제목[2줄 위] 3 3 2" xfId="10471" xr:uid="{00000000-0005-0000-0000-000031600000}"/>
    <cellStyle name="제목[2줄 위] 3 3 2 2" xfId="16413" xr:uid="{00000000-0005-0000-0000-000032600000}"/>
    <cellStyle name="제목[2줄 위] 3 3 2 3" xfId="22169" xr:uid="{00000000-0005-0000-0000-000033600000}"/>
    <cellStyle name="제목[2줄 위] 3 3 2 4" xfId="27651" xr:uid="{00000000-0005-0000-0000-000034600000}"/>
    <cellStyle name="제목[2줄 위] 3 3 3" xfId="10472" xr:uid="{00000000-0005-0000-0000-000035600000}"/>
    <cellStyle name="제목[2줄 위] 3 3 3 2" xfId="16414" xr:uid="{00000000-0005-0000-0000-000036600000}"/>
    <cellStyle name="제목[2줄 위] 3 3 3 3" xfId="22170" xr:uid="{00000000-0005-0000-0000-000037600000}"/>
    <cellStyle name="제목[2줄 위] 3 3 3 4" xfId="27652" xr:uid="{00000000-0005-0000-0000-000038600000}"/>
    <cellStyle name="제목[2줄 위] 3 3 4" xfId="10473" xr:uid="{00000000-0005-0000-0000-000039600000}"/>
    <cellStyle name="제목[2줄 위] 3 3 4 2" xfId="16415" xr:uid="{00000000-0005-0000-0000-00003A600000}"/>
    <cellStyle name="제목[2줄 위] 3 3 4 3" xfId="22171" xr:uid="{00000000-0005-0000-0000-00003B600000}"/>
    <cellStyle name="제목[2줄 위] 3 3 4 4" xfId="27653" xr:uid="{00000000-0005-0000-0000-00003C600000}"/>
    <cellStyle name="제목[2줄 위] 3 3 5" xfId="10474" xr:uid="{00000000-0005-0000-0000-00003D600000}"/>
    <cellStyle name="제목[2줄 위] 3 3 5 2" xfId="16416" xr:uid="{00000000-0005-0000-0000-00003E600000}"/>
    <cellStyle name="제목[2줄 위] 3 3 5 3" xfId="22172" xr:uid="{00000000-0005-0000-0000-00003F600000}"/>
    <cellStyle name="제목[2줄 위] 3 3 5 4" xfId="27654" xr:uid="{00000000-0005-0000-0000-000040600000}"/>
    <cellStyle name="제목[2줄 위] 3 3 6" xfId="10475" xr:uid="{00000000-0005-0000-0000-000041600000}"/>
    <cellStyle name="제목[2줄 위] 3 3 6 2" xfId="16417" xr:uid="{00000000-0005-0000-0000-000042600000}"/>
    <cellStyle name="제목[2줄 위] 3 3 6 3" xfId="22173" xr:uid="{00000000-0005-0000-0000-000043600000}"/>
    <cellStyle name="제목[2줄 위] 3 3 6 4" xfId="27655" xr:uid="{00000000-0005-0000-0000-000044600000}"/>
    <cellStyle name="제목[2줄 위] 3 3 7" xfId="10476" xr:uid="{00000000-0005-0000-0000-000045600000}"/>
    <cellStyle name="제목[2줄 위] 3 3 7 2" xfId="16418" xr:uid="{00000000-0005-0000-0000-000046600000}"/>
    <cellStyle name="제목[2줄 위] 3 3 7 3" xfId="22174" xr:uid="{00000000-0005-0000-0000-000047600000}"/>
    <cellStyle name="제목[2줄 위] 3 3 7 4" xfId="27656" xr:uid="{00000000-0005-0000-0000-000048600000}"/>
    <cellStyle name="제목[2줄 위] 3 3 8" xfId="10477" xr:uid="{00000000-0005-0000-0000-000049600000}"/>
    <cellStyle name="제목[2줄 위] 3 3 8 2" xfId="16419" xr:uid="{00000000-0005-0000-0000-00004A600000}"/>
    <cellStyle name="제목[2줄 위] 3 3 8 3" xfId="22175" xr:uid="{00000000-0005-0000-0000-00004B600000}"/>
    <cellStyle name="제목[2줄 위] 3 3 8 4" xfId="27657" xr:uid="{00000000-0005-0000-0000-00004C600000}"/>
    <cellStyle name="제목[2줄 위] 3 3 9" xfId="10478" xr:uid="{00000000-0005-0000-0000-00004D600000}"/>
    <cellStyle name="제목[2줄 위] 3 3 9 2" xfId="16420" xr:uid="{00000000-0005-0000-0000-00004E600000}"/>
    <cellStyle name="제목[2줄 위] 3 3 9 3" xfId="22176" xr:uid="{00000000-0005-0000-0000-00004F600000}"/>
    <cellStyle name="제목[2줄 위] 3 3 9 4" xfId="27658" xr:uid="{00000000-0005-0000-0000-000050600000}"/>
    <cellStyle name="제목[2줄 위] 3 4" xfId="10479" xr:uid="{00000000-0005-0000-0000-000051600000}"/>
    <cellStyle name="제목[2줄 위] 3 4 2" xfId="16421" xr:uid="{00000000-0005-0000-0000-000052600000}"/>
    <cellStyle name="제목[2줄 위] 3 4 3" xfId="22177" xr:uid="{00000000-0005-0000-0000-000053600000}"/>
    <cellStyle name="제목[2줄 위] 3 4 4" xfId="27659" xr:uid="{00000000-0005-0000-0000-000054600000}"/>
    <cellStyle name="제목[2줄 위] 3 5" xfId="10480" xr:uid="{00000000-0005-0000-0000-000055600000}"/>
    <cellStyle name="제목[2줄 위] 3 5 2" xfId="16422" xr:uid="{00000000-0005-0000-0000-000056600000}"/>
    <cellStyle name="제목[2줄 위] 3 5 3" xfId="22178" xr:uid="{00000000-0005-0000-0000-000057600000}"/>
    <cellStyle name="제목[2줄 위] 3 5 4" xfId="27660" xr:uid="{00000000-0005-0000-0000-000058600000}"/>
    <cellStyle name="제목[2줄 위] 3 6" xfId="10481" xr:uid="{00000000-0005-0000-0000-000059600000}"/>
    <cellStyle name="제목[2줄 위] 3 6 2" xfId="16423" xr:uid="{00000000-0005-0000-0000-00005A600000}"/>
    <cellStyle name="제목[2줄 위] 3 6 3" xfId="22179" xr:uid="{00000000-0005-0000-0000-00005B600000}"/>
    <cellStyle name="제목[2줄 위] 3 6 4" xfId="27661" xr:uid="{00000000-0005-0000-0000-00005C600000}"/>
    <cellStyle name="제목[2줄 위] 3 7" xfId="10482" xr:uid="{00000000-0005-0000-0000-00005D600000}"/>
    <cellStyle name="제목[2줄 위] 3 7 2" xfId="16424" xr:uid="{00000000-0005-0000-0000-00005E600000}"/>
    <cellStyle name="제목[2줄 위] 3 7 3" xfId="22180" xr:uid="{00000000-0005-0000-0000-00005F600000}"/>
    <cellStyle name="제목[2줄 위] 3 7 4" xfId="27662" xr:uid="{00000000-0005-0000-0000-000060600000}"/>
    <cellStyle name="제목[2줄 위] 3 8" xfId="10483" xr:uid="{00000000-0005-0000-0000-000061600000}"/>
    <cellStyle name="제목[2줄 위] 3 8 2" xfId="16425" xr:uid="{00000000-0005-0000-0000-000062600000}"/>
    <cellStyle name="제목[2줄 위] 3 8 3" xfId="22181" xr:uid="{00000000-0005-0000-0000-000063600000}"/>
    <cellStyle name="제목[2줄 위] 3 8 4" xfId="27663" xr:uid="{00000000-0005-0000-0000-000064600000}"/>
    <cellStyle name="제목[2줄 위] 3 9" xfId="10484" xr:uid="{00000000-0005-0000-0000-000065600000}"/>
    <cellStyle name="제목[2줄 위] 3 9 2" xfId="16426" xr:uid="{00000000-0005-0000-0000-000066600000}"/>
    <cellStyle name="제목[2줄 위] 3 9 3" xfId="22182" xr:uid="{00000000-0005-0000-0000-000067600000}"/>
    <cellStyle name="제목[2줄 위] 3 9 4" xfId="27664" xr:uid="{00000000-0005-0000-0000-000068600000}"/>
    <cellStyle name="제목[2줄 위] 4" xfId="5433" xr:uid="{00000000-0005-0000-0000-000069600000}"/>
    <cellStyle name="제목[2줄 위] 4 10" xfId="17222" xr:uid="{00000000-0005-0000-0000-00006A600000}"/>
    <cellStyle name="제목[2줄 위] 4 11" xfId="11320" xr:uid="{00000000-0005-0000-0000-00006B600000}"/>
    <cellStyle name="제목[2줄 위] 4 2" xfId="5721" xr:uid="{00000000-0005-0000-0000-00006C600000}"/>
    <cellStyle name="제목[2줄 위] 4 2 10" xfId="10485" xr:uid="{00000000-0005-0000-0000-00006D600000}"/>
    <cellStyle name="제목[2줄 위] 4 2 10 2" xfId="16427" xr:uid="{00000000-0005-0000-0000-00006E600000}"/>
    <cellStyle name="제목[2줄 위] 4 2 10 3" xfId="22183" xr:uid="{00000000-0005-0000-0000-00006F600000}"/>
    <cellStyle name="제목[2줄 위] 4 2 10 4" xfId="27665" xr:uid="{00000000-0005-0000-0000-000070600000}"/>
    <cellStyle name="제목[2줄 위] 4 2 11" xfId="11694" xr:uid="{00000000-0005-0000-0000-000071600000}"/>
    <cellStyle name="제목[2줄 위] 4 2 12" xfId="17461" xr:uid="{00000000-0005-0000-0000-000072600000}"/>
    <cellStyle name="제목[2줄 위] 4 2 13" xfId="22983" xr:uid="{00000000-0005-0000-0000-000073600000}"/>
    <cellStyle name="제목[2줄 위] 4 2 2" xfId="10486" xr:uid="{00000000-0005-0000-0000-000074600000}"/>
    <cellStyle name="제목[2줄 위] 4 2 2 2" xfId="16428" xr:uid="{00000000-0005-0000-0000-000075600000}"/>
    <cellStyle name="제목[2줄 위] 4 2 2 3" xfId="22184" xr:uid="{00000000-0005-0000-0000-000076600000}"/>
    <cellStyle name="제목[2줄 위] 4 2 2 4" xfId="27666" xr:uid="{00000000-0005-0000-0000-000077600000}"/>
    <cellStyle name="제목[2줄 위] 4 2 3" xfId="10487" xr:uid="{00000000-0005-0000-0000-000078600000}"/>
    <cellStyle name="제목[2줄 위] 4 2 3 2" xfId="16429" xr:uid="{00000000-0005-0000-0000-000079600000}"/>
    <cellStyle name="제목[2줄 위] 4 2 3 3" xfId="22185" xr:uid="{00000000-0005-0000-0000-00007A600000}"/>
    <cellStyle name="제목[2줄 위] 4 2 3 4" xfId="27667" xr:uid="{00000000-0005-0000-0000-00007B600000}"/>
    <cellStyle name="제목[2줄 위] 4 2 4" xfId="10488" xr:uid="{00000000-0005-0000-0000-00007C600000}"/>
    <cellStyle name="제목[2줄 위] 4 2 4 2" xfId="16430" xr:uid="{00000000-0005-0000-0000-00007D600000}"/>
    <cellStyle name="제목[2줄 위] 4 2 4 3" xfId="22186" xr:uid="{00000000-0005-0000-0000-00007E600000}"/>
    <cellStyle name="제목[2줄 위] 4 2 4 4" xfId="27668" xr:uid="{00000000-0005-0000-0000-00007F600000}"/>
    <cellStyle name="제목[2줄 위] 4 2 5" xfId="10489" xr:uid="{00000000-0005-0000-0000-000080600000}"/>
    <cellStyle name="제목[2줄 위] 4 2 5 2" xfId="16431" xr:uid="{00000000-0005-0000-0000-000081600000}"/>
    <cellStyle name="제목[2줄 위] 4 2 5 3" xfId="22187" xr:uid="{00000000-0005-0000-0000-000082600000}"/>
    <cellStyle name="제목[2줄 위] 4 2 5 4" xfId="27669" xr:uid="{00000000-0005-0000-0000-000083600000}"/>
    <cellStyle name="제목[2줄 위] 4 2 6" xfId="10490" xr:uid="{00000000-0005-0000-0000-000084600000}"/>
    <cellStyle name="제목[2줄 위] 4 2 6 2" xfId="16432" xr:uid="{00000000-0005-0000-0000-000085600000}"/>
    <cellStyle name="제목[2줄 위] 4 2 6 3" xfId="22188" xr:uid="{00000000-0005-0000-0000-000086600000}"/>
    <cellStyle name="제목[2줄 위] 4 2 6 4" xfId="27670" xr:uid="{00000000-0005-0000-0000-000087600000}"/>
    <cellStyle name="제목[2줄 위] 4 2 7" xfId="10491" xr:uid="{00000000-0005-0000-0000-000088600000}"/>
    <cellStyle name="제목[2줄 위] 4 2 7 2" xfId="16433" xr:uid="{00000000-0005-0000-0000-000089600000}"/>
    <cellStyle name="제목[2줄 위] 4 2 7 3" xfId="22189" xr:uid="{00000000-0005-0000-0000-00008A600000}"/>
    <cellStyle name="제목[2줄 위] 4 2 7 4" xfId="27671" xr:uid="{00000000-0005-0000-0000-00008B600000}"/>
    <cellStyle name="제목[2줄 위] 4 2 8" xfId="10492" xr:uid="{00000000-0005-0000-0000-00008C600000}"/>
    <cellStyle name="제목[2줄 위] 4 2 8 2" xfId="16434" xr:uid="{00000000-0005-0000-0000-00008D600000}"/>
    <cellStyle name="제목[2줄 위] 4 2 8 3" xfId="22190" xr:uid="{00000000-0005-0000-0000-00008E600000}"/>
    <cellStyle name="제목[2줄 위] 4 2 8 4" xfId="27672" xr:uid="{00000000-0005-0000-0000-00008F600000}"/>
    <cellStyle name="제목[2줄 위] 4 2 9" xfId="10493" xr:uid="{00000000-0005-0000-0000-000090600000}"/>
    <cellStyle name="제목[2줄 위] 4 2 9 2" xfId="16435" xr:uid="{00000000-0005-0000-0000-000091600000}"/>
    <cellStyle name="제목[2줄 위] 4 2 9 3" xfId="22191" xr:uid="{00000000-0005-0000-0000-000092600000}"/>
    <cellStyle name="제목[2줄 위] 4 2 9 4" xfId="27673" xr:uid="{00000000-0005-0000-0000-000093600000}"/>
    <cellStyle name="제목[2줄 위] 4 3" xfId="5954" xr:uid="{00000000-0005-0000-0000-000094600000}"/>
    <cellStyle name="제목[2줄 위] 4 3 10" xfId="10494" xr:uid="{00000000-0005-0000-0000-000095600000}"/>
    <cellStyle name="제목[2줄 위] 4 3 10 2" xfId="16436" xr:uid="{00000000-0005-0000-0000-000096600000}"/>
    <cellStyle name="제목[2줄 위] 4 3 10 3" xfId="22192" xr:uid="{00000000-0005-0000-0000-000097600000}"/>
    <cellStyle name="제목[2줄 위] 4 3 10 4" xfId="27674" xr:uid="{00000000-0005-0000-0000-000098600000}"/>
    <cellStyle name="제목[2줄 위] 4 3 11" xfId="11927" xr:uid="{00000000-0005-0000-0000-000099600000}"/>
    <cellStyle name="제목[2줄 위] 4 3 12" xfId="17684" xr:uid="{00000000-0005-0000-0000-00009A600000}"/>
    <cellStyle name="제목[2줄 위] 4 3 13" xfId="23181" xr:uid="{00000000-0005-0000-0000-00009B600000}"/>
    <cellStyle name="제목[2줄 위] 4 3 2" xfId="10495" xr:uid="{00000000-0005-0000-0000-00009C600000}"/>
    <cellStyle name="제목[2줄 위] 4 3 2 2" xfId="16437" xr:uid="{00000000-0005-0000-0000-00009D600000}"/>
    <cellStyle name="제목[2줄 위] 4 3 2 3" xfId="22193" xr:uid="{00000000-0005-0000-0000-00009E600000}"/>
    <cellStyle name="제목[2줄 위] 4 3 2 4" xfId="27675" xr:uid="{00000000-0005-0000-0000-00009F600000}"/>
    <cellStyle name="제목[2줄 위] 4 3 3" xfId="10496" xr:uid="{00000000-0005-0000-0000-0000A0600000}"/>
    <cellStyle name="제목[2줄 위] 4 3 3 2" xfId="16438" xr:uid="{00000000-0005-0000-0000-0000A1600000}"/>
    <cellStyle name="제목[2줄 위] 4 3 3 3" xfId="22194" xr:uid="{00000000-0005-0000-0000-0000A2600000}"/>
    <cellStyle name="제목[2줄 위] 4 3 3 4" xfId="27676" xr:uid="{00000000-0005-0000-0000-0000A3600000}"/>
    <cellStyle name="제목[2줄 위] 4 3 4" xfId="10497" xr:uid="{00000000-0005-0000-0000-0000A4600000}"/>
    <cellStyle name="제목[2줄 위] 4 3 4 2" xfId="16439" xr:uid="{00000000-0005-0000-0000-0000A5600000}"/>
    <cellStyle name="제목[2줄 위] 4 3 4 3" xfId="22195" xr:uid="{00000000-0005-0000-0000-0000A6600000}"/>
    <cellStyle name="제목[2줄 위] 4 3 4 4" xfId="27677" xr:uid="{00000000-0005-0000-0000-0000A7600000}"/>
    <cellStyle name="제목[2줄 위] 4 3 5" xfId="10498" xr:uid="{00000000-0005-0000-0000-0000A8600000}"/>
    <cellStyle name="제목[2줄 위] 4 3 5 2" xfId="16440" xr:uid="{00000000-0005-0000-0000-0000A9600000}"/>
    <cellStyle name="제목[2줄 위] 4 3 5 3" xfId="22196" xr:uid="{00000000-0005-0000-0000-0000AA600000}"/>
    <cellStyle name="제목[2줄 위] 4 3 5 4" xfId="27678" xr:uid="{00000000-0005-0000-0000-0000AB600000}"/>
    <cellStyle name="제목[2줄 위] 4 3 6" xfId="10499" xr:uid="{00000000-0005-0000-0000-0000AC600000}"/>
    <cellStyle name="제목[2줄 위] 4 3 6 2" xfId="16441" xr:uid="{00000000-0005-0000-0000-0000AD600000}"/>
    <cellStyle name="제목[2줄 위] 4 3 6 3" xfId="22197" xr:uid="{00000000-0005-0000-0000-0000AE600000}"/>
    <cellStyle name="제목[2줄 위] 4 3 6 4" xfId="27679" xr:uid="{00000000-0005-0000-0000-0000AF600000}"/>
    <cellStyle name="제목[2줄 위] 4 3 7" xfId="10500" xr:uid="{00000000-0005-0000-0000-0000B0600000}"/>
    <cellStyle name="제목[2줄 위] 4 3 7 2" xfId="16442" xr:uid="{00000000-0005-0000-0000-0000B1600000}"/>
    <cellStyle name="제목[2줄 위] 4 3 7 3" xfId="22198" xr:uid="{00000000-0005-0000-0000-0000B2600000}"/>
    <cellStyle name="제목[2줄 위] 4 3 7 4" xfId="27680" xr:uid="{00000000-0005-0000-0000-0000B3600000}"/>
    <cellStyle name="제목[2줄 위] 4 3 8" xfId="10501" xr:uid="{00000000-0005-0000-0000-0000B4600000}"/>
    <cellStyle name="제목[2줄 위] 4 3 8 2" xfId="16443" xr:uid="{00000000-0005-0000-0000-0000B5600000}"/>
    <cellStyle name="제목[2줄 위] 4 3 8 3" xfId="22199" xr:uid="{00000000-0005-0000-0000-0000B6600000}"/>
    <cellStyle name="제목[2줄 위] 4 3 8 4" xfId="27681" xr:uid="{00000000-0005-0000-0000-0000B7600000}"/>
    <cellStyle name="제목[2줄 위] 4 3 9" xfId="10502" xr:uid="{00000000-0005-0000-0000-0000B8600000}"/>
    <cellStyle name="제목[2줄 위] 4 3 9 2" xfId="16444" xr:uid="{00000000-0005-0000-0000-0000B9600000}"/>
    <cellStyle name="제목[2줄 위] 4 3 9 3" xfId="22200" xr:uid="{00000000-0005-0000-0000-0000BA600000}"/>
    <cellStyle name="제목[2줄 위] 4 3 9 4" xfId="27682" xr:uid="{00000000-0005-0000-0000-0000BB600000}"/>
    <cellStyle name="제목[2줄 위] 4 4" xfId="10503" xr:uid="{00000000-0005-0000-0000-0000BC600000}"/>
    <cellStyle name="제목[2줄 위] 4 4 2" xfId="16445" xr:uid="{00000000-0005-0000-0000-0000BD600000}"/>
    <cellStyle name="제목[2줄 위] 4 4 3" xfId="22201" xr:uid="{00000000-0005-0000-0000-0000BE600000}"/>
    <cellStyle name="제목[2줄 위] 4 4 4" xfId="27683" xr:uid="{00000000-0005-0000-0000-0000BF600000}"/>
    <cellStyle name="제목[2줄 위] 4 5" xfId="10504" xr:uid="{00000000-0005-0000-0000-0000C0600000}"/>
    <cellStyle name="제목[2줄 위] 4 5 2" xfId="16446" xr:uid="{00000000-0005-0000-0000-0000C1600000}"/>
    <cellStyle name="제목[2줄 위] 4 5 3" xfId="22202" xr:uid="{00000000-0005-0000-0000-0000C2600000}"/>
    <cellStyle name="제목[2줄 위] 4 5 4" xfId="27684" xr:uid="{00000000-0005-0000-0000-0000C3600000}"/>
    <cellStyle name="제목[2줄 위] 4 6" xfId="10505" xr:uid="{00000000-0005-0000-0000-0000C4600000}"/>
    <cellStyle name="제목[2줄 위] 4 6 2" xfId="16447" xr:uid="{00000000-0005-0000-0000-0000C5600000}"/>
    <cellStyle name="제목[2줄 위] 4 6 3" xfId="22203" xr:uid="{00000000-0005-0000-0000-0000C6600000}"/>
    <cellStyle name="제목[2줄 위] 4 6 4" xfId="27685" xr:uid="{00000000-0005-0000-0000-0000C7600000}"/>
    <cellStyle name="제목[2줄 위] 4 7" xfId="10506" xr:uid="{00000000-0005-0000-0000-0000C8600000}"/>
    <cellStyle name="제목[2줄 위] 4 7 2" xfId="16448" xr:uid="{00000000-0005-0000-0000-0000C9600000}"/>
    <cellStyle name="제목[2줄 위] 4 7 3" xfId="22204" xr:uid="{00000000-0005-0000-0000-0000CA600000}"/>
    <cellStyle name="제목[2줄 위] 4 7 4" xfId="27686" xr:uid="{00000000-0005-0000-0000-0000CB600000}"/>
    <cellStyle name="제목[2줄 위] 4 8" xfId="10507" xr:uid="{00000000-0005-0000-0000-0000CC600000}"/>
    <cellStyle name="제목[2줄 위] 4 8 2" xfId="16449" xr:uid="{00000000-0005-0000-0000-0000CD600000}"/>
    <cellStyle name="제목[2줄 위] 4 8 3" xfId="22205" xr:uid="{00000000-0005-0000-0000-0000CE600000}"/>
    <cellStyle name="제목[2줄 위] 4 8 4" xfId="27687" xr:uid="{00000000-0005-0000-0000-0000CF600000}"/>
    <cellStyle name="제목[2줄 위] 4 9" xfId="11427" xr:uid="{00000000-0005-0000-0000-0000D0600000}"/>
    <cellStyle name="제목[2줄 위] 5" xfId="10508" xr:uid="{00000000-0005-0000-0000-0000D1600000}"/>
    <cellStyle name="제목[2줄 위] 5 2" xfId="16450" xr:uid="{00000000-0005-0000-0000-0000D2600000}"/>
    <cellStyle name="제목[2줄 위] 5 3" xfId="22206" xr:uid="{00000000-0005-0000-0000-0000D3600000}"/>
    <cellStyle name="제목[2줄 위] 5 4" xfId="27688" xr:uid="{00000000-0005-0000-0000-0000D4600000}"/>
    <cellStyle name="제목[2줄 위] 6" xfId="10509" xr:uid="{00000000-0005-0000-0000-0000D5600000}"/>
    <cellStyle name="제목[2줄 위] 6 2" xfId="16451" xr:uid="{00000000-0005-0000-0000-0000D6600000}"/>
    <cellStyle name="제목[2줄 위] 6 3" xfId="22207" xr:uid="{00000000-0005-0000-0000-0000D7600000}"/>
    <cellStyle name="제목[2줄 위] 6 4" xfId="27689" xr:uid="{00000000-0005-0000-0000-0000D8600000}"/>
    <cellStyle name="제목[2줄 위] 7" xfId="10510" xr:uid="{00000000-0005-0000-0000-0000D9600000}"/>
    <cellStyle name="제목[2줄 위] 7 2" xfId="16452" xr:uid="{00000000-0005-0000-0000-0000DA600000}"/>
    <cellStyle name="제목[2줄 위] 7 3" xfId="22208" xr:uid="{00000000-0005-0000-0000-0000DB600000}"/>
    <cellStyle name="제목[2줄 위] 7 4" xfId="27690" xr:uid="{00000000-0005-0000-0000-0000DC600000}"/>
    <cellStyle name="제목[2줄 위] 8" xfId="10511" xr:uid="{00000000-0005-0000-0000-0000DD600000}"/>
    <cellStyle name="제목[2줄 위] 8 2" xfId="16453" xr:uid="{00000000-0005-0000-0000-0000DE600000}"/>
    <cellStyle name="제목[2줄 위] 8 3" xfId="22209" xr:uid="{00000000-0005-0000-0000-0000DF600000}"/>
    <cellStyle name="제목[2줄 위] 8 4" xfId="27691" xr:uid="{00000000-0005-0000-0000-0000E0600000}"/>
    <cellStyle name="제목[2줄 위] 9" xfId="10512" xr:uid="{00000000-0005-0000-0000-0000E1600000}"/>
    <cellStyle name="제목[2줄 위] 9 2" xfId="16454" xr:uid="{00000000-0005-0000-0000-0000E2600000}"/>
    <cellStyle name="제목[2줄 위] 9 3" xfId="22210" xr:uid="{00000000-0005-0000-0000-0000E3600000}"/>
    <cellStyle name="제목[2줄 위] 9 4" xfId="27692" xr:uid="{00000000-0005-0000-0000-0000E4600000}"/>
    <cellStyle name="제목1" xfId="656" xr:uid="{00000000-0005-0000-0000-0000E5600000}"/>
    <cellStyle name="제목1 2" xfId="4850" xr:uid="{00000000-0005-0000-0000-0000E6600000}"/>
    <cellStyle name="제목2" xfId="4851" xr:uid="{00000000-0005-0000-0000-0000E7600000}"/>
    <cellStyle name="제목2 2" xfId="4852" xr:uid="{00000000-0005-0000-0000-0000E8600000}"/>
    <cellStyle name="제조번호" xfId="4853" xr:uid="{00000000-0005-0000-0000-0000E9600000}"/>
    <cellStyle name="제조번호 2" xfId="5340" xr:uid="{00000000-0005-0000-0000-0000EA600000}"/>
    <cellStyle name="제조번호 2 2" xfId="5578" xr:uid="{00000000-0005-0000-0000-0000EB600000}"/>
    <cellStyle name="제조번호 2 2 2" xfId="5866" xr:uid="{00000000-0005-0000-0000-0000EC600000}"/>
    <cellStyle name="제조번호 2 2 2 2" xfId="10513" xr:uid="{00000000-0005-0000-0000-0000ED600000}"/>
    <cellStyle name="제조번호 2 2 2 2 2" xfId="16455" xr:uid="{00000000-0005-0000-0000-0000EE600000}"/>
    <cellStyle name="제조번호 2 2 2 2 3" xfId="22211" xr:uid="{00000000-0005-0000-0000-0000EF600000}"/>
    <cellStyle name="제조번호 2 2 2 2 4" xfId="27693" xr:uid="{00000000-0005-0000-0000-0000F0600000}"/>
    <cellStyle name="제조번호 2 2 2 3" xfId="10514" xr:uid="{00000000-0005-0000-0000-0000F1600000}"/>
    <cellStyle name="제조번호 2 2 2 3 2" xfId="16456" xr:uid="{00000000-0005-0000-0000-0000F2600000}"/>
    <cellStyle name="제조번호 2 2 2 3 3" xfId="22212" xr:uid="{00000000-0005-0000-0000-0000F3600000}"/>
    <cellStyle name="제조번호 2 2 2 3 4" xfId="27694" xr:uid="{00000000-0005-0000-0000-0000F4600000}"/>
    <cellStyle name="제조번호 2 2 2 4" xfId="10515" xr:uid="{00000000-0005-0000-0000-0000F5600000}"/>
    <cellStyle name="제조번호 2 2 2 4 2" xfId="16457" xr:uid="{00000000-0005-0000-0000-0000F6600000}"/>
    <cellStyle name="제조번호 2 2 2 4 3" xfId="22213" xr:uid="{00000000-0005-0000-0000-0000F7600000}"/>
    <cellStyle name="제조번호 2 2 2 4 4" xfId="27695" xr:uid="{00000000-0005-0000-0000-0000F8600000}"/>
    <cellStyle name="제조번호 2 2 2 5" xfId="10516" xr:uid="{00000000-0005-0000-0000-0000F9600000}"/>
    <cellStyle name="제조번호 2 2 2 5 2" xfId="16458" xr:uid="{00000000-0005-0000-0000-0000FA600000}"/>
    <cellStyle name="제조번호 2 2 2 5 3" xfId="22214" xr:uid="{00000000-0005-0000-0000-0000FB600000}"/>
    <cellStyle name="제조번호 2 2 2 5 4" xfId="27696" xr:uid="{00000000-0005-0000-0000-0000FC600000}"/>
    <cellStyle name="제조번호 2 2 2 6" xfId="10517" xr:uid="{00000000-0005-0000-0000-0000FD600000}"/>
    <cellStyle name="제조번호 2 2 2 6 2" xfId="16459" xr:uid="{00000000-0005-0000-0000-0000FE600000}"/>
    <cellStyle name="제조번호 2 2 2 6 3" xfId="22215" xr:uid="{00000000-0005-0000-0000-0000FF600000}"/>
    <cellStyle name="제조번호 2 2 2 6 4" xfId="27697" xr:uid="{00000000-0005-0000-0000-000000610000}"/>
    <cellStyle name="제조번호 2 2 2 7" xfId="11839" xr:uid="{00000000-0005-0000-0000-000001610000}"/>
    <cellStyle name="제조번호 2 2 2 8" xfId="17600" xr:uid="{00000000-0005-0000-0000-000002610000}"/>
    <cellStyle name="제조번호 2 2 3" xfId="10518" xr:uid="{00000000-0005-0000-0000-000003610000}"/>
    <cellStyle name="제조번호 2 2 3 2" xfId="16460" xr:uid="{00000000-0005-0000-0000-000004610000}"/>
    <cellStyle name="제조번호 2 2 3 3" xfId="22216" xr:uid="{00000000-0005-0000-0000-000005610000}"/>
    <cellStyle name="제조번호 2 2 3 4" xfId="27698" xr:uid="{00000000-0005-0000-0000-000006610000}"/>
    <cellStyle name="제조번호 2 2 4" xfId="10519" xr:uid="{00000000-0005-0000-0000-000007610000}"/>
    <cellStyle name="제조번호 2 2 4 2" xfId="16461" xr:uid="{00000000-0005-0000-0000-000008610000}"/>
    <cellStyle name="제조번호 2 2 4 3" xfId="22217" xr:uid="{00000000-0005-0000-0000-000009610000}"/>
    <cellStyle name="제조번호 2 2 4 4" xfId="27699" xr:uid="{00000000-0005-0000-0000-00000A610000}"/>
    <cellStyle name="제조번호 2 2 5" xfId="10520" xr:uid="{00000000-0005-0000-0000-00000B610000}"/>
    <cellStyle name="제조번호 2 2 5 2" xfId="16462" xr:uid="{00000000-0005-0000-0000-00000C610000}"/>
    <cellStyle name="제조번호 2 2 5 3" xfId="22218" xr:uid="{00000000-0005-0000-0000-00000D610000}"/>
    <cellStyle name="제조번호 2 2 5 4" xfId="27700" xr:uid="{00000000-0005-0000-0000-00000E610000}"/>
    <cellStyle name="제조번호 2 2 6" xfId="10521" xr:uid="{00000000-0005-0000-0000-00000F610000}"/>
    <cellStyle name="제조번호 2 2 6 2" xfId="16463" xr:uid="{00000000-0005-0000-0000-000010610000}"/>
    <cellStyle name="제조번호 2 2 6 3" xfId="22219" xr:uid="{00000000-0005-0000-0000-000011610000}"/>
    <cellStyle name="제조번호 2 2 6 4" xfId="27701" xr:uid="{00000000-0005-0000-0000-000012610000}"/>
    <cellStyle name="제조번호 2 2 7" xfId="10522" xr:uid="{00000000-0005-0000-0000-000013610000}"/>
    <cellStyle name="제조번호 2 2 7 2" xfId="16464" xr:uid="{00000000-0005-0000-0000-000014610000}"/>
    <cellStyle name="제조번호 2 2 7 3" xfId="22220" xr:uid="{00000000-0005-0000-0000-000015610000}"/>
    <cellStyle name="제조번호 2 2 7 4" xfId="27702" xr:uid="{00000000-0005-0000-0000-000016610000}"/>
    <cellStyle name="제조번호 2 2 8" xfId="10523" xr:uid="{00000000-0005-0000-0000-000017610000}"/>
    <cellStyle name="제조번호 2 2 8 2" xfId="16465" xr:uid="{00000000-0005-0000-0000-000018610000}"/>
    <cellStyle name="제조번호 2 2 8 3" xfId="22221" xr:uid="{00000000-0005-0000-0000-000019610000}"/>
    <cellStyle name="제조번호 2 2 8 4" xfId="27703" xr:uid="{00000000-0005-0000-0000-00001A610000}"/>
    <cellStyle name="제조번호 2 2 9" xfId="10524" xr:uid="{00000000-0005-0000-0000-00001B610000}"/>
    <cellStyle name="제조번호 2 2 9 2" xfId="16466" xr:uid="{00000000-0005-0000-0000-00001C610000}"/>
    <cellStyle name="제조번호 2 2 9 3" xfId="22222" xr:uid="{00000000-0005-0000-0000-00001D610000}"/>
    <cellStyle name="제조번호 2 2 9 4" xfId="27704" xr:uid="{00000000-0005-0000-0000-00001E610000}"/>
    <cellStyle name="제조번호 2 3" xfId="5589" xr:uid="{00000000-0005-0000-0000-00001F610000}"/>
    <cellStyle name="제조번호 2 3 2" xfId="5877" xr:uid="{00000000-0005-0000-0000-000020610000}"/>
    <cellStyle name="제조번호 2 3 2 10" xfId="10525" xr:uid="{00000000-0005-0000-0000-000021610000}"/>
    <cellStyle name="제조번호 2 3 2 10 2" xfId="16467" xr:uid="{00000000-0005-0000-0000-000022610000}"/>
    <cellStyle name="제조번호 2 3 2 10 3" xfId="22223" xr:uid="{00000000-0005-0000-0000-000023610000}"/>
    <cellStyle name="제조번호 2 3 2 10 4" xfId="27705" xr:uid="{00000000-0005-0000-0000-000024610000}"/>
    <cellStyle name="제조번호 2 3 2 11" xfId="11850" xr:uid="{00000000-0005-0000-0000-000025610000}"/>
    <cellStyle name="제조번호 2 3 2 12" xfId="23104" xr:uid="{00000000-0005-0000-0000-000026610000}"/>
    <cellStyle name="제조번호 2 3 2 2" xfId="10526" xr:uid="{00000000-0005-0000-0000-000027610000}"/>
    <cellStyle name="제조번호 2 3 2 2 2" xfId="16468" xr:uid="{00000000-0005-0000-0000-000028610000}"/>
    <cellStyle name="제조번호 2 3 2 2 3" xfId="22224" xr:uid="{00000000-0005-0000-0000-000029610000}"/>
    <cellStyle name="제조번호 2 3 2 2 4" xfId="27706" xr:uid="{00000000-0005-0000-0000-00002A610000}"/>
    <cellStyle name="제조번호 2 3 2 3" xfId="10527" xr:uid="{00000000-0005-0000-0000-00002B610000}"/>
    <cellStyle name="제조번호 2 3 2 3 2" xfId="16469" xr:uid="{00000000-0005-0000-0000-00002C610000}"/>
    <cellStyle name="제조번호 2 3 2 3 3" xfId="22225" xr:uid="{00000000-0005-0000-0000-00002D610000}"/>
    <cellStyle name="제조번호 2 3 2 3 4" xfId="27707" xr:uid="{00000000-0005-0000-0000-00002E610000}"/>
    <cellStyle name="제조번호 2 3 2 4" xfId="10528" xr:uid="{00000000-0005-0000-0000-00002F610000}"/>
    <cellStyle name="제조번호 2 3 2 4 2" xfId="16470" xr:uid="{00000000-0005-0000-0000-000030610000}"/>
    <cellStyle name="제조번호 2 3 2 4 3" xfId="22226" xr:uid="{00000000-0005-0000-0000-000031610000}"/>
    <cellStyle name="제조번호 2 3 2 4 4" xfId="27708" xr:uid="{00000000-0005-0000-0000-000032610000}"/>
    <cellStyle name="제조번호 2 3 2 5" xfId="10529" xr:uid="{00000000-0005-0000-0000-000033610000}"/>
    <cellStyle name="제조번호 2 3 2 5 2" xfId="16471" xr:uid="{00000000-0005-0000-0000-000034610000}"/>
    <cellStyle name="제조번호 2 3 2 5 3" xfId="22227" xr:uid="{00000000-0005-0000-0000-000035610000}"/>
    <cellStyle name="제조번호 2 3 2 5 4" xfId="27709" xr:uid="{00000000-0005-0000-0000-000036610000}"/>
    <cellStyle name="제조번호 2 3 2 6" xfId="10530" xr:uid="{00000000-0005-0000-0000-000037610000}"/>
    <cellStyle name="제조번호 2 3 2 6 2" xfId="16472" xr:uid="{00000000-0005-0000-0000-000038610000}"/>
    <cellStyle name="제조번호 2 3 2 6 3" xfId="22228" xr:uid="{00000000-0005-0000-0000-000039610000}"/>
    <cellStyle name="제조번호 2 3 2 6 4" xfId="27710" xr:uid="{00000000-0005-0000-0000-00003A610000}"/>
    <cellStyle name="제조번호 2 3 2 7" xfId="10531" xr:uid="{00000000-0005-0000-0000-00003B610000}"/>
    <cellStyle name="제조번호 2 3 2 7 2" xfId="16473" xr:uid="{00000000-0005-0000-0000-00003C610000}"/>
    <cellStyle name="제조번호 2 3 2 7 3" xfId="22229" xr:uid="{00000000-0005-0000-0000-00003D610000}"/>
    <cellStyle name="제조번호 2 3 2 7 4" xfId="27711" xr:uid="{00000000-0005-0000-0000-00003E610000}"/>
    <cellStyle name="제조번호 2 3 2 8" xfId="10532" xr:uid="{00000000-0005-0000-0000-00003F610000}"/>
    <cellStyle name="제조번호 2 3 2 8 2" xfId="16474" xr:uid="{00000000-0005-0000-0000-000040610000}"/>
    <cellStyle name="제조번호 2 3 2 8 3" xfId="22230" xr:uid="{00000000-0005-0000-0000-000041610000}"/>
    <cellStyle name="제조번호 2 3 2 8 4" xfId="27712" xr:uid="{00000000-0005-0000-0000-000042610000}"/>
    <cellStyle name="제조번호 2 3 2 9" xfId="10533" xr:uid="{00000000-0005-0000-0000-000043610000}"/>
    <cellStyle name="제조번호 2 3 2 9 2" xfId="16475" xr:uid="{00000000-0005-0000-0000-000044610000}"/>
    <cellStyle name="제조번호 2 3 2 9 3" xfId="22231" xr:uid="{00000000-0005-0000-0000-000045610000}"/>
    <cellStyle name="제조번호 2 3 2 9 4" xfId="27713" xr:uid="{00000000-0005-0000-0000-000046610000}"/>
    <cellStyle name="제조번호 2 3 3" xfId="6082" xr:uid="{00000000-0005-0000-0000-000047610000}"/>
    <cellStyle name="제조번호 2 3 3 10" xfId="10534" xr:uid="{00000000-0005-0000-0000-000048610000}"/>
    <cellStyle name="제조번호 2 3 3 10 2" xfId="16476" xr:uid="{00000000-0005-0000-0000-000049610000}"/>
    <cellStyle name="제조번호 2 3 3 10 3" xfId="22232" xr:uid="{00000000-0005-0000-0000-00004A610000}"/>
    <cellStyle name="제조번호 2 3 3 10 4" xfId="27714" xr:uid="{00000000-0005-0000-0000-00004B610000}"/>
    <cellStyle name="제조번호 2 3 3 11" xfId="12054" xr:uid="{00000000-0005-0000-0000-00004C610000}"/>
    <cellStyle name="제조번호 2 3 3 12" xfId="17810" xr:uid="{00000000-0005-0000-0000-00004D610000}"/>
    <cellStyle name="제조번호 2 3 3 13" xfId="23307" xr:uid="{00000000-0005-0000-0000-00004E610000}"/>
    <cellStyle name="제조번호 2 3 3 2" xfId="10535" xr:uid="{00000000-0005-0000-0000-00004F610000}"/>
    <cellStyle name="제조번호 2 3 3 2 2" xfId="16477" xr:uid="{00000000-0005-0000-0000-000050610000}"/>
    <cellStyle name="제조번호 2 3 3 2 3" xfId="22233" xr:uid="{00000000-0005-0000-0000-000051610000}"/>
    <cellStyle name="제조번호 2 3 3 2 4" xfId="27715" xr:uid="{00000000-0005-0000-0000-000052610000}"/>
    <cellStyle name="제조번호 2 3 3 3" xfId="10536" xr:uid="{00000000-0005-0000-0000-000053610000}"/>
    <cellStyle name="제조번호 2 3 3 3 2" xfId="16478" xr:uid="{00000000-0005-0000-0000-000054610000}"/>
    <cellStyle name="제조번호 2 3 3 3 3" xfId="22234" xr:uid="{00000000-0005-0000-0000-000055610000}"/>
    <cellStyle name="제조번호 2 3 3 3 4" xfId="27716" xr:uid="{00000000-0005-0000-0000-000056610000}"/>
    <cellStyle name="제조번호 2 3 3 4" xfId="10537" xr:uid="{00000000-0005-0000-0000-000057610000}"/>
    <cellStyle name="제조번호 2 3 3 4 2" xfId="16479" xr:uid="{00000000-0005-0000-0000-000058610000}"/>
    <cellStyle name="제조번호 2 3 3 4 3" xfId="22235" xr:uid="{00000000-0005-0000-0000-000059610000}"/>
    <cellStyle name="제조번호 2 3 3 4 4" xfId="27717" xr:uid="{00000000-0005-0000-0000-00005A610000}"/>
    <cellStyle name="제조번호 2 3 3 5" xfId="10538" xr:uid="{00000000-0005-0000-0000-00005B610000}"/>
    <cellStyle name="제조번호 2 3 3 5 2" xfId="16480" xr:uid="{00000000-0005-0000-0000-00005C610000}"/>
    <cellStyle name="제조번호 2 3 3 5 3" xfId="22236" xr:uid="{00000000-0005-0000-0000-00005D610000}"/>
    <cellStyle name="제조번호 2 3 3 5 4" xfId="27718" xr:uid="{00000000-0005-0000-0000-00005E610000}"/>
    <cellStyle name="제조번호 2 3 3 6" xfId="10539" xr:uid="{00000000-0005-0000-0000-00005F610000}"/>
    <cellStyle name="제조번호 2 3 3 6 2" xfId="16481" xr:uid="{00000000-0005-0000-0000-000060610000}"/>
    <cellStyle name="제조번호 2 3 3 6 3" xfId="22237" xr:uid="{00000000-0005-0000-0000-000061610000}"/>
    <cellStyle name="제조번호 2 3 3 6 4" xfId="27719" xr:uid="{00000000-0005-0000-0000-000062610000}"/>
    <cellStyle name="제조번호 2 3 3 7" xfId="10540" xr:uid="{00000000-0005-0000-0000-000063610000}"/>
    <cellStyle name="제조번호 2 3 3 7 2" xfId="16482" xr:uid="{00000000-0005-0000-0000-000064610000}"/>
    <cellStyle name="제조번호 2 3 3 7 3" xfId="22238" xr:uid="{00000000-0005-0000-0000-000065610000}"/>
    <cellStyle name="제조번호 2 3 3 7 4" xfId="27720" xr:uid="{00000000-0005-0000-0000-000066610000}"/>
    <cellStyle name="제조번호 2 3 3 8" xfId="10541" xr:uid="{00000000-0005-0000-0000-000067610000}"/>
    <cellStyle name="제조번호 2 3 3 8 2" xfId="16483" xr:uid="{00000000-0005-0000-0000-000068610000}"/>
    <cellStyle name="제조번호 2 3 3 8 3" xfId="22239" xr:uid="{00000000-0005-0000-0000-000069610000}"/>
    <cellStyle name="제조번호 2 3 3 8 4" xfId="27721" xr:uid="{00000000-0005-0000-0000-00006A610000}"/>
    <cellStyle name="제조번호 2 3 3 9" xfId="10542" xr:uid="{00000000-0005-0000-0000-00006B610000}"/>
    <cellStyle name="제조번호 2 3 3 9 2" xfId="16484" xr:uid="{00000000-0005-0000-0000-00006C610000}"/>
    <cellStyle name="제조번호 2 3 3 9 3" xfId="22240" xr:uid="{00000000-0005-0000-0000-00006D610000}"/>
    <cellStyle name="제조번호 2 3 3 9 4" xfId="27722" xr:uid="{00000000-0005-0000-0000-00006E610000}"/>
    <cellStyle name="제조번호 2 3 4" xfId="10543" xr:uid="{00000000-0005-0000-0000-00006F610000}"/>
    <cellStyle name="제조번호 2 3 4 2" xfId="16485" xr:uid="{00000000-0005-0000-0000-000070610000}"/>
    <cellStyle name="제조번호 2 3 4 3" xfId="22241" xr:uid="{00000000-0005-0000-0000-000071610000}"/>
    <cellStyle name="제조번호 2 3 4 4" xfId="27723" xr:uid="{00000000-0005-0000-0000-000072610000}"/>
    <cellStyle name="제조번호 2 3 5" xfId="10544" xr:uid="{00000000-0005-0000-0000-000073610000}"/>
    <cellStyle name="제조번호 2 3 5 2" xfId="16486" xr:uid="{00000000-0005-0000-0000-000074610000}"/>
    <cellStyle name="제조번호 2 3 5 3" xfId="22242" xr:uid="{00000000-0005-0000-0000-000075610000}"/>
    <cellStyle name="제조번호 2 3 5 4" xfId="27724" xr:uid="{00000000-0005-0000-0000-000076610000}"/>
    <cellStyle name="제조번호 2 3 6" xfId="10545" xr:uid="{00000000-0005-0000-0000-000077610000}"/>
    <cellStyle name="제조번호 2 3 6 2" xfId="16487" xr:uid="{00000000-0005-0000-0000-000078610000}"/>
    <cellStyle name="제조번호 2 3 6 3" xfId="22243" xr:uid="{00000000-0005-0000-0000-000079610000}"/>
    <cellStyle name="제조번호 2 3 6 4" xfId="27725" xr:uid="{00000000-0005-0000-0000-00007A610000}"/>
    <cellStyle name="제조번호 2 3 7" xfId="11574" xr:uid="{00000000-0005-0000-0000-00007B610000}"/>
    <cellStyle name="제조번호 2 4" xfId="5638" xr:uid="{00000000-0005-0000-0000-00007C610000}"/>
    <cellStyle name="제조번호 2 4 2" xfId="10546" xr:uid="{00000000-0005-0000-0000-00007D610000}"/>
    <cellStyle name="제조번호 2 4 2 2" xfId="16488" xr:uid="{00000000-0005-0000-0000-00007E610000}"/>
    <cellStyle name="제조번호 2 4 2 3" xfId="22244" xr:uid="{00000000-0005-0000-0000-00007F610000}"/>
    <cellStyle name="제조번호 2 4 2 4" xfId="27726" xr:uid="{00000000-0005-0000-0000-000080610000}"/>
    <cellStyle name="제조번호 2 4 3" xfId="10547" xr:uid="{00000000-0005-0000-0000-000081610000}"/>
    <cellStyle name="제조번호 2 4 3 2" xfId="16489" xr:uid="{00000000-0005-0000-0000-000082610000}"/>
    <cellStyle name="제조번호 2 4 3 3" xfId="22245" xr:uid="{00000000-0005-0000-0000-000083610000}"/>
    <cellStyle name="제조번호 2 4 3 4" xfId="27727" xr:uid="{00000000-0005-0000-0000-000084610000}"/>
    <cellStyle name="제조번호 2 4 4" xfId="10548" xr:uid="{00000000-0005-0000-0000-000085610000}"/>
    <cellStyle name="제조번호 2 4 4 2" xfId="16490" xr:uid="{00000000-0005-0000-0000-000086610000}"/>
    <cellStyle name="제조번호 2 4 4 3" xfId="22246" xr:uid="{00000000-0005-0000-0000-000087610000}"/>
    <cellStyle name="제조번호 2 4 4 4" xfId="27728" xr:uid="{00000000-0005-0000-0000-000088610000}"/>
    <cellStyle name="제조번호 2 4 5" xfId="10549" xr:uid="{00000000-0005-0000-0000-000089610000}"/>
    <cellStyle name="제조번호 2 4 5 2" xfId="16491" xr:uid="{00000000-0005-0000-0000-00008A610000}"/>
    <cellStyle name="제조번호 2 4 5 3" xfId="22247" xr:uid="{00000000-0005-0000-0000-00008B610000}"/>
    <cellStyle name="제조번호 2 4 5 4" xfId="27729" xr:uid="{00000000-0005-0000-0000-00008C610000}"/>
    <cellStyle name="제조번호 2 4 6" xfId="10550" xr:uid="{00000000-0005-0000-0000-00008D610000}"/>
    <cellStyle name="제조번호 2 4 6 2" xfId="16492" xr:uid="{00000000-0005-0000-0000-00008E610000}"/>
    <cellStyle name="제조번호 2 4 6 3" xfId="22248" xr:uid="{00000000-0005-0000-0000-00008F610000}"/>
    <cellStyle name="제조번호 2 4 6 4" xfId="27730" xr:uid="{00000000-0005-0000-0000-000090610000}"/>
    <cellStyle name="제조번호 2 4 7" xfId="11611" xr:uid="{00000000-0005-0000-0000-000091610000}"/>
    <cellStyle name="제조번호 2 4 8" xfId="17382" xr:uid="{00000000-0005-0000-0000-000092610000}"/>
    <cellStyle name="제조번호 2 5" xfId="5884" xr:uid="{00000000-0005-0000-0000-000093610000}"/>
    <cellStyle name="제조번호 2 5 10" xfId="10551" xr:uid="{00000000-0005-0000-0000-000094610000}"/>
    <cellStyle name="제조번호 2 5 10 2" xfId="16493" xr:uid="{00000000-0005-0000-0000-000095610000}"/>
    <cellStyle name="제조번호 2 5 10 3" xfId="22249" xr:uid="{00000000-0005-0000-0000-000096610000}"/>
    <cellStyle name="제조번호 2 5 10 4" xfId="27731" xr:uid="{00000000-0005-0000-0000-000097610000}"/>
    <cellStyle name="제조번호 2 5 11" xfId="11857" xr:uid="{00000000-0005-0000-0000-000098610000}"/>
    <cellStyle name="제조번호 2 5 12" xfId="17614" xr:uid="{00000000-0005-0000-0000-000099610000}"/>
    <cellStyle name="제조번호 2 5 13" xfId="23111" xr:uid="{00000000-0005-0000-0000-00009A610000}"/>
    <cellStyle name="제조번호 2 5 2" xfId="10552" xr:uid="{00000000-0005-0000-0000-00009B610000}"/>
    <cellStyle name="제조번호 2 5 2 2" xfId="16494" xr:uid="{00000000-0005-0000-0000-00009C610000}"/>
    <cellStyle name="제조번호 2 5 2 3" xfId="22250" xr:uid="{00000000-0005-0000-0000-00009D610000}"/>
    <cellStyle name="제조번호 2 5 2 4" xfId="27732" xr:uid="{00000000-0005-0000-0000-00009E610000}"/>
    <cellStyle name="제조번호 2 5 3" xfId="10553" xr:uid="{00000000-0005-0000-0000-00009F610000}"/>
    <cellStyle name="제조번호 2 5 3 2" xfId="16495" xr:uid="{00000000-0005-0000-0000-0000A0610000}"/>
    <cellStyle name="제조번호 2 5 3 3" xfId="22251" xr:uid="{00000000-0005-0000-0000-0000A1610000}"/>
    <cellStyle name="제조번호 2 5 3 4" xfId="27733" xr:uid="{00000000-0005-0000-0000-0000A2610000}"/>
    <cellStyle name="제조번호 2 5 4" xfId="10554" xr:uid="{00000000-0005-0000-0000-0000A3610000}"/>
    <cellStyle name="제조번호 2 5 4 2" xfId="16496" xr:uid="{00000000-0005-0000-0000-0000A4610000}"/>
    <cellStyle name="제조번호 2 5 4 3" xfId="22252" xr:uid="{00000000-0005-0000-0000-0000A5610000}"/>
    <cellStyle name="제조번호 2 5 4 4" xfId="27734" xr:uid="{00000000-0005-0000-0000-0000A6610000}"/>
    <cellStyle name="제조번호 2 5 5" xfId="10555" xr:uid="{00000000-0005-0000-0000-0000A7610000}"/>
    <cellStyle name="제조번호 2 5 5 2" xfId="16497" xr:uid="{00000000-0005-0000-0000-0000A8610000}"/>
    <cellStyle name="제조번호 2 5 5 3" xfId="22253" xr:uid="{00000000-0005-0000-0000-0000A9610000}"/>
    <cellStyle name="제조번호 2 5 5 4" xfId="27735" xr:uid="{00000000-0005-0000-0000-0000AA610000}"/>
    <cellStyle name="제조번호 2 5 6" xfId="10556" xr:uid="{00000000-0005-0000-0000-0000AB610000}"/>
    <cellStyle name="제조번호 2 5 6 2" xfId="16498" xr:uid="{00000000-0005-0000-0000-0000AC610000}"/>
    <cellStyle name="제조번호 2 5 6 3" xfId="22254" xr:uid="{00000000-0005-0000-0000-0000AD610000}"/>
    <cellStyle name="제조번호 2 5 6 4" xfId="27736" xr:uid="{00000000-0005-0000-0000-0000AE610000}"/>
    <cellStyle name="제조번호 2 5 7" xfId="10557" xr:uid="{00000000-0005-0000-0000-0000AF610000}"/>
    <cellStyle name="제조번호 2 5 7 2" xfId="16499" xr:uid="{00000000-0005-0000-0000-0000B0610000}"/>
    <cellStyle name="제조번호 2 5 7 3" xfId="22255" xr:uid="{00000000-0005-0000-0000-0000B1610000}"/>
    <cellStyle name="제조번호 2 5 7 4" xfId="27737" xr:uid="{00000000-0005-0000-0000-0000B2610000}"/>
    <cellStyle name="제조번호 2 5 8" xfId="10558" xr:uid="{00000000-0005-0000-0000-0000B3610000}"/>
    <cellStyle name="제조번호 2 5 8 2" xfId="16500" xr:uid="{00000000-0005-0000-0000-0000B4610000}"/>
    <cellStyle name="제조번호 2 5 8 3" xfId="22256" xr:uid="{00000000-0005-0000-0000-0000B5610000}"/>
    <cellStyle name="제조번호 2 5 8 4" xfId="27738" xr:uid="{00000000-0005-0000-0000-0000B6610000}"/>
    <cellStyle name="제조번호 2 5 9" xfId="10559" xr:uid="{00000000-0005-0000-0000-0000B7610000}"/>
    <cellStyle name="제조번호 2 5 9 2" xfId="16501" xr:uid="{00000000-0005-0000-0000-0000B8610000}"/>
    <cellStyle name="제조번호 2 5 9 3" xfId="22257" xr:uid="{00000000-0005-0000-0000-0000B9610000}"/>
    <cellStyle name="제조번호 2 5 9 4" xfId="27739" xr:uid="{00000000-0005-0000-0000-0000BA610000}"/>
    <cellStyle name="제조번호 2 6" xfId="10560" xr:uid="{00000000-0005-0000-0000-0000BB610000}"/>
    <cellStyle name="제조번호 2 6 2" xfId="16502" xr:uid="{00000000-0005-0000-0000-0000BC610000}"/>
    <cellStyle name="제조번호 2 6 3" xfId="22258" xr:uid="{00000000-0005-0000-0000-0000BD610000}"/>
    <cellStyle name="제조번호 2 6 4" xfId="27740" xr:uid="{00000000-0005-0000-0000-0000BE610000}"/>
    <cellStyle name="제조번호 3" xfId="5361" xr:uid="{00000000-0005-0000-0000-0000BF610000}"/>
    <cellStyle name="제조번호 3 10" xfId="11355" xr:uid="{00000000-0005-0000-0000-0000C0610000}"/>
    <cellStyle name="제조번호 3 2" xfId="5649" xr:uid="{00000000-0005-0000-0000-0000C1610000}"/>
    <cellStyle name="제조번호 3 2 2" xfId="10561" xr:uid="{00000000-0005-0000-0000-0000C2610000}"/>
    <cellStyle name="제조번호 3 2 2 2" xfId="16503" xr:uid="{00000000-0005-0000-0000-0000C3610000}"/>
    <cellStyle name="제조번호 3 2 2 3" xfId="22259" xr:uid="{00000000-0005-0000-0000-0000C4610000}"/>
    <cellStyle name="제조번호 3 2 2 4" xfId="27741" xr:uid="{00000000-0005-0000-0000-0000C5610000}"/>
    <cellStyle name="제조번호 3 2 3" xfId="10562" xr:uid="{00000000-0005-0000-0000-0000C6610000}"/>
    <cellStyle name="제조번호 3 2 3 2" xfId="16504" xr:uid="{00000000-0005-0000-0000-0000C7610000}"/>
    <cellStyle name="제조번호 3 2 3 3" xfId="22260" xr:uid="{00000000-0005-0000-0000-0000C8610000}"/>
    <cellStyle name="제조번호 3 2 3 4" xfId="27742" xr:uid="{00000000-0005-0000-0000-0000C9610000}"/>
    <cellStyle name="제조번호 3 2 4" xfId="10563" xr:uid="{00000000-0005-0000-0000-0000CA610000}"/>
    <cellStyle name="제조번호 3 2 4 2" xfId="16505" xr:uid="{00000000-0005-0000-0000-0000CB610000}"/>
    <cellStyle name="제조번호 3 2 4 3" xfId="22261" xr:uid="{00000000-0005-0000-0000-0000CC610000}"/>
    <cellStyle name="제조번호 3 2 4 4" xfId="27743" xr:uid="{00000000-0005-0000-0000-0000CD610000}"/>
    <cellStyle name="제조번호 3 2 5" xfId="10564" xr:uid="{00000000-0005-0000-0000-0000CE610000}"/>
    <cellStyle name="제조번호 3 2 5 2" xfId="16506" xr:uid="{00000000-0005-0000-0000-0000CF610000}"/>
    <cellStyle name="제조번호 3 2 5 3" xfId="22262" xr:uid="{00000000-0005-0000-0000-0000D0610000}"/>
    <cellStyle name="제조번호 3 2 5 4" xfId="27744" xr:uid="{00000000-0005-0000-0000-0000D1610000}"/>
    <cellStyle name="제조번호 3 2 6" xfId="10565" xr:uid="{00000000-0005-0000-0000-0000D2610000}"/>
    <cellStyle name="제조번호 3 2 6 2" xfId="16507" xr:uid="{00000000-0005-0000-0000-0000D3610000}"/>
    <cellStyle name="제조번호 3 2 6 3" xfId="22263" xr:uid="{00000000-0005-0000-0000-0000D4610000}"/>
    <cellStyle name="제조번호 3 2 6 4" xfId="27745" xr:uid="{00000000-0005-0000-0000-0000D5610000}"/>
    <cellStyle name="제조번호 3 2 7" xfId="11622" xr:uid="{00000000-0005-0000-0000-0000D6610000}"/>
    <cellStyle name="제조번호 3 2 8" xfId="17393" xr:uid="{00000000-0005-0000-0000-0000D7610000}"/>
    <cellStyle name="제조번호 3 3" xfId="5893" xr:uid="{00000000-0005-0000-0000-0000D8610000}"/>
    <cellStyle name="제조번호 3 3 10" xfId="10566" xr:uid="{00000000-0005-0000-0000-0000D9610000}"/>
    <cellStyle name="제조번호 3 3 10 2" xfId="16508" xr:uid="{00000000-0005-0000-0000-0000DA610000}"/>
    <cellStyle name="제조번호 3 3 10 3" xfId="22264" xr:uid="{00000000-0005-0000-0000-0000DB610000}"/>
    <cellStyle name="제조번호 3 3 10 4" xfId="27746" xr:uid="{00000000-0005-0000-0000-0000DC610000}"/>
    <cellStyle name="제조번호 3 3 11" xfId="11866" xr:uid="{00000000-0005-0000-0000-0000DD610000}"/>
    <cellStyle name="제조번호 3 3 12" xfId="17623" xr:uid="{00000000-0005-0000-0000-0000DE610000}"/>
    <cellStyle name="제조번호 3 3 13" xfId="23120" xr:uid="{00000000-0005-0000-0000-0000DF610000}"/>
    <cellStyle name="제조번호 3 3 2" xfId="10567" xr:uid="{00000000-0005-0000-0000-0000E0610000}"/>
    <cellStyle name="제조번호 3 3 2 2" xfId="16509" xr:uid="{00000000-0005-0000-0000-0000E1610000}"/>
    <cellStyle name="제조번호 3 3 2 3" xfId="22265" xr:uid="{00000000-0005-0000-0000-0000E2610000}"/>
    <cellStyle name="제조번호 3 3 2 4" xfId="27747" xr:uid="{00000000-0005-0000-0000-0000E3610000}"/>
    <cellStyle name="제조번호 3 3 3" xfId="10568" xr:uid="{00000000-0005-0000-0000-0000E4610000}"/>
    <cellStyle name="제조번호 3 3 3 2" xfId="16510" xr:uid="{00000000-0005-0000-0000-0000E5610000}"/>
    <cellStyle name="제조번호 3 3 3 3" xfId="22266" xr:uid="{00000000-0005-0000-0000-0000E6610000}"/>
    <cellStyle name="제조번호 3 3 3 4" xfId="27748" xr:uid="{00000000-0005-0000-0000-0000E7610000}"/>
    <cellStyle name="제조번호 3 3 4" xfId="10569" xr:uid="{00000000-0005-0000-0000-0000E8610000}"/>
    <cellStyle name="제조번호 3 3 4 2" xfId="16511" xr:uid="{00000000-0005-0000-0000-0000E9610000}"/>
    <cellStyle name="제조번호 3 3 4 3" xfId="22267" xr:uid="{00000000-0005-0000-0000-0000EA610000}"/>
    <cellStyle name="제조번호 3 3 4 4" xfId="27749" xr:uid="{00000000-0005-0000-0000-0000EB610000}"/>
    <cellStyle name="제조번호 3 3 5" xfId="10570" xr:uid="{00000000-0005-0000-0000-0000EC610000}"/>
    <cellStyle name="제조번호 3 3 5 2" xfId="16512" xr:uid="{00000000-0005-0000-0000-0000ED610000}"/>
    <cellStyle name="제조번호 3 3 5 3" xfId="22268" xr:uid="{00000000-0005-0000-0000-0000EE610000}"/>
    <cellStyle name="제조번호 3 3 5 4" xfId="27750" xr:uid="{00000000-0005-0000-0000-0000EF610000}"/>
    <cellStyle name="제조번호 3 3 6" xfId="10571" xr:uid="{00000000-0005-0000-0000-0000F0610000}"/>
    <cellStyle name="제조번호 3 3 6 2" xfId="16513" xr:uid="{00000000-0005-0000-0000-0000F1610000}"/>
    <cellStyle name="제조번호 3 3 6 3" xfId="22269" xr:uid="{00000000-0005-0000-0000-0000F2610000}"/>
    <cellStyle name="제조번호 3 3 6 4" xfId="27751" xr:uid="{00000000-0005-0000-0000-0000F3610000}"/>
    <cellStyle name="제조번호 3 3 7" xfId="10572" xr:uid="{00000000-0005-0000-0000-0000F4610000}"/>
    <cellStyle name="제조번호 3 3 7 2" xfId="16514" xr:uid="{00000000-0005-0000-0000-0000F5610000}"/>
    <cellStyle name="제조번호 3 3 7 3" xfId="22270" xr:uid="{00000000-0005-0000-0000-0000F6610000}"/>
    <cellStyle name="제조번호 3 3 7 4" xfId="27752" xr:uid="{00000000-0005-0000-0000-0000F7610000}"/>
    <cellStyle name="제조번호 3 3 8" xfId="10573" xr:uid="{00000000-0005-0000-0000-0000F8610000}"/>
    <cellStyle name="제조번호 3 3 8 2" xfId="16515" xr:uid="{00000000-0005-0000-0000-0000F9610000}"/>
    <cellStyle name="제조번호 3 3 8 3" xfId="22271" xr:uid="{00000000-0005-0000-0000-0000FA610000}"/>
    <cellStyle name="제조번호 3 3 8 4" xfId="27753" xr:uid="{00000000-0005-0000-0000-0000FB610000}"/>
    <cellStyle name="제조번호 3 3 9" xfId="10574" xr:uid="{00000000-0005-0000-0000-0000FC610000}"/>
    <cellStyle name="제조번호 3 3 9 2" xfId="16516" xr:uid="{00000000-0005-0000-0000-0000FD610000}"/>
    <cellStyle name="제조번호 3 3 9 3" xfId="22272" xr:uid="{00000000-0005-0000-0000-0000FE610000}"/>
    <cellStyle name="제조번호 3 3 9 4" xfId="27754" xr:uid="{00000000-0005-0000-0000-0000FF610000}"/>
    <cellStyle name="제조번호 3 4" xfId="10575" xr:uid="{00000000-0005-0000-0000-000000620000}"/>
    <cellStyle name="제조번호 3 4 2" xfId="16517" xr:uid="{00000000-0005-0000-0000-000001620000}"/>
    <cellStyle name="제조번호 3 4 3" xfId="22273" xr:uid="{00000000-0005-0000-0000-000002620000}"/>
    <cellStyle name="제조번호 3 4 4" xfId="27755" xr:uid="{00000000-0005-0000-0000-000003620000}"/>
    <cellStyle name="제조번호 3 5" xfId="10576" xr:uid="{00000000-0005-0000-0000-000004620000}"/>
    <cellStyle name="제조번호 3 5 2" xfId="16518" xr:uid="{00000000-0005-0000-0000-000005620000}"/>
    <cellStyle name="제조번호 3 5 3" xfId="22274" xr:uid="{00000000-0005-0000-0000-000006620000}"/>
    <cellStyle name="제조번호 3 5 4" xfId="27756" xr:uid="{00000000-0005-0000-0000-000007620000}"/>
    <cellStyle name="제조번호 3 6" xfId="10577" xr:uid="{00000000-0005-0000-0000-000008620000}"/>
    <cellStyle name="제조번호 3 6 2" xfId="16519" xr:uid="{00000000-0005-0000-0000-000009620000}"/>
    <cellStyle name="제조번호 3 6 3" xfId="22275" xr:uid="{00000000-0005-0000-0000-00000A620000}"/>
    <cellStyle name="제조번호 3 6 4" xfId="27757" xr:uid="{00000000-0005-0000-0000-00000B620000}"/>
    <cellStyle name="제조번호 3 7" xfId="10578" xr:uid="{00000000-0005-0000-0000-00000C620000}"/>
    <cellStyle name="제조번호 3 7 2" xfId="16520" xr:uid="{00000000-0005-0000-0000-00000D620000}"/>
    <cellStyle name="제조번호 3 7 3" xfId="22276" xr:uid="{00000000-0005-0000-0000-00000E620000}"/>
    <cellStyle name="제조번호 3 7 4" xfId="27758" xr:uid="{00000000-0005-0000-0000-00000F620000}"/>
    <cellStyle name="제조번호 3 8" xfId="10579" xr:uid="{00000000-0005-0000-0000-000010620000}"/>
    <cellStyle name="제조번호 3 8 2" xfId="16521" xr:uid="{00000000-0005-0000-0000-000011620000}"/>
    <cellStyle name="제조번호 3 8 3" xfId="22277" xr:uid="{00000000-0005-0000-0000-000012620000}"/>
    <cellStyle name="제조번호 3 8 4" xfId="27759" xr:uid="{00000000-0005-0000-0000-000013620000}"/>
    <cellStyle name="제조번호 3 9" xfId="10580" xr:uid="{00000000-0005-0000-0000-000014620000}"/>
    <cellStyle name="제조번호 3 9 2" xfId="16522" xr:uid="{00000000-0005-0000-0000-000015620000}"/>
    <cellStyle name="제조번호 3 9 3" xfId="22278" xr:uid="{00000000-0005-0000-0000-000016620000}"/>
    <cellStyle name="제조번호 3 9 4" xfId="27760" xr:uid="{00000000-0005-0000-0000-000017620000}"/>
    <cellStyle name="제조번호 4" xfId="5572" xr:uid="{00000000-0005-0000-0000-000018620000}"/>
    <cellStyle name="제조번호 4 2" xfId="5860" xr:uid="{00000000-0005-0000-0000-000019620000}"/>
    <cellStyle name="제조번호 4 2 2" xfId="10581" xr:uid="{00000000-0005-0000-0000-00001A620000}"/>
    <cellStyle name="제조번호 4 2 2 2" xfId="16523" xr:uid="{00000000-0005-0000-0000-00001B620000}"/>
    <cellStyle name="제조번호 4 2 2 3" xfId="22279" xr:uid="{00000000-0005-0000-0000-00001C620000}"/>
    <cellStyle name="제조번호 4 2 2 4" xfId="27761" xr:uid="{00000000-0005-0000-0000-00001D620000}"/>
    <cellStyle name="제조번호 4 2 3" xfId="10582" xr:uid="{00000000-0005-0000-0000-00001E620000}"/>
    <cellStyle name="제조번호 4 2 3 2" xfId="16524" xr:uid="{00000000-0005-0000-0000-00001F620000}"/>
    <cellStyle name="제조번호 4 2 3 3" xfId="22280" xr:uid="{00000000-0005-0000-0000-000020620000}"/>
    <cellStyle name="제조번호 4 2 3 4" xfId="27762" xr:uid="{00000000-0005-0000-0000-000021620000}"/>
    <cellStyle name="제조번호 4 2 4" xfId="10583" xr:uid="{00000000-0005-0000-0000-000022620000}"/>
    <cellStyle name="제조번호 4 2 4 2" xfId="16525" xr:uid="{00000000-0005-0000-0000-000023620000}"/>
    <cellStyle name="제조번호 4 2 4 3" xfId="22281" xr:uid="{00000000-0005-0000-0000-000024620000}"/>
    <cellStyle name="제조번호 4 2 4 4" xfId="27763" xr:uid="{00000000-0005-0000-0000-000025620000}"/>
    <cellStyle name="제조번호 4 2 5" xfId="10584" xr:uid="{00000000-0005-0000-0000-000026620000}"/>
    <cellStyle name="제조번호 4 2 5 2" xfId="16526" xr:uid="{00000000-0005-0000-0000-000027620000}"/>
    <cellStyle name="제조번호 4 2 5 3" xfId="22282" xr:uid="{00000000-0005-0000-0000-000028620000}"/>
    <cellStyle name="제조번호 4 2 5 4" xfId="27764" xr:uid="{00000000-0005-0000-0000-000029620000}"/>
    <cellStyle name="제조번호 4 2 6" xfId="10585" xr:uid="{00000000-0005-0000-0000-00002A620000}"/>
    <cellStyle name="제조번호 4 2 6 2" xfId="16527" xr:uid="{00000000-0005-0000-0000-00002B620000}"/>
    <cellStyle name="제조번호 4 2 6 3" xfId="22283" xr:uid="{00000000-0005-0000-0000-00002C620000}"/>
    <cellStyle name="제조번호 4 2 6 4" xfId="27765" xr:uid="{00000000-0005-0000-0000-00002D620000}"/>
    <cellStyle name="제조번호 4 2 7" xfId="11833" xr:uid="{00000000-0005-0000-0000-00002E620000}"/>
    <cellStyle name="제조번호 4 2 8" xfId="17594" xr:uid="{00000000-0005-0000-0000-00002F620000}"/>
    <cellStyle name="제조번호 4 3" xfId="10586" xr:uid="{00000000-0005-0000-0000-000030620000}"/>
    <cellStyle name="제조번호 4 3 2" xfId="16528" xr:uid="{00000000-0005-0000-0000-000031620000}"/>
    <cellStyle name="제조번호 4 3 3" xfId="22284" xr:uid="{00000000-0005-0000-0000-000032620000}"/>
    <cellStyle name="제조번호 4 3 4" xfId="27766" xr:uid="{00000000-0005-0000-0000-000033620000}"/>
    <cellStyle name="제조번호 4 4" xfId="10587" xr:uid="{00000000-0005-0000-0000-000034620000}"/>
    <cellStyle name="제조번호 4 4 2" xfId="16529" xr:uid="{00000000-0005-0000-0000-000035620000}"/>
    <cellStyle name="제조번호 4 4 3" xfId="22285" xr:uid="{00000000-0005-0000-0000-000036620000}"/>
    <cellStyle name="제조번호 4 4 4" xfId="27767" xr:uid="{00000000-0005-0000-0000-000037620000}"/>
    <cellStyle name="제조번호 4 5" xfId="10588" xr:uid="{00000000-0005-0000-0000-000038620000}"/>
    <cellStyle name="제조번호 4 5 2" xfId="16530" xr:uid="{00000000-0005-0000-0000-000039620000}"/>
    <cellStyle name="제조번호 4 5 3" xfId="22286" xr:uid="{00000000-0005-0000-0000-00003A620000}"/>
    <cellStyle name="제조번호 4 5 4" xfId="27768" xr:uid="{00000000-0005-0000-0000-00003B620000}"/>
    <cellStyle name="제조번호 4 6" xfId="11560" xr:uid="{00000000-0005-0000-0000-00003C620000}"/>
    <cellStyle name="제조번호 4 7" xfId="17337" xr:uid="{00000000-0005-0000-0000-00003D620000}"/>
    <cellStyle name="제조번호 5" xfId="5626" xr:uid="{00000000-0005-0000-0000-00003E620000}"/>
    <cellStyle name="제조번호 5 2" xfId="10589" xr:uid="{00000000-0005-0000-0000-00003F620000}"/>
    <cellStyle name="제조번호 5 2 2" xfId="16531" xr:uid="{00000000-0005-0000-0000-000040620000}"/>
    <cellStyle name="제조번호 5 2 3" xfId="22287" xr:uid="{00000000-0005-0000-0000-000041620000}"/>
    <cellStyle name="제조번호 5 2 4" xfId="27769" xr:uid="{00000000-0005-0000-0000-000042620000}"/>
    <cellStyle name="제조번호 5 3" xfId="10590" xr:uid="{00000000-0005-0000-0000-000043620000}"/>
    <cellStyle name="제조번호 5 3 2" xfId="16532" xr:uid="{00000000-0005-0000-0000-000044620000}"/>
    <cellStyle name="제조번호 5 3 3" xfId="22288" xr:uid="{00000000-0005-0000-0000-000045620000}"/>
    <cellStyle name="제조번호 5 3 4" xfId="27770" xr:uid="{00000000-0005-0000-0000-000046620000}"/>
    <cellStyle name="제조번호 5 4" xfId="10591" xr:uid="{00000000-0005-0000-0000-000047620000}"/>
    <cellStyle name="제조번호 5 4 2" xfId="16533" xr:uid="{00000000-0005-0000-0000-000048620000}"/>
    <cellStyle name="제조번호 5 4 3" xfId="22289" xr:uid="{00000000-0005-0000-0000-000049620000}"/>
    <cellStyle name="제조번호 5 4 4" xfId="27771" xr:uid="{00000000-0005-0000-0000-00004A620000}"/>
    <cellStyle name="제조번호 5 5" xfId="10592" xr:uid="{00000000-0005-0000-0000-00004B620000}"/>
    <cellStyle name="제조번호 5 5 2" xfId="16534" xr:uid="{00000000-0005-0000-0000-00004C620000}"/>
    <cellStyle name="제조번호 5 5 3" xfId="22290" xr:uid="{00000000-0005-0000-0000-00004D620000}"/>
    <cellStyle name="제조번호 5 5 4" xfId="27772" xr:uid="{00000000-0005-0000-0000-00004E620000}"/>
    <cellStyle name="제조번호 5 6" xfId="10593" xr:uid="{00000000-0005-0000-0000-00004F620000}"/>
    <cellStyle name="제조번호 5 6 2" xfId="16535" xr:uid="{00000000-0005-0000-0000-000050620000}"/>
    <cellStyle name="제조번호 5 6 3" xfId="22291" xr:uid="{00000000-0005-0000-0000-000051620000}"/>
    <cellStyle name="제조번호 5 6 4" xfId="27773" xr:uid="{00000000-0005-0000-0000-000052620000}"/>
    <cellStyle name="제조번호 5 7" xfId="11601" xr:uid="{00000000-0005-0000-0000-000053620000}"/>
    <cellStyle name="제조번호 5 8" xfId="17372" xr:uid="{00000000-0005-0000-0000-000054620000}"/>
    <cellStyle name="제조번호 6" xfId="10594" xr:uid="{00000000-0005-0000-0000-000055620000}"/>
    <cellStyle name="제조번호 6 2" xfId="16536" xr:uid="{00000000-0005-0000-0000-000056620000}"/>
    <cellStyle name="제조번호 6 3" xfId="22292" xr:uid="{00000000-0005-0000-0000-000057620000}"/>
    <cellStyle name="제조번호 6 4" xfId="27774" xr:uid="{00000000-0005-0000-0000-000058620000}"/>
    <cellStyle name="좋은양식" xfId="4854" xr:uid="{00000000-0005-0000-0000-000059620000}"/>
    <cellStyle name="좋음 2" xfId="657" xr:uid="{00000000-0005-0000-0000-00005A620000}"/>
    <cellStyle name="좋음 3" xfId="658" xr:uid="{00000000-0005-0000-0000-00005B620000}"/>
    <cellStyle name="좋음 4" xfId="659" xr:uid="{00000000-0005-0000-0000-00005C620000}"/>
    <cellStyle name="증감" xfId="4855" xr:uid="{00000000-0005-0000-0000-00005D620000}"/>
    <cellStyle name="지정되지 않음" xfId="75" xr:uid="{00000000-0005-0000-0000-00005E620000}"/>
    <cellStyle name="쨊ㅐ쫨E0]_0899intecosch" xfId="4856" xr:uid="{00000000-0005-0000-0000-00005F620000}"/>
    <cellStyle name="쨊ㅐ쫨E0899intecosch" xfId="4857" xr:uid="{00000000-0005-0000-0000-000060620000}"/>
    <cellStyle name="쨊ㅐ쫨E0899M1RP" xfId="4858" xr:uid="{00000000-0005-0000-0000-000061620000}"/>
    <cellStyle name="쨊ㅐ쫨E1999Year End Provision" xfId="4859" xr:uid="{00000000-0005-0000-0000-000062620000}"/>
    <cellStyle name="千分位[0]_COMM" xfId="4860" xr:uid="{00000000-0005-0000-0000-000063620000}"/>
    <cellStyle name="千分位_COMM" xfId="4861" xr:uid="{00000000-0005-0000-0000-000064620000}"/>
    <cellStyle name="출 (한장)" xfId="4862" xr:uid="{00000000-0005-0000-0000-000065620000}"/>
    <cellStyle name="출력 2" xfId="660" xr:uid="{00000000-0005-0000-0000-000066620000}"/>
    <cellStyle name="출력 2 10" xfId="11225" xr:uid="{00000000-0005-0000-0000-000067620000}"/>
    <cellStyle name="출력 2 2" xfId="5392" xr:uid="{00000000-0005-0000-0000-000068620000}"/>
    <cellStyle name="출력 2 2 10" xfId="11386" xr:uid="{00000000-0005-0000-0000-000069620000}"/>
    <cellStyle name="출력 2 2 11" xfId="17189" xr:uid="{00000000-0005-0000-0000-00006A620000}"/>
    <cellStyle name="출력 2 2 12" xfId="11311" xr:uid="{00000000-0005-0000-0000-00006B620000}"/>
    <cellStyle name="출력 2 2 2" xfId="5680" xr:uid="{00000000-0005-0000-0000-00006C620000}"/>
    <cellStyle name="출력 2 2 2 10" xfId="17423" xr:uid="{00000000-0005-0000-0000-00006D620000}"/>
    <cellStyle name="출력 2 2 2 2" xfId="10595" xr:uid="{00000000-0005-0000-0000-00006E620000}"/>
    <cellStyle name="출력 2 2 2 2 2" xfId="16537" xr:uid="{00000000-0005-0000-0000-00006F620000}"/>
    <cellStyle name="출력 2 2 2 2 3" xfId="22293" xr:uid="{00000000-0005-0000-0000-000070620000}"/>
    <cellStyle name="출력 2 2 2 2 4" xfId="27775" xr:uid="{00000000-0005-0000-0000-000071620000}"/>
    <cellStyle name="출력 2 2 2 3" xfId="10596" xr:uid="{00000000-0005-0000-0000-000072620000}"/>
    <cellStyle name="출력 2 2 2 3 2" xfId="16538" xr:uid="{00000000-0005-0000-0000-000073620000}"/>
    <cellStyle name="출력 2 2 2 3 3" xfId="22294" xr:uid="{00000000-0005-0000-0000-000074620000}"/>
    <cellStyle name="출력 2 2 2 3 4" xfId="27776" xr:uid="{00000000-0005-0000-0000-000075620000}"/>
    <cellStyle name="출력 2 2 2 4" xfId="10597" xr:uid="{00000000-0005-0000-0000-000076620000}"/>
    <cellStyle name="출력 2 2 2 4 2" xfId="16539" xr:uid="{00000000-0005-0000-0000-000077620000}"/>
    <cellStyle name="출력 2 2 2 4 3" xfId="22295" xr:uid="{00000000-0005-0000-0000-000078620000}"/>
    <cellStyle name="출력 2 2 2 4 4" xfId="27777" xr:uid="{00000000-0005-0000-0000-000079620000}"/>
    <cellStyle name="출력 2 2 2 5" xfId="10598" xr:uid="{00000000-0005-0000-0000-00007A620000}"/>
    <cellStyle name="출력 2 2 2 5 2" xfId="16540" xr:uid="{00000000-0005-0000-0000-00007B620000}"/>
    <cellStyle name="출력 2 2 2 5 3" xfId="22296" xr:uid="{00000000-0005-0000-0000-00007C620000}"/>
    <cellStyle name="출력 2 2 2 5 4" xfId="27778" xr:uid="{00000000-0005-0000-0000-00007D620000}"/>
    <cellStyle name="출력 2 2 2 6" xfId="10599" xr:uid="{00000000-0005-0000-0000-00007E620000}"/>
    <cellStyle name="출력 2 2 2 6 2" xfId="16541" xr:uid="{00000000-0005-0000-0000-00007F620000}"/>
    <cellStyle name="출력 2 2 2 6 3" xfId="22297" xr:uid="{00000000-0005-0000-0000-000080620000}"/>
    <cellStyle name="출력 2 2 2 6 4" xfId="27779" xr:uid="{00000000-0005-0000-0000-000081620000}"/>
    <cellStyle name="출력 2 2 2 7" xfId="10600" xr:uid="{00000000-0005-0000-0000-000082620000}"/>
    <cellStyle name="출력 2 2 2 7 2" xfId="16542" xr:uid="{00000000-0005-0000-0000-000083620000}"/>
    <cellStyle name="출력 2 2 2 7 3" xfId="22298" xr:uid="{00000000-0005-0000-0000-000084620000}"/>
    <cellStyle name="출력 2 2 2 7 4" xfId="27780" xr:uid="{00000000-0005-0000-0000-000085620000}"/>
    <cellStyle name="출력 2 2 2 8" xfId="10601" xr:uid="{00000000-0005-0000-0000-000086620000}"/>
    <cellStyle name="출력 2 2 2 8 2" xfId="16543" xr:uid="{00000000-0005-0000-0000-000087620000}"/>
    <cellStyle name="출력 2 2 2 8 3" xfId="22299" xr:uid="{00000000-0005-0000-0000-000088620000}"/>
    <cellStyle name="출력 2 2 2 8 4" xfId="27781" xr:uid="{00000000-0005-0000-0000-000089620000}"/>
    <cellStyle name="출력 2 2 2 9" xfId="11653" xr:uid="{00000000-0005-0000-0000-00008A620000}"/>
    <cellStyle name="출력 2 2 3" xfId="5920" xr:uid="{00000000-0005-0000-0000-00008B620000}"/>
    <cellStyle name="출력 2 2 3 10" xfId="10602" xr:uid="{00000000-0005-0000-0000-00008C620000}"/>
    <cellStyle name="출력 2 2 3 10 2" xfId="16544" xr:uid="{00000000-0005-0000-0000-00008D620000}"/>
    <cellStyle name="출력 2 2 3 10 3" xfId="22300" xr:uid="{00000000-0005-0000-0000-00008E620000}"/>
    <cellStyle name="출력 2 2 3 10 4" xfId="27782" xr:uid="{00000000-0005-0000-0000-00008F620000}"/>
    <cellStyle name="출력 2 2 3 11" xfId="11893" xr:uid="{00000000-0005-0000-0000-000090620000}"/>
    <cellStyle name="출력 2 2 3 12" xfId="17650" xr:uid="{00000000-0005-0000-0000-000091620000}"/>
    <cellStyle name="출력 2 2 3 13" xfId="23147" xr:uid="{00000000-0005-0000-0000-000092620000}"/>
    <cellStyle name="출력 2 2 3 2" xfId="10603" xr:uid="{00000000-0005-0000-0000-000093620000}"/>
    <cellStyle name="출력 2 2 3 2 2" xfId="16545" xr:uid="{00000000-0005-0000-0000-000094620000}"/>
    <cellStyle name="출력 2 2 3 2 3" xfId="22301" xr:uid="{00000000-0005-0000-0000-000095620000}"/>
    <cellStyle name="출력 2 2 3 2 4" xfId="27783" xr:uid="{00000000-0005-0000-0000-000096620000}"/>
    <cellStyle name="출력 2 2 3 3" xfId="10604" xr:uid="{00000000-0005-0000-0000-000097620000}"/>
    <cellStyle name="출력 2 2 3 3 2" xfId="16546" xr:uid="{00000000-0005-0000-0000-000098620000}"/>
    <cellStyle name="출력 2 2 3 3 3" xfId="22302" xr:uid="{00000000-0005-0000-0000-000099620000}"/>
    <cellStyle name="출력 2 2 3 3 4" xfId="27784" xr:uid="{00000000-0005-0000-0000-00009A620000}"/>
    <cellStyle name="출력 2 2 3 4" xfId="10605" xr:uid="{00000000-0005-0000-0000-00009B620000}"/>
    <cellStyle name="출력 2 2 3 4 2" xfId="16547" xr:uid="{00000000-0005-0000-0000-00009C620000}"/>
    <cellStyle name="출력 2 2 3 4 3" xfId="22303" xr:uid="{00000000-0005-0000-0000-00009D620000}"/>
    <cellStyle name="출력 2 2 3 4 4" xfId="27785" xr:uid="{00000000-0005-0000-0000-00009E620000}"/>
    <cellStyle name="출력 2 2 3 5" xfId="10606" xr:uid="{00000000-0005-0000-0000-00009F620000}"/>
    <cellStyle name="출력 2 2 3 5 2" xfId="16548" xr:uid="{00000000-0005-0000-0000-0000A0620000}"/>
    <cellStyle name="출력 2 2 3 5 3" xfId="22304" xr:uid="{00000000-0005-0000-0000-0000A1620000}"/>
    <cellStyle name="출력 2 2 3 5 4" xfId="27786" xr:uid="{00000000-0005-0000-0000-0000A2620000}"/>
    <cellStyle name="출력 2 2 3 6" xfId="10607" xr:uid="{00000000-0005-0000-0000-0000A3620000}"/>
    <cellStyle name="출력 2 2 3 6 2" xfId="16549" xr:uid="{00000000-0005-0000-0000-0000A4620000}"/>
    <cellStyle name="출력 2 2 3 6 3" xfId="22305" xr:uid="{00000000-0005-0000-0000-0000A5620000}"/>
    <cellStyle name="출력 2 2 3 6 4" xfId="27787" xr:uid="{00000000-0005-0000-0000-0000A6620000}"/>
    <cellStyle name="출력 2 2 3 7" xfId="10608" xr:uid="{00000000-0005-0000-0000-0000A7620000}"/>
    <cellStyle name="출력 2 2 3 7 2" xfId="16550" xr:uid="{00000000-0005-0000-0000-0000A8620000}"/>
    <cellStyle name="출력 2 2 3 7 3" xfId="22306" xr:uid="{00000000-0005-0000-0000-0000A9620000}"/>
    <cellStyle name="출력 2 2 3 7 4" xfId="27788" xr:uid="{00000000-0005-0000-0000-0000AA620000}"/>
    <cellStyle name="출력 2 2 3 8" xfId="10609" xr:uid="{00000000-0005-0000-0000-0000AB620000}"/>
    <cellStyle name="출력 2 2 3 8 2" xfId="16551" xr:uid="{00000000-0005-0000-0000-0000AC620000}"/>
    <cellStyle name="출력 2 2 3 8 3" xfId="22307" xr:uid="{00000000-0005-0000-0000-0000AD620000}"/>
    <cellStyle name="출력 2 2 3 8 4" xfId="27789" xr:uid="{00000000-0005-0000-0000-0000AE620000}"/>
    <cellStyle name="출력 2 2 3 9" xfId="10610" xr:uid="{00000000-0005-0000-0000-0000AF620000}"/>
    <cellStyle name="출력 2 2 3 9 2" xfId="16552" xr:uid="{00000000-0005-0000-0000-0000B0620000}"/>
    <cellStyle name="출력 2 2 3 9 3" xfId="22308" xr:uid="{00000000-0005-0000-0000-0000B1620000}"/>
    <cellStyle name="출력 2 2 3 9 4" xfId="27790" xr:uid="{00000000-0005-0000-0000-0000B2620000}"/>
    <cellStyle name="출력 2 2 4" xfId="10611" xr:uid="{00000000-0005-0000-0000-0000B3620000}"/>
    <cellStyle name="출력 2 2 4 2" xfId="16553" xr:uid="{00000000-0005-0000-0000-0000B4620000}"/>
    <cellStyle name="출력 2 2 4 3" xfId="22309" xr:uid="{00000000-0005-0000-0000-0000B5620000}"/>
    <cellStyle name="출력 2 2 4 4" xfId="27791" xr:uid="{00000000-0005-0000-0000-0000B6620000}"/>
    <cellStyle name="출력 2 2 5" xfId="10612" xr:uid="{00000000-0005-0000-0000-0000B7620000}"/>
    <cellStyle name="출력 2 2 5 2" xfId="16554" xr:uid="{00000000-0005-0000-0000-0000B8620000}"/>
    <cellStyle name="출력 2 2 5 3" xfId="22310" xr:uid="{00000000-0005-0000-0000-0000B9620000}"/>
    <cellStyle name="출력 2 2 5 4" xfId="27792" xr:uid="{00000000-0005-0000-0000-0000BA620000}"/>
    <cellStyle name="출력 2 2 6" xfId="10613" xr:uid="{00000000-0005-0000-0000-0000BB620000}"/>
    <cellStyle name="출력 2 2 6 2" xfId="16555" xr:uid="{00000000-0005-0000-0000-0000BC620000}"/>
    <cellStyle name="출력 2 2 6 3" xfId="22311" xr:uid="{00000000-0005-0000-0000-0000BD620000}"/>
    <cellStyle name="출력 2 2 6 4" xfId="27793" xr:uid="{00000000-0005-0000-0000-0000BE620000}"/>
    <cellStyle name="출력 2 2 7" xfId="10614" xr:uid="{00000000-0005-0000-0000-0000BF620000}"/>
    <cellStyle name="출력 2 2 7 2" xfId="16556" xr:uid="{00000000-0005-0000-0000-0000C0620000}"/>
    <cellStyle name="출력 2 2 7 3" xfId="22312" xr:uid="{00000000-0005-0000-0000-0000C1620000}"/>
    <cellStyle name="출력 2 2 7 4" xfId="27794" xr:uid="{00000000-0005-0000-0000-0000C2620000}"/>
    <cellStyle name="출력 2 2 8" xfId="10615" xr:uid="{00000000-0005-0000-0000-0000C3620000}"/>
    <cellStyle name="출력 2 2 8 2" xfId="16557" xr:uid="{00000000-0005-0000-0000-0000C4620000}"/>
    <cellStyle name="출력 2 2 8 3" xfId="22313" xr:uid="{00000000-0005-0000-0000-0000C5620000}"/>
    <cellStyle name="출력 2 2 8 4" xfId="27795" xr:uid="{00000000-0005-0000-0000-0000C6620000}"/>
    <cellStyle name="출력 2 2 9" xfId="10616" xr:uid="{00000000-0005-0000-0000-0000C7620000}"/>
    <cellStyle name="출력 2 2 9 2" xfId="16558" xr:uid="{00000000-0005-0000-0000-0000C8620000}"/>
    <cellStyle name="출력 2 2 9 3" xfId="22314" xr:uid="{00000000-0005-0000-0000-0000C9620000}"/>
    <cellStyle name="출력 2 2 9 4" xfId="27796" xr:uid="{00000000-0005-0000-0000-0000CA620000}"/>
    <cellStyle name="출력 2 3" xfId="5427" xr:uid="{00000000-0005-0000-0000-0000CB620000}"/>
    <cellStyle name="출력 2 3 2" xfId="5715" xr:uid="{00000000-0005-0000-0000-0000CC620000}"/>
    <cellStyle name="출력 2 3 2 10" xfId="11688" xr:uid="{00000000-0005-0000-0000-0000CD620000}"/>
    <cellStyle name="출력 2 3 2 11" xfId="17457" xr:uid="{00000000-0005-0000-0000-0000CE620000}"/>
    <cellStyle name="출력 2 3 2 12" xfId="22977" xr:uid="{00000000-0005-0000-0000-0000CF620000}"/>
    <cellStyle name="출력 2 3 2 2" xfId="10617" xr:uid="{00000000-0005-0000-0000-0000D0620000}"/>
    <cellStyle name="출력 2 3 2 2 2" xfId="16559" xr:uid="{00000000-0005-0000-0000-0000D1620000}"/>
    <cellStyle name="출력 2 3 2 2 3" xfId="22315" xr:uid="{00000000-0005-0000-0000-0000D2620000}"/>
    <cellStyle name="출력 2 3 2 2 4" xfId="27797" xr:uid="{00000000-0005-0000-0000-0000D3620000}"/>
    <cellStyle name="출력 2 3 2 3" xfId="10618" xr:uid="{00000000-0005-0000-0000-0000D4620000}"/>
    <cellStyle name="출력 2 3 2 3 2" xfId="16560" xr:uid="{00000000-0005-0000-0000-0000D5620000}"/>
    <cellStyle name="출력 2 3 2 3 3" xfId="22316" xr:uid="{00000000-0005-0000-0000-0000D6620000}"/>
    <cellStyle name="출력 2 3 2 3 4" xfId="27798" xr:uid="{00000000-0005-0000-0000-0000D7620000}"/>
    <cellStyle name="출력 2 3 2 4" xfId="10619" xr:uid="{00000000-0005-0000-0000-0000D8620000}"/>
    <cellStyle name="출력 2 3 2 4 2" xfId="16561" xr:uid="{00000000-0005-0000-0000-0000D9620000}"/>
    <cellStyle name="출력 2 3 2 4 3" xfId="22317" xr:uid="{00000000-0005-0000-0000-0000DA620000}"/>
    <cellStyle name="출력 2 3 2 4 4" xfId="27799" xr:uid="{00000000-0005-0000-0000-0000DB620000}"/>
    <cellStyle name="출력 2 3 2 5" xfId="10620" xr:uid="{00000000-0005-0000-0000-0000DC620000}"/>
    <cellStyle name="출력 2 3 2 5 2" xfId="16562" xr:uid="{00000000-0005-0000-0000-0000DD620000}"/>
    <cellStyle name="출력 2 3 2 5 3" xfId="22318" xr:uid="{00000000-0005-0000-0000-0000DE620000}"/>
    <cellStyle name="출력 2 3 2 5 4" xfId="27800" xr:uid="{00000000-0005-0000-0000-0000DF620000}"/>
    <cellStyle name="출력 2 3 2 6" xfId="10621" xr:uid="{00000000-0005-0000-0000-0000E0620000}"/>
    <cellStyle name="출력 2 3 2 6 2" xfId="16563" xr:uid="{00000000-0005-0000-0000-0000E1620000}"/>
    <cellStyle name="출력 2 3 2 6 3" xfId="22319" xr:uid="{00000000-0005-0000-0000-0000E2620000}"/>
    <cellStyle name="출력 2 3 2 6 4" xfId="27801" xr:uid="{00000000-0005-0000-0000-0000E3620000}"/>
    <cellStyle name="출력 2 3 2 7" xfId="10622" xr:uid="{00000000-0005-0000-0000-0000E4620000}"/>
    <cellStyle name="출력 2 3 2 7 2" xfId="16564" xr:uid="{00000000-0005-0000-0000-0000E5620000}"/>
    <cellStyle name="출력 2 3 2 7 3" xfId="22320" xr:uid="{00000000-0005-0000-0000-0000E6620000}"/>
    <cellStyle name="출력 2 3 2 7 4" xfId="27802" xr:uid="{00000000-0005-0000-0000-0000E7620000}"/>
    <cellStyle name="출력 2 3 2 8" xfId="10623" xr:uid="{00000000-0005-0000-0000-0000E8620000}"/>
    <cellStyle name="출력 2 3 2 8 2" xfId="16565" xr:uid="{00000000-0005-0000-0000-0000E9620000}"/>
    <cellStyle name="출력 2 3 2 8 3" xfId="22321" xr:uid="{00000000-0005-0000-0000-0000EA620000}"/>
    <cellStyle name="출력 2 3 2 8 4" xfId="27803" xr:uid="{00000000-0005-0000-0000-0000EB620000}"/>
    <cellStyle name="출력 2 3 2 9" xfId="10624" xr:uid="{00000000-0005-0000-0000-0000EC620000}"/>
    <cellStyle name="출력 2 3 2 9 2" xfId="16566" xr:uid="{00000000-0005-0000-0000-0000ED620000}"/>
    <cellStyle name="출력 2 3 2 9 3" xfId="22322" xr:uid="{00000000-0005-0000-0000-0000EE620000}"/>
    <cellStyle name="출력 2 3 2 9 4" xfId="27804" xr:uid="{00000000-0005-0000-0000-0000EF620000}"/>
    <cellStyle name="출력 2 3 3" xfId="10625" xr:uid="{00000000-0005-0000-0000-0000F0620000}"/>
    <cellStyle name="출력 2 3 3 2" xfId="16567" xr:uid="{00000000-0005-0000-0000-0000F1620000}"/>
    <cellStyle name="출력 2 3 3 3" xfId="22323" xr:uid="{00000000-0005-0000-0000-0000F2620000}"/>
    <cellStyle name="출력 2 3 3 4" xfId="27805" xr:uid="{00000000-0005-0000-0000-0000F3620000}"/>
    <cellStyle name="출력 2 3 4" xfId="10626" xr:uid="{00000000-0005-0000-0000-0000F4620000}"/>
    <cellStyle name="출력 2 3 4 2" xfId="16568" xr:uid="{00000000-0005-0000-0000-0000F5620000}"/>
    <cellStyle name="출력 2 3 4 3" xfId="22324" xr:uid="{00000000-0005-0000-0000-0000F6620000}"/>
    <cellStyle name="출력 2 3 4 4" xfId="27806" xr:uid="{00000000-0005-0000-0000-0000F7620000}"/>
    <cellStyle name="출력 2 3 5" xfId="10627" xr:uid="{00000000-0005-0000-0000-0000F8620000}"/>
    <cellStyle name="출력 2 3 5 2" xfId="16569" xr:uid="{00000000-0005-0000-0000-0000F9620000}"/>
    <cellStyle name="출력 2 3 5 3" xfId="22325" xr:uid="{00000000-0005-0000-0000-0000FA620000}"/>
    <cellStyle name="출력 2 3 5 4" xfId="27807" xr:uid="{00000000-0005-0000-0000-0000FB620000}"/>
    <cellStyle name="출력 2 3 6" xfId="10628" xr:uid="{00000000-0005-0000-0000-0000FC620000}"/>
    <cellStyle name="출력 2 3 6 2" xfId="16570" xr:uid="{00000000-0005-0000-0000-0000FD620000}"/>
    <cellStyle name="출력 2 3 6 3" xfId="22326" xr:uid="{00000000-0005-0000-0000-0000FE620000}"/>
    <cellStyle name="출력 2 3 6 4" xfId="27808" xr:uid="{00000000-0005-0000-0000-0000FF620000}"/>
    <cellStyle name="출력 2 3 7" xfId="10629" xr:uid="{00000000-0005-0000-0000-000000630000}"/>
    <cellStyle name="출력 2 3 7 2" xfId="16571" xr:uid="{00000000-0005-0000-0000-000001630000}"/>
    <cellStyle name="출력 2 3 7 3" xfId="22327" xr:uid="{00000000-0005-0000-0000-000002630000}"/>
    <cellStyle name="출력 2 3 7 4" xfId="27809" xr:uid="{00000000-0005-0000-0000-000003630000}"/>
    <cellStyle name="출력 2 3 8" xfId="11421" xr:uid="{00000000-0005-0000-0000-000004630000}"/>
    <cellStyle name="출력 2 3 9" xfId="17218" xr:uid="{00000000-0005-0000-0000-000005630000}"/>
    <cellStyle name="출력 2 4" xfId="5500" xr:uid="{00000000-0005-0000-0000-000006630000}"/>
    <cellStyle name="출력 2 4 2" xfId="5788" xr:uid="{00000000-0005-0000-0000-000007630000}"/>
    <cellStyle name="출력 2 4 2 10" xfId="11761" xr:uid="{00000000-0005-0000-0000-000008630000}"/>
    <cellStyle name="출력 2 4 2 11" xfId="17525" xr:uid="{00000000-0005-0000-0000-000009630000}"/>
    <cellStyle name="출력 2 4 2 12" xfId="23041" xr:uid="{00000000-0005-0000-0000-00000A630000}"/>
    <cellStyle name="출력 2 4 2 2" xfId="10630" xr:uid="{00000000-0005-0000-0000-00000B630000}"/>
    <cellStyle name="출력 2 4 2 2 2" xfId="16572" xr:uid="{00000000-0005-0000-0000-00000C630000}"/>
    <cellStyle name="출력 2 4 2 2 3" xfId="22328" xr:uid="{00000000-0005-0000-0000-00000D630000}"/>
    <cellStyle name="출력 2 4 2 2 4" xfId="27810" xr:uid="{00000000-0005-0000-0000-00000E630000}"/>
    <cellStyle name="출력 2 4 2 3" xfId="10631" xr:uid="{00000000-0005-0000-0000-00000F630000}"/>
    <cellStyle name="출력 2 4 2 3 2" xfId="16573" xr:uid="{00000000-0005-0000-0000-000010630000}"/>
    <cellStyle name="출력 2 4 2 3 3" xfId="22329" xr:uid="{00000000-0005-0000-0000-000011630000}"/>
    <cellStyle name="출력 2 4 2 3 4" xfId="27811" xr:uid="{00000000-0005-0000-0000-000012630000}"/>
    <cellStyle name="출력 2 4 2 4" xfId="10632" xr:uid="{00000000-0005-0000-0000-000013630000}"/>
    <cellStyle name="출력 2 4 2 4 2" xfId="16574" xr:uid="{00000000-0005-0000-0000-000014630000}"/>
    <cellStyle name="출력 2 4 2 4 3" xfId="22330" xr:uid="{00000000-0005-0000-0000-000015630000}"/>
    <cellStyle name="출력 2 4 2 4 4" xfId="27812" xr:uid="{00000000-0005-0000-0000-000016630000}"/>
    <cellStyle name="출력 2 4 2 5" xfId="10633" xr:uid="{00000000-0005-0000-0000-000017630000}"/>
    <cellStyle name="출력 2 4 2 5 2" xfId="16575" xr:uid="{00000000-0005-0000-0000-000018630000}"/>
    <cellStyle name="출력 2 4 2 5 3" xfId="22331" xr:uid="{00000000-0005-0000-0000-000019630000}"/>
    <cellStyle name="출력 2 4 2 5 4" xfId="27813" xr:uid="{00000000-0005-0000-0000-00001A630000}"/>
    <cellStyle name="출력 2 4 2 6" xfId="10634" xr:uid="{00000000-0005-0000-0000-00001B630000}"/>
    <cellStyle name="출력 2 4 2 6 2" xfId="16576" xr:uid="{00000000-0005-0000-0000-00001C630000}"/>
    <cellStyle name="출력 2 4 2 6 3" xfId="22332" xr:uid="{00000000-0005-0000-0000-00001D630000}"/>
    <cellStyle name="출력 2 4 2 6 4" xfId="27814" xr:uid="{00000000-0005-0000-0000-00001E630000}"/>
    <cellStyle name="출력 2 4 2 7" xfId="10635" xr:uid="{00000000-0005-0000-0000-00001F630000}"/>
    <cellStyle name="출력 2 4 2 7 2" xfId="16577" xr:uid="{00000000-0005-0000-0000-000020630000}"/>
    <cellStyle name="출력 2 4 2 7 3" xfId="22333" xr:uid="{00000000-0005-0000-0000-000021630000}"/>
    <cellStyle name="출력 2 4 2 7 4" xfId="27815" xr:uid="{00000000-0005-0000-0000-000022630000}"/>
    <cellStyle name="출력 2 4 2 8" xfId="10636" xr:uid="{00000000-0005-0000-0000-000023630000}"/>
    <cellStyle name="출력 2 4 2 8 2" xfId="16578" xr:uid="{00000000-0005-0000-0000-000024630000}"/>
    <cellStyle name="출력 2 4 2 8 3" xfId="22334" xr:uid="{00000000-0005-0000-0000-000025630000}"/>
    <cellStyle name="출력 2 4 2 8 4" xfId="27816" xr:uid="{00000000-0005-0000-0000-000026630000}"/>
    <cellStyle name="출력 2 4 2 9" xfId="10637" xr:uid="{00000000-0005-0000-0000-000027630000}"/>
    <cellStyle name="출력 2 4 2 9 2" xfId="16579" xr:uid="{00000000-0005-0000-0000-000028630000}"/>
    <cellStyle name="출력 2 4 2 9 3" xfId="22335" xr:uid="{00000000-0005-0000-0000-000029630000}"/>
    <cellStyle name="출력 2 4 2 9 4" xfId="27817" xr:uid="{00000000-0005-0000-0000-00002A630000}"/>
    <cellStyle name="출력 2 4 3" xfId="10638" xr:uid="{00000000-0005-0000-0000-00002B630000}"/>
    <cellStyle name="출력 2 4 3 2" xfId="16580" xr:uid="{00000000-0005-0000-0000-00002C630000}"/>
    <cellStyle name="출력 2 4 3 3" xfId="22336" xr:uid="{00000000-0005-0000-0000-00002D630000}"/>
    <cellStyle name="출력 2 4 3 4" xfId="27818" xr:uid="{00000000-0005-0000-0000-00002E630000}"/>
    <cellStyle name="출력 2 4 4" xfId="10639" xr:uid="{00000000-0005-0000-0000-00002F630000}"/>
    <cellStyle name="출력 2 4 4 2" xfId="16581" xr:uid="{00000000-0005-0000-0000-000030630000}"/>
    <cellStyle name="출력 2 4 4 3" xfId="22337" xr:uid="{00000000-0005-0000-0000-000031630000}"/>
    <cellStyle name="출력 2 4 4 4" xfId="27819" xr:uid="{00000000-0005-0000-0000-000032630000}"/>
    <cellStyle name="출력 2 4 5" xfId="10640" xr:uid="{00000000-0005-0000-0000-000033630000}"/>
    <cellStyle name="출력 2 4 5 2" xfId="16582" xr:uid="{00000000-0005-0000-0000-000034630000}"/>
    <cellStyle name="출력 2 4 5 3" xfId="22338" xr:uid="{00000000-0005-0000-0000-000035630000}"/>
    <cellStyle name="출력 2 4 5 4" xfId="27820" xr:uid="{00000000-0005-0000-0000-000036630000}"/>
    <cellStyle name="출력 2 4 6" xfId="10641" xr:uid="{00000000-0005-0000-0000-000037630000}"/>
    <cellStyle name="출력 2 4 6 2" xfId="16583" xr:uid="{00000000-0005-0000-0000-000038630000}"/>
    <cellStyle name="출력 2 4 6 3" xfId="22339" xr:uid="{00000000-0005-0000-0000-000039630000}"/>
    <cellStyle name="출력 2 4 6 4" xfId="27821" xr:uid="{00000000-0005-0000-0000-00003A630000}"/>
    <cellStyle name="출력 2 4 7" xfId="10642" xr:uid="{00000000-0005-0000-0000-00003B630000}"/>
    <cellStyle name="출력 2 4 7 2" xfId="16584" xr:uid="{00000000-0005-0000-0000-00003C630000}"/>
    <cellStyle name="출력 2 4 7 3" xfId="22340" xr:uid="{00000000-0005-0000-0000-00003D630000}"/>
    <cellStyle name="출력 2 4 7 4" xfId="27822" xr:uid="{00000000-0005-0000-0000-00003E630000}"/>
    <cellStyle name="출력 2 4 8" xfId="11494" xr:uid="{00000000-0005-0000-0000-00003F630000}"/>
    <cellStyle name="출력 2 4 9" xfId="17283" xr:uid="{00000000-0005-0000-0000-000040630000}"/>
    <cellStyle name="출력 2 5" xfId="5416" xr:uid="{00000000-0005-0000-0000-000041630000}"/>
    <cellStyle name="출력 2 5 2" xfId="5704" xr:uid="{00000000-0005-0000-0000-000042630000}"/>
    <cellStyle name="출력 2 5 2 10" xfId="11677" xr:uid="{00000000-0005-0000-0000-000043630000}"/>
    <cellStyle name="출력 2 5 2 11" xfId="17446" xr:uid="{00000000-0005-0000-0000-000044630000}"/>
    <cellStyle name="출력 2 5 2 12" xfId="22967" xr:uid="{00000000-0005-0000-0000-000045630000}"/>
    <cellStyle name="출력 2 5 2 2" xfId="10643" xr:uid="{00000000-0005-0000-0000-000046630000}"/>
    <cellStyle name="출력 2 5 2 2 2" xfId="16585" xr:uid="{00000000-0005-0000-0000-000047630000}"/>
    <cellStyle name="출력 2 5 2 2 3" xfId="22341" xr:uid="{00000000-0005-0000-0000-000048630000}"/>
    <cellStyle name="출력 2 5 2 2 4" xfId="27823" xr:uid="{00000000-0005-0000-0000-000049630000}"/>
    <cellStyle name="출력 2 5 2 3" xfId="10644" xr:uid="{00000000-0005-0000-0000-00004A630000}"/>
    <cellStyle name="출력 2 5 2 3 2" xfId="16586" xr:uid="{00000000-0005-0000-0000-00004B630000}"/>
    <cellStyle name="출력 2 5 2 3 3" xfId="22342" xr:uid="{00000000-0005-0000-0000-00004C630000}"/>
    <cellStyle name="출력 2 5 2 3 4" xfId="27824" xr:uid="{00000000-0005-0000-0000-00004D630000}"/>
    <cellStyle name="출력 2 5 2 4" xfId="10645" xr:uid="{00000000-0005-0000-0000-00004E630000}"/>
    <cellStyle name="출력 2 5 2 4 2" xfId="16587" xr:uid="{00000000-0005-0000-0000-00004F630000}"/>
    <cellStyle name="출력 2 5 2 4 3" xfId="22343" xr:uid="{00000000-0005-0000-0000-000050630000}"/>
    <cellStyle name="출력 2 5 2 4 4" xfId="27825" xr:uid="{00000000-0005-0000-0000-000051630000}"/>
    <cellStyle name="출력 2 5 2 5" xfId="10646" xr:uid="{00000000-0005-0000-0000-000052630000}"/>
    <cellStyle name="출력 2 5 2 5 2" xfId="16588" xr:uid="{00000000-0005-0000-0000-000053630000}"/>
    <cellStyle name="출력 2 5 2 5 3" xfId="22344" xr:uid="{00000000-0005-0000-0000-000054630000}"/>
    <cellStyle name="출력 2 5 2 5 4" xfId="27826" xr:uid="{00000000-0005-0000-0000-000055630000}"/>
    <cellStyle name="출력 2 5 2 6" xfId="10647" xr:uid="{00000000-0005-0000-0000-000056630000}"/>
    <cellStyle name="출력 2 5 2 6 2" xfId="16589" xr:uid="{00000000-0005-0000-0000-000057630000}"/>
    <cellStyle name="출력 2 5 2 6 3" xfId="22345" xr:uid="{00000000-0005-0000-0000-000058630000}"/>
    <cellStyle name="출력 2 5 2 6 4" xfId="27827" xr:uid="{00000000-0005-0000-0000-000059630000}"/>
    <cellStyle name="출력 2 5 2 7" xfId="10648" xr:uid="{00000000-0005-0000-0000-00005A630000}"/>
    <cellStyle name="출력 2 5 2 7 2" xfId="16590" xr:uid="{00000000-0005-0000-0000-00005B630000}"/>
    <cellStyle name="출력 2 5 2 7 3" xfId="22346" xr:uid="{00000000-0005-0000-0000-00005C630000}"/>
    <cellStyle name="출력 2 5 2 7 4" xfId="27828" xr:uid="{00000000-0005-0000-0000-00005D630000}"/>
    <cellStyle name="출력 2 5 2 8" xfId="10649" xr:uid="{00000000-0005-0000-0000-00005E630000}"/>
    <cellStyle name="출력 2 5 2 8 2" xfId="16591" xr:uid="{00000000-0005-0000-0000-00005F630000}"/>
    <cellStyle name="출력 2 5 2 8 3" xfId="22347" xr:uid="{00000000-0005-0000-0000-000060630000}"/>
    <cellStyle name="출력 2 5 2 8 4" xfId="27829" xr:uid="{00000000-0005-0000-0000-000061630000}"/>
    <cellStyle name="출력 2 5 2 9" xfId="10650" xr:uid="{00000000-0005-0000-0000-000062630000}"/>
    <cellStyle name="출력 2 5 2 9 2" xfId="16592" xr:uid="{00000000-0005-0000-0000-000063630000}"/>
    <cellStyle name="출력 2 5 2 9 3" xfId="22348" xr:uid="{00000000-0005-0000-0000-000064630000}"/>
    <cellStyle name="출력 2 5 2 9 4" xfId="27830" xr:uid="{00000000-0005-0000-0000-000065630000}"/>
    <cellStyle name="출력 2 5 3" xfId="10651" xr:uid="{00000000-0005-0000-0000-000066630000}"/>
    <cellStyle name="출력 2 5 3 2" xfId="16593" xr:uid="{00000000-0005-0000-0000-000067630000}"/>
    <cellStyle name="출력 2 5 3 3" xfId="22349" xr:uid="{00000000-0005-0000-0000-000068630000}"/>
    <cellStyle name="출력 2 5 3 4" xfId="27831" xr:uid="{00000000-0005-0000-0000-000069630000}"/>
    <cellStyle name="출력 2 5 4" xfId="10652" xr:uid="{00000000-0005-0000-0000-00006A630000}"/>
    <cellStyle name="출력 2 5 4 2" xfId="16594" xr:uid="{00000000-0005-0000-0000-00006B630000}"/>
    <cellStyle name="출력 2 5 4 3" xfId="22350" xr:uid="{00000000-0005-0000-0000-00006C630000}"/>
    <cellStyle name="출력 2 5 4 4" xfId="27832" xr:uid="{00000000-0005-0000-0000-00006D630000}"/>
    <cellStyle name="출력 2 5 5" xfId="10653" xr:uid="{00000000-0005-0000-0000-00006E630000}"/>
    <cellStyle name="출력 2 5 5 2" xfId="16595" xr:uid="{00000000-0005-0000-0000-00006F630000}"/>
    <cellStyle name="출력 2 5 5 3" xfId="22351" xr:uid="{00000000-0005-0000-0000-000070630000}"/>
    <cellStyle name="출력 2 5 5 4" xfId="27833" xr:uid="{00000000-0005-0000-0000-000071630000}"/>
    <cellStyle name="출력 2 5 6" xfId="10654" xr:uid="{00000000-0005-0000-0000-000072630000}"/>
    <cellStyle name="출력 2 5 6 2" xfId="16596" xr:uid="{00000000-0005-0000-0000-000073630000}"/>
    <cellStyle name="출력 2 5 6 3" xfId="22352" xr:uid="{00000000-0005-0000-0000-000074630000}"/>
    <cellStyle name="출력 2 5 6 4" xfId="27834" xr:uid="{00000000-0005-0000-0000-000075630000}"/>
    <cellStyle name="출력 2 5 7" xfId="11410" xr:uid="{00000000-0005-0000-0000-000076630000}"/>
    <cellStyle name="출력 2 5 8" xfId="17208" xr:uid="{00000000-0005-0000-0000-000077630000}"/>
    <cellStyle name="출력 2 6" xfId="5483" xr:uid="{00000000-0005-0000-0000-000078630000}"/>
    <cellStyle name="출력 2 6 10" xfId="17269" xr:uid="{00000000-0005-0000-0000-000079630000}"/>
    <cellStyle name="출력 2 6 11" xfId="22883" xr:uid="{00000000-0005-0000-0000-00007A630000}"/>
    <cellStyle name="출력 2 6 2" xfId="5771" xr:uid="{00000000-0005-0000-0000-00007B630000}"/>
    <cellStyle name="출력 2 6 2 10" xfId="10655" xr:uid="{00000000-0005-0000-0000-00007C630000}"/>
    <cellStyle name="출력 2 6 2 10 2" xfId="16597" xr:uid="{00000000-0005-0000-0000-00007D630000}"/>
    <cellStyle name="출력 2 6 2 10 3" xfId="22353" xr:uid="{00000000-0005-0000-0000-00007E630000}"/>
    <cellStyle name="출력 2 6 2 10 4" xfId="27835" xr:uid="{00000000-0005-0000-0000-00007F630000}"/>
    <cellStyle name="출력 2 6 2 11" xfId="11744" xr:uid="{00000000-0005-0000-0000-000080630000}"/>
    <cellStyle name="출력 2 6 2 12" xfId="17510" xr:uid="{00000000-0005-0000-0000-000081630000}"/>
    <cellStyle name="출력 2 6 2 13" xfId="23024" xr:uid="{00000000-0005-0000-0000-000082630000}"/>
    <cellStyle name="출력 2 6 2 2" xfId="10656" xr:uid="{00000000-0005-0000-0000-000083630000}"/>
    <cellStyle name="출력 2 6 2 2 2" xfId="16598" xr:uid="{00000000-0005-0000-0000-000084630000}"/>
    <cellStyle name="출력 2 6 2 2 3" xfId="22354" xr:uid="{00000000-0005-0000-0000-000085630000}"/>
    <cellStyle name="출력 2 6 2 2 4" xfId="27836" xr:uid="{00000000-0005-0000-0000-000086630000}"/>
    <cellStyle name="출력 2 6 2 3" xfId="10657" xr:uid="{00000000-0005-0000-0000-000087630000}"/>
    <cellStyle name="출력 2 6 2 3 2" xfId="16599" xr:uid="{00000000-0005-0000-0000-000088630000}"/>
    <cellStyle name="출력 2 6 2 3 3" xfId="22355" xr:uid="{00000000-0005-0000-0000-000089630000}"/>
    <cellStyle name="출력 2 6 2 3 4" xfId="27837" xr:uid="{00000000-0005-0000-0000-00008A630000}"/>
    <cellStyle name="출력 2 6 2 4" xfId="10658" xr:uid="{00000000-0005-0000-0000-00008B630000}"/>
    <cellStyle name="출력 2 6 2 4 2" xfId="16600" xr:uid="{00000000-0005-0000-0000-00008C630000}"/>
    <cellStyle name="출력 2 6 2 4 3" xfId="22356" xr:uid="{00000000-0005-0000-0000-00008D630000}"/>
    <cellStyle name="출력 2 6 2 4 4" xfId="27838" xr:uid="{00000000-0005-0000-0000-00008E630000}"/>
    <cellStyle name="출력 2 6 2 5" xfId="10659" xr:uid="{00000000-0005-0000-0000-00008F630000}"/>
    <cellStyle name="출력 2 6 2 5 2" xfId="16601" xr:uid="{00000000-0005-0000-0000-000090630000}"/>
    <cellStyle name="출력 2 6 2 5 3" xfId="22357" xr:uid="{00000000-0005-0000-0000-000091630000}"/>
    <cellStyle name="출력 2 6 2 5 4" xfId="27839" xr:uid="{00000000-0005-0000-0000-000092630000}"/>
    <cellStyle name="출력 2 6 2 6" xfId="10660" xr:uid="{00000000-0005-0000-0000-000093630000}"/>
    <cellStyle name="출력 2 6 2 6 2" xfId="16602" xr:uid="{00000000-0005-0000-0000-000094630000}"/>
    <cellStyle name="출력 2 6 2 6 3" xfId="22358" xr:uid="{00000000-0005-0000-0000-000095630000}"/>
    <cellStyle name="출력 2 6 2 6 4" xfId="27840" xr:uid="{00000000-0005-0000-0000-000096630000}"/>
    <cellStyle name="출력 2 6 2 7" xfId="10661" xr:uid="{00000000-0005-0000-0000-000097630000}"/>
    <cellStyle name="출력 2 6 2 7 2" xfId="16603" xr:uid="{00000000-0005-0000-0000-000098630000}"/>
    <cellStyle name="출력 2 6 2 7 3" xfId="22359" xr:uid="{00000000-0005-0000-0000-000099630000}"/>
    <cellStyle name="출력 2 6 2 7 4" xfId="27841" xr:uid="{00000000-0005-0000-0000-00009A630000}"/>
    <cellStyle name="출력 2 6 2 8" xfId="10662" xr:uid="{00000000-0005-0000-0000-00009B630000}"/>
    <cellStyle name="출력 2 6 2 8 2" xfId="16604" xr:uid="{00000000-0005-0000-0000-00009C630000}"/>
    <cellStyle name="출력 2 6 2 8 3" xfId="22360" xr:uid="{00000000-0005-0000-0000-00009D630000}"/>
    <cellStyle name="출력 2 6 2 8 4" xfId="27842" xr:uid="{00000000-0005-0000-0000-00009E630000}"/>
    <cellStyle name="출력 2 6 2 9" xfId="10663" xr:uid="{00000000-0005-0000-0000-00009F630000}"/>
    <cellStyle name="출력 2 6 2 9 2" xfId="16605" xr:uid="{00000000-0005-0000-0000-0000A0630000}"/>
    <cellStyle name="출력 2 6 2 9 3" xfId="22361" xr:uid="{00000000-0005-0000-0000-0000A1630000}"/>
    <cellStyle name="출력 2 6 2 9 4" xfId="27843" xr:uid="{00000000-0005-0000-0000-0000A2630000}"/>
    <cellStyle name="출력 2 6 3" xfId="5996" xr:uid="{00000000-0005-0000-0000-0000A3630000}"/>
    <cellStyle name="출력 2 6 3 10" xfId="10664" xr:uid="{00000000-0005-0000-0000-0000A4630000}"/>
    <cellStyle name="출력 2 6 3 10 2" xfId="16606" xr:uid="{00000000-0005-0000-0000-0000A5630000}"/>
    <cellStyle name="출력 2 6 3 10 3" xfId="22362" xr:uid="{00000000-0005-0000-0000-0000A6630000}"/>
    <cellStyle name="출력 2 6 3 10 4" xfId="27844" xr:uid="{00000000-0005-0000-0000-0000A7630000}"/>
    <cellStyle name="출력 2 6 3 11" xfId="11969" xr:uid="{00000000-0005-0000-0000-0000A8630000}"/>
    <cellStyle name="출력 2 6 3 12" xfId="17726" xr:uid="{00000000-0005-0000-0000-0000A9630000}"/>
    <cellStyle name="출력 2 6 3 13" xfId="23223" xr:uid="{00000000-0005-0000-0000-0000AA630000}"/>
    <cellStyle name="출력 2 6 3 2" xfId="10665" xr:uid="{00000000-0005-0000-0000-0000AB630000}"/>
    <cellStyle name="출력 2 6 3 2 2" xfId="16607" xr:uid="{00000000-0005-0000-0000-0000AC630000}"/>
    <cellStyle name="출력 2 6 3 2 3" xfId="22363" xr:uid="{00000000-0005-0000-0000-0000AD630000}"/>
    <cellStyle name="출력 2 6 3 2 4" xfId="27845" xr:uid="{00000000-0005-0000-0000-0000AE630000}"/>
    <cellStyle name="출력 2 6 3 3" xfId="10666" xr:uid="{00000000-0005-0000-0000-0000AF630000}"/>
    <cellStyle name="출력 2 6 3 3 2" xfId="16608" xr:uid="{00000000-0005-0000-0000-0000B0630000}"/>
    <cellStyle name="출력 2 6 3 3 3" xfId="22364" xr:uid="{00000000-0005-0000-0000-0000B1630000}"/>
    <cellStyle name="출력 2 6 3 3 4" xfId="27846" xr:uid="{00000000-0005-0000-0000-0000B2630000}"/>
    <cellStyle name="출력 2 6 3 4" xfId="10667" xr:uid="{00000000-0005-0000-0000-0000B3630000}"/>
    <cellStyle name="출력 2 6 3 4 2" xfId="16609" xr:uid="{00000000-0005-0000-0000-0000B4630000}"/>
    <cellStyle name="출력 2 6 3 4 3" xfId="22365" xr:uid="{00000000-0005-0000-0000-0000B5630000}"/>
    <cellStyle name="출력 2 6 3 4 4" xfId="27847" xr:uid="{00000000-0005-0000-0000-0000B6630000}"/>
    <cellStyle name="출력 2 6 3 5" xfId="10668" xr:uid="{00000000-0005-0000-0000-0000B7630000}"/>
    <cellStyle name="출력 2 6 3 5 2" xfId="16610" xr:uid="{00000000-0005-0000-0000-0000B8630000}"/>
    <cellStyle name="출력 2 6 3 5 3" xfId="22366" xr:uid="{00000000-0005-0000-0000-0000B9630000}"/>
    <cellStyle name="출력 2 6 3 5 4" xfId="27848" xr:uid="{00000000-0005-0000-0000-0000BA630000}"/>
    <cellStyle name="출력 2 6 3 6" xfId="10669" xr:uid="{00000000-0005-0000-0000-0000BB630000}"/>
    <cellStyle name="출력 2 6 3 6 2" xfId="16611" xr:uid="{00000000-0005-0000-0000-0000BC630000}"/>
    <cellStyle name="출력 2 6 3 6 3" xfId="22367" xr:uid="{00000000-0005-0000-0000-0000BD630000}"/>
    <cellStyle name="출력 2 6 3 6 4" xfId="27849" xr:uid="{00000000-0005-0000-0000-0000BE630000}"/>
    <cellStyle name="출력 2 6 3 7" xfId="10670" xr:uid="{00000000-0005-0000-0000-0000BF630000}"/>
    <cellStyle name="출력 2 6 3 7 2" xfId="16612" xr:uid="{00000000-0005-0000-0000-0000C0630000}"/>
    <cellStyle name="출력 2 6 3 7 3" xfId="22368" xr:uid="{00000000-0005-0000-0000-0000C1630000}"/>
    <cellStyle name="출력 2 6 3 7 4" xfId="27850" xr:uid="{00000000-0005-0000-0000-0000C2630000}"/>
    <cellStyle name="출력 2 6 3 8" xfId="10671" xr:uid="{00000000-0005-0000-0000-0000C3630000}"/>
    <cellStyle name="출력 2 6 3 8 2" xfId="16613" xr:uid="{00000000-0005-0000-0000-0000C4630000}"/>
    <cellStyle name="출력 2 6 3 8 3" xfId="22369" xr:uid="{00000000-0005-0000-0000-0000C5630000}"/>
    <cellStyle name="출력 2 6 3 8 4" xfId="27851" xr:uid="{00000000-0005-0000-0000-0000C6630000}"/>
    <cellStyle name="출력 2 6 3 9" xfId="10672" xr:uid="{00000000-0005-0000-0000-0000C7630000}"/>
    <cellStyle name="출력 2 6 3 9 2" xfId="16614" xr:uid="{00000000-0005-0000-0000-0000C8630000}"/>
    <cellStyle name="출력 2 6 3 9 3" xfId="22370" xr:uid="{00000000-0005-0000-0000-0000C9630000}"/>
    <cellStyle name="출력 2 6 3 9 4" xfId="27852" xr:uid="{00000000-0005-0000-0000-0000CA630000}"/>
    <cellStyle name="출력 2 6 4" xfId="10673" xr:uid="{00000000-0005-0000-0000-0000CB630000}"/>
    <cellStyle name="출력 2 6 4 2" xfId="16615" xr:uid="{00000000-0005-0000-0000-0000CC630000}"/>
    <cellStyle name="출력 2 6 4 3" xfId="22371" xr:uid="{00000000-0005-0000-0000-0000CD630000}"/>
    <cellStyle name="출력 2 6 4 4" xfId="27853" xr:uid="{00000000-0005-0000-0000-0000CE630000}"/>
    <cellStyle name="출력 2 6 5" xfId="10674" xr:uid="{00000000-0005-0000-0000-0000CF630000}"/>
    <cellStyle name="출력 2 6 5 2" xfId="16616" xr:uid="{00000000-0005-0000-0000-0000D0630000}"/>
    <cellStyle name="출력 2 6 5 3" xfId="22372" xr:uid="{00000000-0005-0000-0000-0000D1630000}"/>
    <cellStyle name="출력 2 6 5 4" xfId="27854" xr:uid="{00000000-0005-0000-0000-0000D2630000}"/>
    <cellStyle name="출력 2 6 6" xfId="10675" xr:uid="{00000000-0005-0000-0000-0000D3630000}"/>
    <cellStyle name="출력 2 6 6 2" xfId="16617" xr:uid="{00000000-0005-0000-0000-0000D4630000}"/>
    <cellStyle name="출력 2 6 6 3" xfId="22373" xr:uid="{00000000-0005-0000-0000-0000D5630000}"/>
    <cellStyle name="출력 2 6 6 4" xfId="27855" xr:uid="{00000000-0005-0000-0000-0000D6630000}"/>
    <cellStyle name="출력 2 6 7" xfId="10676" xr:uid="{00000000-0005-0000-0000-0000D7630000}"/>
    <cellStyle name="출력 2 6 7 2" xfId="16618" xr:uid="{00000000-0005-0000-0000-0000D8630000}"/>
    <cellStyle name="출력 2 6 7 3" xfId="22374" xr:uid="{00000000-0005-0000-0000-0000D9630000}"/>
    <cellStyle name="출력 2 6 7 4" xfId="27856" xr:uid="{00000000-0005-0000-0000-0000DA630000}"/>
    <cellStyle name="출력 2 6 8" xfId="10677" xr:uid="{00000000-0005-0000-0000-0000DB630000}"/>
    <cellStyle name="출력 2 6 8 2" xfId="16619" xr:uid="{00000000-0005-0000-0000-0000DC630000}"/>
    <cellStyle name="출력 2 6 8 3" xfId="22375" xr:uid="{00000000-0005-0000-0000-0000DD630000}"/>
    <cellStyle name="출력 2 6 8 4" xfId="27857" xr:uid="{00000000-0005-0000-0000-0000DE630000}"/>
    <cellStyle name="출력 2 6 9" xfId="11477" xr:uid="{00000000-0005-0000-0000-0000DF630000}"/>
    <cellStyle name="출력 2 7" xfId="10678" xr:uid="{00000000-0005-0000-0000-0000E0630000}"/>
    <cellStyle name="출력 2 7 2" xfId="16620" xr:uid="{00000000-0005-0000-0000-0000E1630000}"/>
    <cellStyle name="출력 2 7 3" xfId="22376" xr:uid="{00000000-0005-0000-0000-0000E2630000}"/>
    <cellStyle name="출력 2 7 4" xfId="27858" xr:uid="{00000000-0005-0000-0000-0000E3630000}"/>
    <cellStyle name="출력 2 8" xfId="10679" xr:uid="{00000000-0005-0000-0000-0000E4630000}"/>
    <cellStyle name="출력 2 8 2" xfId="16621" xr:uid="{00000000-0005-0000-0000-0000E5630000}"/>
    <cellStyle name="출력 2 8 3" xfId="22377" xr:uid="{00000000-0005-0000-0000-0000E6630000}"/>
    <cellStyle name="출력 2 8 4" xfId="27859" xr:uid="{00000000-0005-0000-0000-0000E7630000}"/>
    <cellStyle name="출력 2 9" xfId="11251" xr:uid="{00000000-0005-0000-0000-0000E8630000}"/>
    <cellStyle name="출력 3" xfId="661" xr:uid="{00000000-0005-0000-0000-0000E9630000}"/>
    <cellStyle name="출력 3 10" xfId="11224" xr:uid="{00000000-0005-0000-0000-0000EA630000}"/>
    <cellStyle name="출력 3 2" xfId="5393" xr:uid="{00000000-0005-0000-0000-0000EB630000}"/>
    <cellStyle name="출력 3 2 10" xfId="11387" xr:uid="{00000000-0005-0000-0000-0000EC630000}"/>
    <cellStyle name="출력 3 2 11" xfId="17190" xr:uid="{00000000-0005-0000-0000-0000ED630000}"/>
    <cellStyle name="출력 3 2 12" xfId="11312" xr:uid="{00000000-0005-0000-0000-0000EE630000}"/>
    <cellStyle name="출력 3 2 2" xfId="5681" xr:uid="{00000000-0005-0000-0000-0000EF630000}"/>
    <cellStyle name="출력 3 2 2 10" xfId="17424" xr:uid="{00000000-0005-0000-0000-0000F0630000}"/>
    <cellStyle name="출력 3 2 2 2" xfId="10680" xr:uid="{00000000-0005-0000-0000-0000F1630000}"/>
    <cellStyle name="출력 3 2 2 2 2" xfId="16622" xr:uid="{00000000-0005-0000-0000-0000F2630000}"/>
    <cellStyle name="출력 3 2 2 2 3" xfId="22378" xr:uid="{00000000-0005-0000-0000-0000F3630000}"/>
    <cellStyle name="출력 3 2 2 2 4" xfId="27860" xr:uid="{00000000-0005-0000-0000-0000F4630000}"/>
    <cellStyle name="출력 3 2 2 3" xfId="10681" xr:uid="{00000000-0005-0000-0000-0000F5630000}"/>
    <cellStyle name="출력 3 2 2 3 2" xfId="16623" xr:uid="{00000000-0005-0000-0000-0000F6630000}"/>
    <cellStyle name="출력 3 2 2 3 3" xfId="22379" xr:uid="{00000000-0005-0000-0000-0000F7630000}"/>
    <cellStyle name="출력 3 2 2 3 4" xfId="27861" xr:uid="{00000000-0005-0000-0000-0000F8630000}"/>
    <cellStyle name="출력 3 2 2 4" xfId="10682" xr:uid="{00000000-0005-0000-0000-0000F9630000}"/>
    <cellStyle name="출력 3 2 2 4 2" xfId="16624" xr:uid="{00000000-0005-0000-0000-0000FA630000}"/>
    <cellStyle name="출력 3 2 2 4 3" xfId="22380" xr:uid="{00000000-0005-0000-0000-0000FB630000}"/>
    <cellStyle name="출력 3 2 2 4 4" xfId="27862" xr:uid="{00000000-0005-0000-0000-0000FC630000}"/>
    <cellStyle name="출력 3 2 2 5" xfId="10683" xr:uid="{00000000-0005-0000-0000-0000FD630000}"/>
    <cellStyle name="출력 3 2 2 5 2" xfId="16625" xr:uid="{00000000-0005-0000-0000-0000FE630000}"/>
    <cellStyle name="출력 3 2 2 5 3" xfId="22381" xr:uid="{00000000-0005-0000-0000-0000FF630000}"/>
    <cellStyle name="출력 3 2 2 5 4" xfId="27863" xr:uid="{00000000-0005-0000-0000-000000640000}"/>
    <cellStyle name="출력 3 2 2 6" xfId="10684" xr:uid="{00000000-0005-0000-0000-000001640000}"/>
    <cellStyle name="출력 3 2 2 6 2" xfId="16626" xr:uid="{00000000-0005-0000-0000-000002640000}"/>
    <cellStyle name="출력 3 2 2 6 3" xfId="22382" xr:uid="{00000000-0005-0000-0000-000003640000}"/>
    <cellStyle name="출력 3 2 2 6 4" xfId="27864" xr:uid="{00000000-0005-0000-0000-000004640000}"/>
    <cellStyle name="출력 3 2 2 7" xfId="10685" xr:uid="{00000000-0005-0000-0000-000005640000}"/>
    <cellStyle name="출력 3 2 2 7 2" xfId="16627" xr:uid="{00000000-0005-0000-0000-000006640000}"/>
    <cellStyle name="출력 3 2 2 7 3" xfId="22383" xr:uid="{00000000-0005-0000-0000-000007640000}"/>
    <cellStyle name="출력 3 2 2 7 4" xfId="27865" xr:uid="{00000000-0005-0000-0000-000008640000}"/>
    <cellStyle name="출력 3 2 2 8" xfId="10686" xr:uid="{00000000-0005-0000-0000-000009640000}"/>
    <cellStyle name="출력 3 2 2 8 2" xfId="16628" xr:uid="{00000000-0005-0000-0000-00000A640000}"/>
    <cellStyle name="출력 3 2 2 8 3" xfId="22384" xr:uid="{00000000-0005-0000-0000-00000B640000}"/>
    <cellStyle name="출력 3 2 2 8 4" xfId="27866" xr:uid="{00000000-0005-0000-0000-00000C640000}"/>
    <cellStyle name="출력 3 2 2 9" xfId="11654" xr:uid="{00000000-0005-0000-0000-00000D640000}"/>
    <cellStyle name="출력 3 2 3" xfId="5921" xr:uid="{00000000-0005-0000-0000-00000E640000}"/>
    <cellStyle name="출력 3 2 3 10" xfId="10687" xr:uid="{00000000-0005-0000-0000-00000F640000}"/>
    <cellStyle name="출력 3 2 3 10 2" xfId="16629" xr:uid="{00000000-0005-0000-0000-000010640000}"/>
    <cellStyle name="출력 3 2 3 10 3" xfId="22385" xr:uid="{00000000-0005-0000-0000-000011640000}"/>
    <cellStyle name="출력 3 2 3 10 4" xfId="27867" xr:uid="{00000000-0005-0000-0000-000012640000}"/>
    <cellStyle name="출력 3 2 3 11" xfId="11894" xr:uid="{00000000-0005-0000-0000-000013640000}"/>
    <cellStyle name="출력 3 2 3 12" xfId="17651" xr:uid="{00000000-0005-0000-0000-000014640000}"/>
    <cellStyle name="출력 3 2 3 13" xfId="23148" xr:uid="{00000000-0005-0000-0000-000015640000}"/>
    <cellStyle name="출력 3 2 3 2" xfId="10688" xr:uid="{00000000-0005-0000-0000-000016640000}"/>
    <cellStyle name="출력 3 2 3 2 2" xfId="16630" xr:uid="{00000000-0005-0000-0000-000017640000}"/>
    <cellStyle name="출력 3 2 3 2 3" xfId="22386" xr:uid="{00000000-0005-0000-0000-000018640000}"/>
    <cellStyle name="출력 3 2 3 2 4" xfId="27868" xr:uid="{00000000-0005-0000-0000-000019640000}"/>
    <cellStyle name="출력 3 2 3 3" xfId="10689" xr:uid="{00000000-0005-0000-0000-00001A640000}"/>
    <cellStyle name="출력 3 2 3 3 2" xfId="16631" xr:uid="{00000000-0005-0000-0000-00001B640000}"/>
    <cellStyle name="출력 3 2 3 3 3" xfId="22387" xr:uid="{00000000-0005-0000-0000-00001C640000}"/>
    <cellStyle name="출력 3 2 3 3 4" xfId="27869" xr:uid="{00000000-0005-0000-0000-00001D640000}"/>
    <cellStyle name="출력 3 2 3 4" xfId="10690" xr:uid="{00000000-0005-0000-0000-00001E640000}"/>
    <cellStyle name="출력 3 2 3 4 2" xfId="16632" xr:uid="{00000000-0005-0000-0000-00001F640000}"/>
    <cellStyle name="출력 3 2 3 4 3" xfId="22388" xr:uid="{00000000-0005-0000-0000-000020640000}"/>
    <cellStyle name="출력 3 2 3 4 4" xfId="27870" xr:uid="{00000000-0005-0000-0000-000021640000}"/>
    <cellStyle name="출력 3 2 3 5" xfId="10691" xr:uid="{00000000-0005-0000-0000-000022640000}"/>
    <cellStyle name="출력 3 2 3 5 2" xfId="16633" xr:uid="{00000000-0005-0000-0000-000023640000}"/>
    <cellStyle name="출력 3 2 3 5 3" xfId="22389" xr:uid="{00000000-0005-0000-0000-000024640000}"/>
    <cellStyle name="출력 3 2 3 5 4" xfId="27871" xr:uid="{00000000-0005-0000-0000-000025640000}"/>
    <cellStyle name="출력 3 2 3 6" xfId="10692" xr:uid="{00000000-0005-0000-0000-000026640000}"/>
    <cellStyle name="출력 3 2 3 6 2" xfId="16634" xr:uid="{00000000-0005-0000-0000-000027640000}"/>
    <cellStyle name="출력 3 2 3 6 3" xfId="22390" xr:uid="{00000000-0005-0000-0000-000028640000}"/>
    <cellStyle name="출력 3 2 3 6 4" xfId="27872" xr:uid="{00000000-0005-0000-0000-000029640000}"/>
    <cellStyle name="출력 3 2 3 7" xfId="10693" xr:uid="{00000000-0005-0000-0000-00002A640000}"/>
    <cellStyle name="출력 3 2 3 7 2" xfId="16635" xr:uid="{00000000-0005-0000-0000-00002B640000}"/>
    <cellStyle name="출력 3 2 3 7 3" xfId="22391" xr:uid="{00000000-0005-0000-0000-00002C640000}"/>
    <cellStyle name="출력 3 2 3 7 4" xfId="27873" xr:uid="{00000000-0005-0000-0000-00002D640000}"/>
    <cellStyle name="출력 3 2 3 8" xfId="10694" xr:uid="{00000000-0005-0000-0000-00002E640000}"/>
    <cellStyle name="출력 3 2 3 8 2" xfId="16636" xr:uid="{00000000-0005-0000-0000-00002F640000}"/>
    <cellStyle name="출력 3 2 3 8 3" xfId="22392" xr:uid="{00000000-0005-0000-0000-000030640000}"/>
    <cellStyle name="출력 3 2 3 8 4" xfId="27874" xr:uid="{00000000-0005-0000-0000-000031640000}"/>
    <cellStyle name="출력 3 2 3 9" xfId="10695" xr:uid="{00000000-0005-0000-0000-000032640000}"/>
    <cellStyle name="출력 3 2 3 9 2" xfId="16637" xr:uid="{00000000-0005-0000-0000-000033640000}"/>
    <cellStyle name="출력 3 2 3 9 3" xfId="22393" xr:uid="{00000000-0005-0000-0000-000034640000}"/>
    <cellStyle name="출력 3 2 3 9 4" xfId="27875" xr:uid="{00000000-0005-0000-0000-000035640000}"/>
    <cellStyle name="출력 3 2 4" xfId="10696" xr:uid="{00000000-0005-0000-0000-000036640000}"/>
    <cellStyle name="출력 3 2 4 2" xfId="16638" xr:uid="{00000000-0005-0000-0000-000037640000}"/>
    <cellStyle name="출력 3 2 4 3" xfId="22394" xr:uid="{00000000-0005-0000-0000-000038640000}"/>
    <cellStyle name="출력 3 2 4 4" xfId="27876" xr:uid="{00000000-0005-0000-0000-000039640000}"/>
    <cellStyle name="출력 3 2 5" xfId="10697" xr:uid="{00000000-0005-0000-0000-00003A640000}"/>
    <cellStyle name="출력 3 2 5 2" xfId="16639" xr:uid="{00000000-0005-0000-0000-00003B640000}"/>
    <cellStyle name="출력 3 2 5 3" xfId="22395" xr:uid="{00000000-0005-0000-0000-00003C640000}"/>
    <cellStyle name="출력 3 2 5 4" xfId="27877" xr:uid="{00000000-0005-0000-0000-00003D640000}"/>
    <cellStyle name="출력 3 2 6" xfId="10698" xr:uid="{00000000-0005-0000-0000-00003E640000}"/>
    <cellStyle name="출력 3 2 6 2" xfId="16640" xr:uid="{00000000-0005-0000-0000-00003F640000}"/>
    <cellStyle name="출력 3 2 6 3" xfId="22396" xr:uid="{00000000-0005-0000-0000-000040640000}"/>
    <cellStyle name="출력 3 2 6 4" xfId="27878" xr:uid="{00000000-0005-0000-0000-000041640000}"/>
    <cellStyle name="출력 3 2 7" xfId="10699" xr:uid="{00000000-0005-0000-0000-000042640000}"/>
    <cellStyle name="출력 3 2 7 2" xfId="16641" xr:uid="{00000000-0005-0000-0000-000043640000}"/>
    <cellStyle name="출력 3 2 7 3" xfId="22397" xr:uid="{00000000-0005-0000-0000-000044640000}"/>
    <cellStyle name="출력 3 2 7 4" xfId="27879" xr:uid="{00000000-0005-0000-0000-000045640000}"/>
    <cellStyle name="출력 3 2 8" xfId="10700" xr:uid="{00000000-0005-0000-0000-000046640000}"/>
    <cellStyle name="출력 3 2 8 2" xfId="16642" xr:uid="{00000000-0005-0000-0000-000047640000}"/>
    <cellStyle name="출력 3 2 8 3" xfId="22398" xr:uid="{00000000-0005-0000-0000-000048640000}"/>
    <cellStyle name="출력 3 2 8 4" xfId="27880" xr:uid="{00000000-0005-0000-0000-000049640000}"/>
    <cellStyle name="출력 3 2 9" xfId="10701" xr:uid="{00000000-0005-0000-0000-00004A640000}"/>
    <cellStyle name="출력 3 2 9 2" xfId="16643" xr:uid="{00000000-0005-0000-0000-00004B640000}"/>
    <cellStyle name="출력 3 2 9 3" xfId="22399" xr:uid="{00000000-0005-0000-0000-00004C640000}"/>
    <cellStyle name="출력 3 2 9 4" xfId="27881" xr:uid="{00000000-0005-0000-0000-00004D640000}"/>
    <cellStyle name="출력 3 3" xfId="5428" xr:uid="{00000000-0005-0000-0000-00004E640000}"/>
    <cellStyle name="출력 3 3 2" xfId="5716" xr:uid="{00000000-0005-0000-0000-00004F640000}"/>
    <cellStyle name="출력 3 3 2 10" xfId="11689" xr:uid="{00000000-0005-0000-0000-000050640000}"/>
    <cellStyle name="출력 3 3 2 11" xfId="17458" xr:uid="{00000000-0005-0000-0000-000051640000}"/>
    <cellStyle name="출력 3 3 2 12" xfId="22978" xr:uid="{00000000-0005-0000-0000-000052640000}"/>
    <cellStyle name="출력 3 3 2 2" xfId="10702" xr:uid="{00000000-0005-0000-0000-000053640000}"/>
    <cellStyle name="출력 3 3 2 2 2" xfId="16644" xr:uid="{00000000-0005-0000-0000-000054640000}"/>
    <cellStyle name="출력 3 3 2 2 3" xfId="22400" xr:uid="{00000000-0005-0000-0000-000055640000}"/>
    <cellStyle name="출력 3 3 2 2 4" xfId="27882" xr:uid="{00000000-0005-0000-0000-000056640000}"/>
    <cellStyle name="출력 3 3 2 3" xfId="10703" xr:uid="{00000000-0005-0000-0000-000057640000}"/>
    <cellStyle name="출력 3 3 2 3 2" xfId="16645" xr:uid="{00000000-0005-0000-0000-000058640000}"/>
    <cellStyle name="출력 3 3 2 3 3" xfId="22401" xr:uid="{00000000-0005-0000-0000-000059640000}"/>
    <cellStyle name="출력 3 3 2 3 4" xfId="27883" xr:uid="{00000000-0005-0000-0000-00005A640000}"/>
    <cellStyle name="출력 3 3 2 4" xfId="10704" xr:uid="{00000000-0005-0000-0000-00005B640000}"/>
    <cellStyle name="출력 3 3 2 4 2" xfId="16646" xr:uid="{00000000-0005-0000-0000-00005C640000}"/>
    <cellStyle name="출력 3 3 2 4 3" xfId="22402" xr:uid="{00000000-0005-0000-0000-00005D640000}"/>
    <cellStyle name="출력 3 3 2 4 4" xfId="27884" xr:uid="{00000000-0005-0000-0000-00005E640000}"/>
    <cellStyle name="출력 3 3 2 5" xfId="10705" xr:uid="{00000000-0005-0000-0000-00005F640000}"/>
    <cellStyle name="출력 3 3 2 5 2" xfId="16647" xr:uid="{00000000-0005-0000-0000-000060640000}"/>
    <cellStyle name="출력 3 3 2 5 3" xfId="22403" xr:uid="{00000000-0005-0000-0000-000061640000}"/>
    <cellStyle name="출력 3 3 2 5 4" xfId="27885" xr:uid="{00000000-0005-0000-0000-000062640000}"/>
    <cellStyle name="출력 3 3 2 6" xfId="10706" xr:uid="{00000000-0005-0000-0000-000063640000}"/>
    <cellStyle name="출력 3 3 2 6 2" xfId="16648" xr:uid="{00000000-0005-0000-0000-000064640000}"/>
    <cellStyle name="출력 3 3 2 6 3" xfId="22404" xr:uid="{00000000-0005-0000-0000-000065640000}"/>
    <cellStyle name="출력 3 3 2 6 4" xfId="27886" xr:uid="{00000000-0005-0000-0000-000066640000}"/>
    <cellStyle name="출력 3 3 2 7" xfId="10707" xr:uid="{00000000-0005-0000-0000-000067640000}"/>
    <cellStyle name="출력 3 3 2 7 2" xfId="16649" xr:uid="{00000000-0005-0000-0000-000068640000}"/>
    <cellStyle name="출력 3 3 2 7 3" xfId="22405" xr:uid="{00000000-0005-0000-0000-000069640000}"/>
    <cellStyle name="출력 3 3 2 7 4" xfId="27887" xr:uid="{00000000-0005-0000-0000-00006A640000}"/>
    <cellStyle name="출력 3 3 2 8" xfId="10708" xr:uid="{00000000-0005-0000-0000-00006B640000}"/>
    <cellStyle name="출력 3 3 2 8 2" xfId="16650" xr:uid="{00000000-0005-0000-0000-00006C640000}"/>
    <cellStyle name="출력 3 3 2 8 3" xfId="22406" xr:uid="{00000000-0005-0000-0000-00006D640000}"/>
    <cellStyle name="출력 3 3 2 8 4" xfId="27888" xr:uid="{00000000-0005-0000-0000-00006E640000}"/>
    <cellStyle name="출력 3 3 2 9" xfId="10709" xr:uid="{00000000-0005-0000-0000-00006F640000}"/>
    <cellStyle name="출력 3 3 2 9 2" xfId="16651" xr:uid="{00000000-0005-0000-0000-000070640000}"/>
    <cellStyle name="출력 3 3 2 9 3" xfId="22407" xr:uid="{00000000-0005-0000-0000-000071640000}"/>
    <cellStyle name="출력 3 3 2 9 4" xfId="27889" xr:uid="{00000000-0005-0000-0000-000072640000}"/>
    <cellStyle name="출력 3 3 3" xfId="10710" xr:uid="{00000000-0005-0000-0000-000073640000}"/>
    <cellStyle name="출력 3 3 3 2" xfId="16652" xr:uid="{00000000-0005-0000-0000-000074640000}"/>
    <cellStyle name="출력 3 3 3 3" xfId="22408" xr:uid="{00000000-0005-0000-0000-000075640000}"/>
    <cellStyle name="출력 3 3 3 4" xfId="27890" xr:uid="{00000000-0005-0000-0000-000076640000}"/>
    <cellStyle name="출력 3 3 4" xfId="10711" xr:uid="{00000000-0005-0000-0000-000077640000}"/>
    <cellStyle name="출력 3 3 4 2" xfId="16653" xr:uid="{00000000-0005-0000-0000-000078640000}"/>
    <cellStyle name="출력 3 3 4 3" xfId="22409" xr:uid="{00000000-0005-0000-0000-000079640000}"/>
    <cellStyle name="출력 3 3 4 4" xfId="27891" xr:uid="{00000000-0005-0000-0000-00007A640000}"/>
    <cellStyle name="출력 3 3 5" xfId="10712" xr:uid="{00000000-0005-0000-0000-00007B640000}"/>
    <cellStyle name="출력 3 3 5 2" xfId="16654" xr:uid="{00000000-0005-0000-0000-00007C640000}"/>
    <cellStyle name="출력 3 3 5 3" xfId="22410" xr:uid="{00000000-0005-0000-0000-00007D640000}"/>
    <cellStyle name="출력 3 3 5 4" xfId="27892" xr:uid="{00000000-0005-0000-0000-00007E640000}"/>
    <cellStyle name="출력 3 3 6" xfId="10713" xr:uid="{00000000-0005-0000-0000-00007F640000}"/>
    <cellStyle name="출력 3 3 6 2" xfId="16655" xr:uid="{00000000-0005-0000-0000-000080640000}"/>
    <cellStyle name="출력 3 3 6 3" xfId="22411" xr:uid="{00000000-0005-0000-0000-000081640000}"/>
    <cellStyle name="출력 3 3 6 4" xfId="27893" xr:uid="{00000000-0005-0000-0000-000082640000}"/>
    <cellStyle name="출력 3 3 7" xfId="10714" xr:uid="{00000000-0005-0000-0000-000083640000}"/>
    <cellStyle name="출력 3 3 7 2" xfId="16656" xr:uid="{00000000-0005-0000-0000-000084640000}"/>
    <cellStyle name="출력 3 3 7 3" xfId="22412" xr:uid="{00000000-0005-0000-0000-000085640000}"/>
    <cellStyle name="출력 3 3 7 4" xfId="27894" xr:uid="{00000000-0005-0000-0000-000086640000}"/>
    <cellStyle name="출력 3 3 8" xfId="11422" xr:uid="{00000000-0005-0000-0000-000087640000}"/>
    <cellStyle name="출력 3 3 9" xfId="17219" xr:uid="{00000000-0005-0000-0000-000088640000}"/>
    <cellStyle name="출력 3 4" xfId="5499" xr:uid="{00000000-0005-0000-0000-000089640000}"/>
    <cellStyle name="출력 3 4 2" xfId="5787" xr:uid="{00000000-0005-0000-0000-00008A640000}"/>
    <cellStyle name="출력 3 4 2 10" xfId="11760" xr:uid="{00000000-0005-0000-0000-00008B640000}"/>
    <cellStyle name="출력 3 4 2 11" xfId="17524" xr:uid="{00000000-0005-0000-0000-00008C640000}"/>
    <cellStyle name="출력 3 4 2 12" xfId="23040" xr:uid="{00000000-0005-0000-0000-00008D640000}"/>
    <cellStyle name="출력 3 4 2 2" xfId="10715" xr:uid="{00000000-0005-0000-0000-00008E640000}"/>
    <cellStyle name="출력 3 4 2 2 2" xfId="16657" xr:uid="{00000000-0005-0000-0000-00008F640000}"/>
    <cellStyle name="출력 3 4 2 2 3" xfId="22413" xr:uid="{00000000-0005-0000-0000-000090640000}"/>
    <cellStyle name="출력 3 4 2 2 4" xfId="27895" xr:uid="{00000000-0005-0000-0000-000091640000}"/>
    <cellStyle name="출력 3 4 2 3" xfId="10716" xr:uid="{00000000-0005-0000-0000-000092640000}"/>
    <cellStyle name="출력 3 4 2 3 2" xfId="16658" xr:uid="{00000000-0005-0000-0000-000093640000}"/>
    <cellStyle name="출력 3 4 2 3 3" xfId="22414" xr:uid="{00000000-0005-0000-0000-000094640000}"/>
    <cellStyle name="출력 3 4 2 3 4" xfId="27896" xr:uid="{00000000-0005-0000-0000-000095640000}"/>
    <cellStyle name="출력 3 4 2 4" xfId="10717" xr:uid="{00000000-0005-0000-0000-000096640000}"/>
    <cellStyle name="출력 3 4 2 4 2" xfId="16659" xr:uid="{00000000-0005-0000-0000-000097640000}"/>
    <cellStyle name="출력 3 4 2 4 3" xfId="22415" xr:uid="{00000000-0005-0000-0000-000098640000}"/>
    <cellStyle name="출력 3 4 2 4 4" xfId="27897" xr:uid="{00000000-0005-0000-0000-000099640000}"/>
    <cellStyle name="출력 3 4 2 5" xfId="10718" xr:uid="{00000000-0005-0000-0000-00009A640000}"/>
    <cellStyle name="출력 3 4 2 5 2" xfId="16660" xr:uid="{00000000-0005-0000-0000-00009B640000}"/>
    <cellStyle name="출력 3 4 2 5 3" xfId="22416" xr:uid="{00000000-0005-0000-0000-00009C640000}"/>
    <cellStyle name="출력 3 4 2 5 4" xfId="27898" xr:uid="{00000000-0005-0000-0000-00009D640000}"/>
    <cellStyle name="출력 3 4 2 6" xfId="10719" xr:uid="{00000000-0005-0000-0000-00009E640000}"/>
    <cellStyle name="출력 3 4 2 6 2" xfId="16661" xr:uid="{00000000-0005-0000-0000-00009F640000}"/>
    <cellStyle name="출력 3 4 2 6 3" xfId="22417" xr:uid="{00000000-0005-0000-0000-0000A0640000}"/>
    <cellStyle name="출력 3 4 2 6 4" xfId="27899" xr:uid="{00000000-0005-0000-0000-0000A1640000}"/>
    <cellStyle name="출력 3 4 2 7" xfId="10720" xr:uid="{00000000-0005-0000-0000-0000A2640000}"/>
    <cellStyle name="출력 3 4 2 7 2" xfId="16662" xr:uid="{00000000-0005-0000-0000-0000A3640000}"/>
    <cellStyle name="출력 3 4 2 7 3" xfId="22418" xr:uid="{00000000-0005-0000-0000-0000A4640000}"/>
    <cellStyle name="출력 3 4 2 7 4" xfId="27900" xr:uid="{00000000-0005-0000-0000-0000A5640000}"/>
    <cellStyle name="출력 3 4 2 8" xfId="10721" xr:uid="{00000000-0005-0000-0000-0000A6640000}"/>
    <cellStyle name="출력 3 4 2 8 2" xfId="16663" xr:uid="{00000000-0005-0000-0000-0000A7640000}"/>
    <cellStyle name="출력 3 4 2 8 3" xfId="22419" xr:uid="{00000000-0005-0000-0000-0000A8640000}"/>
    <cellStyle name="출력 3 4 2 8 4" xfId="27901" xr:uid="{00000000-0005-0000-0000-0000A9640000}"/>
    <cellStyle name="출력 3 4 2 9" xfId="10722" xr:uid="{00000000-0005-0000-0000-0000AA640000}"/>
    <cellStyle name="출력 3 4 2 9 2" xfId="16664" xr:uid="{00000000-0005-0000-0000-0000AB640000}"/>
    <cellStyle name="출력 3 4 2 9 3" xfId="22420" xr:uid="{00000000-0005-0000-0000-0000AC640000}"/>
    <cellStyle name="출력 3 4 2 9 4" xfId="27902" xr:uid="{00000000-0005-0000-0000-0000AD640000}"/>
    <cellStyle name="출력 3 4 3" xfId="10723" xr:uid="{00000000-0005-0000-0000-0000AE640000}"/>
    <cellStyle name="출력 3 4 3 2" xfId="16665" xr:uid="{00000000-0005-0000-0000-0000AF640000}"/>
    <cellStyle name="출력 3 4 3 3" xfId="22421" xr:uid="{00000000-0005-0000-0000-0000B0640000}"/>
    <cellStyle name="출력 3 4 3 4" xfId="27903" xr:uid="{00000000-0005-0000-0000-0000B1640000}"/>
    <cellStyle name="출력 3 4 4" xfId="10724" xr:uid="{00000000-0005-0000-0000-0000B2640000}"/>
    <cellStyle name="출력 3 4 4 2" xfId="16666" xr:uid="{00000000-0005-0000-0000-0000B3640000}"/>
    <cellStyle name="출력 3 4 4 3" xfId="22422" xr:uid="{00000000-0005-0000-0000-0000B4640000}"/>
    <cellStyle name="출력 3 4 4 4" xfId="27904" xr:uid="{00000000-0005-0000-0000-0000B5640000}"/>
    <cellStyle name="출력 3 4 5" xfId="10725" xr:uid="{00000000-0005-0000-0000-0000B6640000}"/>
    <cellStyle name="출력 3 4 5 2" xfId="16667" xr:uid="{00000000-0005-0000-0000-0000B7640000}"/>
    <cellStyle name="출력 3 4 5 3" xfId="22423" xr:uid="{00000000-0005-0000-0000-0000B8640000}"/>
    <cellStyle name="출력 3 4 5 4" xfId="27905" xr:uid="{00000000-0005-0000-0000-0000B9640000}"/>
    <cellStyle name="출력 3 4 6" xfId="10726" xr:uid="{00000000-0005-0000-0000-0000BA640000}"/>
    <cellStyle name="출력 3 4 6 2" xfId="16668" xr:uid="{00000000-0005-0000-0000-0000BB640000}"/>
    <cellStyle name="출력 3 4 6 3" xfId="22424" xr:uid="{00000000-0005-0000-0000-0000BC640000}"/>
    <cellStyle name="출력 3 4 6 4" xfId="27906" xr:uid="{00000000-0005-0000-0000-0000BD640000}"/>
    <cellStyle name="출력 3 4 7" xfId="10727" xr:uid="{00000000-0005-0000-0000-0000BE640000}"/>
    <cellStyle name="출력 3 4 7 2" xfId="16669" xr:uid="{00000000-0005-0000-0000-0000BF640000}"/>
    <cellStyle name="출력 3 4 7 3" xfId="22425" xr:uid="{00000000-0005-0000-0000-0000C0640000}"/>
    <cellStyle name="출력 3 4 7 4" xfId="27907" xr:uid="{00000000-0005-0000-0000-0000C1640000}"/>
    <cellStyle name="출력 3 4 8" xfId="11493" xr:uid="{00000000-0005-0000-0000-0000C2640000}"/>
    <cellStyle name="출력 3 4 9" xfId="17282" xr:uid="{00000000-0005-0000-0000-0000C3640000}"/>
    <cellStyle name="출력 3 5" xfId="5390" xr:uid="{00000000-0005-0000-0000-0000C4640000}"/>
    <cellStyle name="출력 3 5 2" xfId="5678" xr:uid="{00000000-0005-0000-0000-0000C5640000}"/>
    <cellStyle name="출력 3 5 2 10" xfId="11651" xr:uid="{00000000-0005-0000-0000-0000C6640000}"/>
    <cellStyle name="출력 3 5 2 11" xfId="17421" xr:uid="{00000000-0005-0000-0000-0000C7640000}"/>
    <cellStyle name="출력 3 5 2 12" xfId="22950" xr:uid="{00000000-0005-0000-0000-0000C8640000}"/>
    <cellStyle name="출력 3 5 2 2" xfId="10728" xr:uid="{00000000-0005-0000-0000-0000C9640000}"/>
    <cellStyle name="출력 3 5 2 2 2" xfId="16670" xr:uid="{00000000-0005-0000-0000-0000CA640000}"/>
    <cellStyle name="출력 3 5 2 2 3" xfId="22426" xr:uid="{00000000-0005-0000-0000-0000CB640000}"/>
    <cellStyle name="출력 3 5 2 2 4" xfId="27908" xr:uid="{00000000-0005-0000-0000-0000CC640000}"/>
    <cellStyle name="출력 3 5 2 3" xfId="10729" xr:uid="{00000000-0005-0000-0000-0000CD640000}"/>
    <cellStyle name="출력 3 5 2 3 2" xfId="16671" xr:uid="{00000000-0005-0000-0000-0000CE640000}"/>
    <cellStyle name="출력 3 5 2 3 3" xfId="22427" xr:uid="{00000000-0005-0000-0000-0000CF640000}"/>
    <cellStyle name="출력 3 5 2 3 4" xfId="27909" xr:uid="{00000000-0005-0000-0000-0000D0640000}"/>
    <cellStyle name="출력 3 5 2 4" xfId="10730" xr:uid="{00000000-0005-0000-0000-0000D1640000}"/>
    <cellStyle name="출력 3 5 2 4 2" xfId="16672" xr:uid="{00000000-0005-0000-0000-0000D2640000}"/>
    <cellStyle name="출력 3 5 2 4 3" xfId="22428" xr:uid="{00000000-0005-0000-0000-0000D3640000}"/>
    <cellStyle name="출력 3 5 2 4 4" xfId="27910" xr:uid="{00000000-0005-0000-0000-0000D4640000}"/>
    <cellStyle name="출력 3 5 2 5" xfId="10731" xr:uid="{00000000-0005-0000-0000-0000D5640000}"/>
    <cellStyle name="출력 3 5 2 5 2" xfId="16673" xr:uid="{00000000-0005-0000-0000-0000D6640000}"/>
    <cellStyle name="출력 3 5 2 5 3" xfId="22429" xr:uid="{00000000-0005-0000-0000-0000D7640000}"/>
    <cellStyle name="출력 3 5 2 5 4" xfId="27911" xr:uid="{00000000-0005-0000-0000-0000D8640000}"/>
    <cellStyle name="출력 3 5 2 6" xfId="10732" xr:uid="{00000000-0005-0000-0000-0000D9640000}"/>
    <cellStyle name="출력 3 5 2 6 2" xfId="16674" xr:uid="{00000000-0005-0000-0000-0000DA640000}"/>
    <cellStyle name="출력 3 5 2 6 3" xfId="22430" xr:uid="{00000000-0005-0000-0000-0000DB640000}"/>
    <cellStyle name="출력 3 5 2 6 4" xfId="27912" xr:uid="{00000000-0005-0000-0000-0000DC640000}"/>
    <cellStyle name="출력 3 5 2 7" xfId="10733" xr:uid="{00000000-0005-0000-0000-0000DD640000}"/>
    <cellStyle name="출력 3 5 2 7 2" xfId="16675" xr:uid="{00000000-0005-0000-0000-0000DE640000}"/>
    <cellStyle name="출력 3 5 2 7 3" xfId="22431" xr:uid="{00000000-0005-0000-0000-0000DF640000}"/>
    <cellStyle name="출력 3 5 2 7 4" xfId="27913" xr:uid="{00000000-0005-0000-0000-0000E0640000}"/>
    <cellStyle name="출력 3 5 2 8" xfId="10734" xr:uid="{00000000-0005-0000-0000-0000E1640000}"/>
    <cellStyle name="출력 3 5 2 8 2" xfId="16676" xr:uid="{00000000-0005-0000-0000-0000E2640000}"/>
    <cellStyle name="출력 3 5 2 8 3" xfId="22432" xr:uid="{00000000-0005-0000-0000-0000E3640000}"/>
    <cellStyle name="출력 3 5 2 8 4" xfId="27914" xr:uid="{00000000-0005-0000-0000-0000E4640000}"/>
    <cellStyle name="출력 3 5 2 9" xfId="10735" xr:uid="{00000000-0005-0000-0000-0000E5640000}"/>
    <cellStyle name="출력 3 5 2 9 2" xfId="16677" xr:uid="{00000000-0005-0000-0000-0000E6640000}"/>
    <cellStyle name="출력 3 5 2 9 3" xfId="22433" xr:uid="{00000000-0005-0000-0000-0000E7640000}"/>
    <cellStyle name="출력 3 5 2 9 4" xfId="27915" xr:uid="{00000000-0005-0000-0000-0000E8640000}"/>
    <cellStyle name="출력 3 5 3" xfId="10736" xr:uid="{00000000-0005-0000-0000-0000E9640000}"/>
    <cellStyle name="출력 3 5 3 2" xfId="16678" xr:uid="{00000000-0005-0000-0000-0000EA640000}"/>
    <cellStyle name="출력 3 5 3 3" xfId="22434" xr:uid="{00000000-0005-0000-0000-0000EB640000}"/>
    <cellStyle name="출력 3 5 3 4" xfId="27916" xr:uid="{00000000-0005-0000-0000-0000EC640000}"/>
    <cellStyle name="출력 3 5 4" xfId="10737" xr:uid="{00000000-0005-0000-0000-0000ED640000}"/>
    <cellStyle name="출력 3 5 4 2" xfId="16679" xr:uid="{00000000-0005-0000-0000-0000EE640000}"/>
    <cellStyle name="출력 3 5 4 3" xfId="22435" xr:uid="{00000000-0005-0000-0000-0000EF640000}"/>
    <cellStyle name="출력 3 5 4 4" xfId="27917" xr:uid="{00000000-0005-0000-0000-0000F0640000}"/>
    <cellStyle name="출력 3 5 5" xfId="10738" xr:uid="{00000000-0005-0000-0000-0000F1640000}"/>
    <cellStyle name="출력 3 5 5 2" xfId="16680" xr:uid="{00000000-0005-0000-0000-0000F2640000}"/>
    <cellStyle name="출력 3 5 5 3" xfId="22436" xr:uid="{00000000-0005-0000-0000-0000F3640000}"/>
    <cellStyle name="출력 3 5 5 4" xfId="27918" xr:uid="{00000000-0005-0000-0000-0000F4640000}"/>
    <cellStyle name="출력 3 5 6" xfId="10739" xr:uid="{00000000-0005-0000-0000-0000F5640000}"/>
    <cellStyle name="출력 3 5 6 2" xfId="16681" xr:uid="{00000000-0005-0000-0000-0000F6640000}"/>
    <cellStyle name="출력 3 5 6 3" xfId="22437" xr:uid="{00000000-0005-0000-0000-0000F7640000}"/>
    <cellStyle name="출력 3 5 6 4" xfId="27919" xr:uid="{00000000-0005-0000-0000-0000F8640000}"/>
    <cellStyle name="출력 3 5 7" xfId="11384" xr:uid="{00000000-0005-0000-0000-0000F9640000}"/>
    <cellStyle name="출력 3 5 8" xfId="17187" xr:uid="{00000000-0005-0000-0000-0000FA640000}"/>
    <cellStyle name="출력 3 6" xfId="5362" xr:uid="{00000000-0005-0000-0000-0000FB640000}"/>
    <cellStyle name="출력 3 6 10" xfId="11259" xr:uid="{00000000-0005-0000-0000-0000FC640000}"/>
    <cellStyle name="출력 3 6 11" xfId="11295" xr:uid="{00000000-0005-0000-0000-0000FD640000}"/>
    <cellStyle name="출력 3 6 2" xfId="5650" xr:uid="{00000000-0005-0000-0000-0000FE640000}"/>
    <cellStyle name="출력 3 6 2 10" xfId="10740" xr:uid="{00000000-0005-0000-0000-0000FF640000}"/>
    <cellStyle name="출력 3 6 2 10 2" xfId="16682" xr:uid="{00000000-0005-0000-0000-000000650000}"/>
    <cellStyle name="출력 3 6 2 10 3" xfId="22438" xr:uid="{00000000-0005-0000-0000-000001650000}"/>
    <cellStyle name="출력 3 6 2 10 4" xfId="27920" xr:uid="{00000000-0005-0000-0000-000002650000}"/>
    <cellStyle name="출력 3 6 2 11" xfId="11623" xr:uid="{00000000-0005-0000-0000-000003650000}"/>
    <cellStyle name="출력 3 6 2 12" xfId="17394" xr:uid="{00000000-0005-0000-0000-000004650000}"/>
    <cellStyle name="출력 3 6 2 13" xfId="22927" xr:uid="{00000000-0005-0000-0000-000005650000}"/>
    <cellStyle name="출력 3 6 2 2" xfId="10741" xr:uid="{00000000-0005-0000-0000-000006650000}"/>
    <cellStyle name="출력 3 6 2 2 2" xfId="16683" xr:uid="{00000000-0005-0000-0000-000007650000}"/>
    <cellStyle name="출력 3 6 2 2 3" xfId="22439" xr:uid="{00000000-0005-0000-0000-000008650000}"/>
    <cellStyle name="출력 3 6 2 2 4" xfId="27921" xr:uid="{00000000-0005-0000-0000-000009650000}"/>
    <cellStyle name="출력 3 6 2 3" xfId="10742" xr:uid="{00000000-0005-0000-0000-00000A650000}"/>
    <cellStyle name="출력 3 6 2 3 2" xfId="16684" xr:uid="{00000000-0005-0000-0000-00000B650000}"/>
    <cellStyle name="출력 3 6 2 3 3" xfId="22440" xr:uid="{00000000-0005-0000-0000-00000C650000}"/>
    <cellStyle name="출력 3 6 2 3 4" xfId="27922" xr:uid="{00000000-0005-0000-0000-00000D650000}"/>
    <cellStyle name="출력 3 6 2 4" xfId="10743" xr:uid="{00000000-0005-0000-0000-00000E650000}"/>
    <cellStyle name="출력 3 6 2 4 2" xfId="16685" xr:uid="{00000000-0005-0000-0000-00000F650000}"/>
    <cellStyle name="출력 3 6 2 4 3" xfId="22441" xr:uid="{00000000-0005-0000-0000-000010650000}"/>
    <cellStyle name="출력 3 6 2 4 4" xfId="27923" xr:uid="{00000000-0005-0000-0000-000011650000}"/>
    <cellStyle name="출력 3 6 2 5" xfId="10744" xr:uid="{00000000-0005-0000-0000-000012650000}"/>
    <cellStyle name="출력 3 6 2 5 2" xfId="16686" xr:uid="{00000000-0005-0000-0000-000013650000}"/>
    <cellStyle name="출력 3 6 2 5 3" xfId="22442" xr:uid="{00000000-0005-0000-0000-000014650000}"/>
    <cellStyle name="출력 3 6 2 5 4" xfId="27924" xr:uid="{00000000-0005-0000-0000-000015650000}"/>
    <cellStyle name="출력 3 6 2 6" xfId="10745" xr:uid="{00000000-0005-0000-0000-000016650000}"/>
    <cellStyle name="출력 3 6 2 6 2" xfId="16687" xr:uid="{00000000-0005-0000-0000-000017650000}"/>
    <cellStyle name="출력 3 6 2 6 3" xfId="22443" xr:uid="{00000000-0005-0000-0000-000018650000}"/>
    <cellStyle name="출력 3 6 2 6 4" xfId="27925" xr:uid="{00000000-0005-0000-0000-000019650000}"/>
    <cellStyle name="출력 3 6 2 7" xfId="10746" xr:uid="{00000000-0005-0000-0000-00001A650000}"/>
    <cellStyle name="출력 3 6 2 7 2" xfId="16688" xr:uid="{00000000-0005-0000-0000-00001B650000}"/>
    <cellStyle name="출력 3 6 2 7 3" xfId="22444" xr:uid="{00000000-0005-0000-0000-00001C650000}"/>
    <cellStyle name="출력 3 6 2 7 4" xfId="27926" xr:uid="{00000000-0005-0000-0000-00001D650000}"/>
    <cellStyle name="출력 3 6 2 8" xfId="10747" xr:uid="{00000000-0005-0000-0000-00001E650000}"/>
    <cellStyle name="출력 3 6 2 8 2" xfId="16689" xr:uid="{00000000-0005-0000-0000-00001F650000}"/>
    <cellStyle name="출력 3 6 2 8 3" xfId="22445" xr:uid="{00000000-0005-0000-0000-000020650000}"/>
    <cellStyle name="출력 3 6 2 8 4" xfId="27927" xr:uid="{00000000-0005-0000-0000-000021650000}"/>
    <cellStyle name="출력 3 6 2 9" xfId="10748" xr:uid="{00000000-0005-0000-0000-000022650000}"/>
    <cellStyle name="출력 3 6 2 9 2" xfId="16690" xr:uid="{00000000-0005-0000-0000-000023650000}"/>
    <cellStyle name="출력 3 6 2 9 3" xfId="22446" xr:uid="{00000000-0005-0000-0000-000024650000}"/>
    <cellStyle name="출력 3 6 2 9 4" xfId="27928" xr:uid="{00000000-0005-0000-0000-000025650000}"/>
    <cellStyle name="출력 3 6 3" xfId="5894" xr:uid="{00000000-0005-0000-0000-000026650000}"/>
    <cellStyle name="출력 3 6 3 10" xfId="10749" xr:uid="{00000000-0005-0000-0000-000027650000}"/>
    <cellStyle name="출력 3 6 3 10 2" xfId="16691" xr:uid="{00000000-0005-0000-0000-000028650000}"/>
    <cellStyle name="출력 3 6 3 10 3" xfId="22447" xr:uid="{00000000-0005-0000-0000-000029650000}"/>
    <cellStyle name="출력 3 6 3 10 4" xfId="27929" xr:uid="{00000000-0005-0000-0000-00002A650000}"/>
    <cellStyle name="출력 3 6 3 11" xfId="11867" xr:uid="{00000000-0005-0000-0000-00002B650000}"/>
    <cellStyle name="출력 3 6 3 12" xfId="17624" xr:uid="{00000000-0005-0000-0000-00002C650000}"/>
    <cellStyle name="출력 3 6 3 13" xfId="23121" xr:uid="{00000000-0005-0000-0000-00002D650000}"/>
    <cellStyle name="출력 3 6 3 2" xfId="10750" xr:uid="{00000000-0005-0000-0000-00002E650000}"/>
    <cellStyle name="출력 3 6 3 2 2" xfId="16692" xr:uid="{00000000-0005-0000-0000-00002F650000}"/>
    <cellStyle name="출력 3 6 3 2 3" xfId="22448" xr:uid="{00000000-0005-0000-0000-000030650000}"/>
    <cellStyle name="출력 3 6 3 2 4" xfId="27930" xr:uid="{00000000-0005-0000-0000-000031650000}"/>
    <cellStyle name="출력 3 6 3 3" xfId="10751" xr:uid="{00000000-0005-0000-0000-000032650000}"/>
    <cellStyle name="출력 3 6 3 3 2" xfId="16693" xr:uid="{00000000-0005-0000-0000-000033650000}"/>
    <cellStyle name="출력 3 6 3 3 3" xfId="22449" xr:uid="{00000000-0005-0000-0000-000034650000}"/>
    <cellStyle name="출력 3 6 3 3 4" xfId="27931" xr:uid="{00000000-0005-0000-0000-000035650000}"/>
    <cellStyle name="출력 3 6 3 4" xfId="10752" xr:uid="{00000000-0005-0000-0000-000036650000}"/>
    <cellStyle name="출력 3 6 3 4 2" xfId="16694" xr:uid="{00000000-0005-0000-0000-000037650000}"/>
    <cellStyle name="출력 3 6 3 4 3" xfId="22450" xr:uid="{00000000-0005-0000-0000-000038650000}"/>
    <cellStyle name="출력 3 6 3 4 4" xfId="27932" xr:uid="{00000000-0005-0000-0000-000039650000}"/>
    <cellStyle name="출력 3 6 3 5" xfId="10753" xr:uid="{00000000-0005-0000-0000-00003A650000}"/>
    <cellStyle name="출력 3 6 3 5 2" xfId="16695" xr:uid="{00000000-0005-0000-0000-00003B650000}"/>
    <cellStyle name="출력 3 6 3 5 3" xfId="22451" xr:uid="{00000000-0005-0000-0000-00003C650000}"/>
    <cellStyle name="출력 3 6 3 5 4" xfId="27933" xr:uid="{00000000-0005-0000-0000-00003D650000}"/>
    <cellStyle name="출력 3 6 3 6" xfId="10754" xr:uid="{00000000-0005-0000-0000-00003E650000}"/>
    <cellStyle name="출력 3 6 3 6 2" xfId="16696" xr:uid="{00000000-0005-0000-0000-00003F650000}"/>
    <cellStyle name="출력 3 6 3 6 3" xfId="22452" xr:uid="{00000000-0005-0000-0000-000040650000}"/>
    <cellStyle name="출력 3 6 3 6 4" xfId="27934" xr:uid="{00000000-0005-0000-0000-000041650000}"/>
    <cellStyle name="출력 3 6 3 7" xfId="10755" xr:uid="{00000000-0005-0000-0000-000042650000}"/>
    <cellStyle name="출력 3 6 3 7 2" xfId="16697" xr:uid="{00000000-0005-0000-0000-000043650000}"/>
    <cellStyle name="출력 3 6 3 7 3" xfId="22453" xr:uid="{00000000-0005-0000-0000-000044650000}"/>
    <cellStyle name="출력 3 6 3 7 4" xfId="27935" xr:uid="{00000000-0005-0000-0000-000045650000}"/>
    <cellStyle name="출력 3 6 3 8" xfId="10756" xr:uid="{00000000-0005-0000-0000-000046650000}"/>
    <cellStyle name="출력 3 6 3 8 2" xfId="16698" xr:uid="{00000000-0005-0000-0000-000047650000}"/>
    <cellStyle name="출력 3 6 3 8 3" xfId="22454" xr:uid="{00000000-0005-0000-0000-000048650000}"/>
    <cellStyle name="출력 3 6 3 8 4" xfId="27936" xr:uid="{00000000-0005-0000-0000-000049650000}"/>
    <cellStyle name="출력 3 6 3 9" xfId="10757" xr:uid="{00000000-0005-0000-0000-00004A650000}"/>
    <cellStyle name="출력 3 6 3 9 2" xfId="16699" xr:uid="{00000000-0005-0000-0000-00004B650000}"/>
    <cellStyle name="출력 3 6 3 9 3" xfId="22455" xr:uid="{00000000-0005-0000-0000-00004C650000}"/>
    <cellStyle name="출력 3 6 3 9 4" xfId="27937" xr:uid="{00000000-0005-0000-0000-00004D650000}"/>
    <cellStyle name="출력 3 6 4" xfId="10758" xr:uid="{00000000-0005-0000-0000-00004E650000}"/>
    <cellStyle name="출력 3 6 4 2" xfId="16700" xr:uid="{00000000-0005-0000-0000-00004F650000}"/>
    <cellStyle name="출력 3 6 4 3" xfId="22456" xr:uid="{00000000-0005-0000-0000-000050650000}"/>
    <cellStyle name="출력 3 6 4 4" xfId="27938" xr:uid="{00000000-0005-0000-0000-000051650000}"/>
    <cellStyle name="출력 3 6 5" xfId="10759" xr:uid="{00000000-0005-0000-0000-000052650000}"/>
    <cellStyle name="출력 3 6 5 2" xfId="16701" xr:uid="{00000000-0005-0000-0000-000053650000}"/>
    <cellStyle name="출력 3 6 5 3" xfId="22457" xr:uid="{00000000-0005-0000-0000-000054650000}"/>
    <cellStyle name="출력 3 6 5 4" xfId="27939" xr:uid="{00000000-0005-0000-0000-000055650000}"/>
    <cellStyle name="출력 3 6 6" xfId="10760" xr:uid="{00000000-0005-0000-0000-000056650000}"/>
    <cellStyle name="출력 3 6 6 2" xfId="16702" xr:uid="{00000000-0005-0000-0000-000057650000}"/>
    <cellStyle name="출력 3 6 6 3" xfId="22458" xr:uid="{00000000-0005-0000-0000-000058650000}"/>
    <cellStyle name="출력 3 6 6 4" xfId="27940" xr:uid="{00000000-0005-0000-0000-000059650000}"/>
    <cellStyle name="출력 3 6 7" xfId="10761" xr:uid="{00000000-0005-0000-0000-00005A650000}"/>
    <cellStyle name="출력 3 6 7 2" xfId="16703" xr:uid="{00000000-0005-0000-0000-00005B650000}"/>
    <cellStyle name="출력 3 6 7 3" xfId="22459" xr:uid="{00000000-0005-0000-0000-00005C650000}"/>
    <cellStyle name="출력 3 6 7 4" xfId="27941" xr:uid="{00000000-0005-0000-0000-00005D650000}"/>
    <cellStyle name="출력 3 6 8" xfId="10762" xr:uid="{00000000-0005-0000-0000-00005E650000}"/>
    <cellStyle name="출력 3 6 8 2" xfId="16704" xr:uid="{00000000-0005-0000-0000-00005F650000}"/>
    <cellStyle name="출력 3 6 8 3" xfId="22460" xr:uid="{00000000-0005-0000-0000-000060650000}"/>
    <cellStyle name="출력 3 6 8 4" xfId="27942" xr:uid="{00000000-0005-0000-0000-000061650000}"/>
    <cellStyle name="출력 3 6 9" xfId="11356" xr:uid="{00000000-0005-0000-0000-000062650000}"/>
    <cellStyle name="출력 3 7" xfId="10763" xr:uid="{00000000-0005-0000-0000-000063650000}"/>
    <cellStyle name="출력 3 7 2" xfId="16705" xr:uid="{00000000-0005-0000-0000-000064650000}"/>
    <cellStyle name="출력 3 7 3" xfId="22461" xr:uid="{00000000-0005-0000-0000-000065650000}"/>
    <cellStyle name="출력 3 7 4" xfId="27943" xr:uid="{00000000-0005-0000-0000-000066650000}"/>
    <cellStyle name="출력 3 8" xfId="10764" xr:uid="{00000000-0005-0000-0000-000067650000}"/>
    <cellStyle name="출력 3 8 2" xfId="16706" xr:uid="{00000000-0005-0000-0000-000068650000}"/>
    <cellStyle name="출력 3 8 3" xfId="22462" xr:uid="{00000000-0005-0000-0000-000069650000}"/>
    <cellStyle name="출력 3 8 4" xfId="27944" xr:uid="{00000000-0005-0000-0000-00006A650000}"/>
    <cellStyle name="출력 3 9" xfId="11252" xr:uid="{00000000-0005-0000-0000-00006B650000}"/>
    <cellStyle name="출력 4" xfId="662" xr:uid="{00000000-0005-0000-0000-00006C650000}"/>
    <cellStyle name="출력 4 10" xfId="11223" xr:uid="{00000000-0005-0000-0000-00006D650000}"/>
    <cellStyle name="출력 4 2" xfId="5394" xr:uid="{00000000-0005-0000-0000-00006E650000}"/>
    <cellStyle name="출력 4 2 10" xfId="11388" xr:uid="{00000000-0005-0000-0000-00006F650000}"/>
    <cellStyle name="출력 4 2 11" xfId="17191" xr:uid="{00000000-0005-0000-0000-000070650000}"/>
    <cellStyle name="출력 4 2 12" xfId="11313" xr:uid="{00000000-0005-0000-0000-000071650000}"/>
    <cellStyle name="출력 4 2 2" xfId="5682" xr:uid="{00000000-0005-0000-0000-000072650000}"/>
    <cellStyle name="출력 4 2 2 10" xfId="17425" xr:uid="{00000000-0005-0000-0000-000073650000}"/>
    <cellStyle name="출력 4 2 2 2" xfId="10765" xr:uid="{00000000-0005-0000-0000-000074650000}"/>
    <cellStyle name="출력 4 2 2 2 2" xfId="16707" xr:uid="{00000000-0005-0000-0000-000075650000}"/>
    <cellStyle name="출력 4 2 2 2 3" xfId="22463" xr:uid="{00000000-0005-0000-0000-000076650000}"/>
    <cellStyle name="출력 4 2 2 2 4" xfId="27945" xr:uid="{00000000-0005-0000-0000-000077650000}"/>
    <cellStyle name="출력 4 2 2 3" xfId="10766" xr:uid="{00000000-0005-0000-0000-000078650000}"/>
    <cellStyle name="출력 4 2 2 3 2" xfId="16708" xr:uid="{00000000-0005-0000-0000-000079650000}"/>
    <cellStyle name="출력 4 2 2 3 3" xfId="22464" xr:uid="{00000000-0005-0000-0000-00007A650000}"/>
    <cellStyle name="출력 4 2 2 3 4" xfId="27946" xr:uid="{00000000-0005-0000-0000-00007B650000}"/>
    <cellStyle name="출력 4 2 2 4" xfId="10767" xr:uid="{00000000-0005-0000-0000-00007C650000}"/>
    <cellStyle name="출력 4 2 2 4 2" xfId="16709" xr:uid="{00000000-0005-0000-0000-00007D650000}"/>
    <cellStyle name="출력 4 2 2 4 3" xfId="22465" xr:uid="{00000000-0005-0000-0000-00007E650000}"/>
    <cellStyle name="출력 4 2 2 4 4" xfId="27947" xr:uid="{00000000-0005-0000-0000-00007F650000}"/>
    <cellStyle name="출력 4 2 2 5" xfId="10768" xr:uid="{00000000-0005-0000-0000-000080650000}"/>
    <cellStyle name="출력 4 2 2 5 2" xfId="16710" xr:uid="{00000000-0005-0000-0000-000081650000}"/>
    <cellStyle name="출력 4 2 2 5 3" xfId="22466" xr:uid="{00000000-0005-0000-0000-000082650000}"/>
    <cellStyle name="출력 4 2 2 5 4" xfId="27948" xr:uid="{00000000-0005-0000-0000-000083650000}"/>
    <cellStyle name="출력 4 2 2 6" xfId="10769" xr:uid="{00000000-0005-0000-0000-000084650000}"/>
    <cellStyle name="출력 4 2 2 6 2" xfId="16711" xr:uid="{00000000-0005-0000-0000-000085650000}"/>
    <cellStyle name="출력 4 2 2 6 3" xfId="22467" xr:uid="{00000000-0005-0000-0000-000086650000}"/>
    <cellStyle name="출력 4 2 2 6 4" xfId="27949" xr:uid="{00000000-0005-0000-0000-000087650000}"/>
    <cellStyle name="출력 4 2 2 7" xfId="10770" xr:uid="{00000000-0005-0000-0000-000088650000}"/>
    <cellStyle name="출력 4 2 2 7 2" xfId="16712" xr:uid="{00000000-0005-0000-0000-000089650000}"/>
    <cellStyle name="출력 4 2 2 7 3" xfId="22468" xr:uid="{00000000-0005-0000-0000-00008A650000}"/>
    <cellStyle name="출력 4 2 2 7 4" xfId="27950" xr:uid="{00000000-0005-0000-0000-00008B650000}"/>
    <cellStyle name="출력 4 2 2 8" xfId="10771" xr:uid="{00000000-0005-0000-0000-00008C650000}"/>
    <cellStyle name="출력 4 2 2 8 2" xfId="16713" xr:uid="{00000000-0005-0000-0000-00008D650000}"/>
    <cellStyle name="출력 4 2 2 8 3" xfId="22469" xr:uid="{00000000-0005-0000-0000-00008E650000}"/>
    <cellStyle name="출력 4 2 2 8 4" xfId="27951" xr:uid="{00000000-0005-0000-0000-00008F650000}"/>
    <cellStyle name="출력 4 2 2 9" xfId="11655" xr:uid="{00000000-0005-0000-0000-000090650000}"/>
    <cellStyle name="출력 4 2 3" xfId="5922" xr:uid="{00000000-0005-0000-0000-000091650000}"/>
    <cellStyle name="출력 4 2 3 10" xfId="10772" xr:uid="{00000000-0005-0000-0000-000092650000}"/>
    <cellStyle name="출력 4 2 3 10 2" xfId="16714" xr:uid="{00000000-0005-0000-0000-000093650000}"/>
    <cellStyle name="출력 4 2 3 10 3" xfId="22470" xr:uid="{00000000-0005-0000-0000-000094650000}"/>
    <cellStyle name="출력 4 2 3 10 4" xfId="27952" xr:uid="{00000000-0005-0000-0000-000095650000}"/>
    <cellStyle name="출력 4 2 3 11" xfId="11895" xr:uid="{00000000-0005-0000-0000-000096650000}"/>
    <cellStyle name="출력 4 2 3 12" xfId="17652" xr:uid="{00000000-0005-0000-0000-000097650000}"/>
    <cellStyle name="출력 4 2 3 13" xfId="23149" xr:uid="{00000000-0005-0000-0000-000098650000}"/>
    <cellStyle name="출력 4 2 3 2" xfId="10773" xr:uid="{00000000-0005-0000-0000-000099650000}"/>
    <cellStyle name="출력 4 2 3 2 2" xfId="16715" xr:uid="{00000000-0005-0000-0000-00009A650000}"/>
    <cellStyle name="출력 4 2 3 2 3" xfId="22471" xr:uid="{00000000-0005-0000-0000-00009B650000}"/>
    <cellStyle name="출력 4 2 3 2 4" xfId="27953" xr:uid="{00000000-0005-0000-0000-00009C650000}"/>
    <cellStyle name="출력 4 2 3 3" xfId="10774" xr:uid="{00000000-0005-0000-0000-00009D650000}"/>
    <cellStyle name="출력 4 2 3 3 2" xfId="16716" xr:uid="{00000000-0005-0000-0000-00009E650000}"/>
    <cellStyle name="출력 4 2 3 3 3" xfId="22472" xr:uid="{00000000-0005-0000-0000-00009F650000}"/>
    <cellStyle name="출력 4 2 3 3 4" xfId="27954" xr:uid="{00000000-0005-0000-0000-0000A0650000}"/>
    <cellStyle name="출력 4 2 3 4" xfId="10775" xr:uid="{00000000-0005-0000-0000-0000A1650000}"/>
    <cellStyle name="출력 4 2 3 4 2" xfId="16717" xr:uid="{00000000-0005-0000-0000-0000A2650000}"/>
    <cellStyle name="출력 4 2 3 4 3" xfId="22473" xr:uid="{00000000-0005-0000-0000-0000A3650000}"/>
    <cellStyle name="출력 4 2 3 4 4" xfId="27955" xr:uid="{00000000-0005-0000-0000-0000A4650000}"/>
    <cellStyle name="출력 4 2 3 5" xfId="10776" xr:uid="{00000000-0005-0000-0000-0000A5650000}"/>
    <cellStyle name="출력 4 2 3 5 2" xfId="16718" xr:uid="{00000000-0005-0000-0000-0000A6650000}"/>
    <cellStyle name="출력 4 2 3 5 3" xfId="22474" xr:uid="{00000000-0005-0000-0000-0000A7650000}"/>
    <cellStyle name="출력 4 2 3 5 4" xfId="27956" xr:uid="{00000000-0005-0000-0000-0000A8650000}"/>
    <cellStyle name="출력 4 2 3 6" xfId="10777" xr:uid="{00000000-0005-0000-0000-0000A9650000}"/>
    <cellStyle name="출력 4 2 3 6 2" xfId="16719" xr:uid="{00000000-0005-0000-0000-0000AA650000}"/>
    <cellStyle name="출력 4 2 3 6 3" xfId="22475" xr:uid="{00000000-0005-0000-0000-0000AB650000}"/>
    <cellStyle name="출력 4 2 3 6 4" xfId="27957" xr:uid="{00000000-0005-0000-0000-0000AC650000}"/>
    <cellStyle name="출력 4 2 3 7" xfId="10778" xr:uid="{00000000-0005-0000-0000-0000AD650000}"/>
    <cellStyle name="출력 4 2 3 7 2" xfId="16720" xr:uid="{00000000-0005-0000-0000-0000AE650000}"/>
    <cellStyle name="출력 4 2 3 7 3" xfId="22476" xr:uid="{00000000-0005-0000-0000-0000AF650000}"/>
    <cellStyle name="출력 4 2 3 7 4" xfId="27958" xr:uid="{00000000-0005-0000-0000-0000B0650000}"/>
    <cellStyle name="출력 4 2 3 8" xfId="10779" xr:uid="{00000000-0005-0000-0000-0000B1650000}"/>
    <cellStyle name="출력 4 2 3 8 2" xfId="16721" xr:uid="{00000000-0005-0000-0000-0000B2650000}"/>
    <cellStyle name="출력 4 2 3 8 3" xfId="22477" xr:uid="{00000000-0005-0000-0000-0000B3650000}"/>
    <cellStyle name="출력 4 2 3 8 4" xfId="27959" xr:uid="{00000000-0005-0000-0000-0000B4650000}"/>
    <cellStyle name="출력 4 2 3 9" xfId="10780" xr:uid="{00000000-0005-0000-0000-0000B5650000}"/>
    <cellStyle name="출력 4 2 3 9 2" xfId="16722" xr:uid="{00000000-0005-0000-0000-0000B6650000}"/>
    <cellStyle name="출력 4 2 3 9 3" xfId="22478" xr:uid="{00000000-0005-0000-0000-0000B7650000}"/>
    <cellStyle name="출력 4 2 3 9 4" xfId="27960" xr:uid="{00000000-0005-0000-0000-0000B8650000}"/>
    <cellStyle name="출력 4 2 4" xfId="10781" xr:uid="{00000000-0005-0000-0000-0000B9650000}"/>
    <cellStyle name="출력 4 2 4 2" xfId="16723" xr:uid="{00000000-0005-0000-0000-0000BA650000}"/>
    <cellStyle name="출력 4 2 4 3" xfId="22479" xr:uid="{00000000-0005-0000-0000-0000BB650000}"/>
    <cellStyle name="출력 4 2 4 4" xfId="27961" xr:uid="{00000000-0005-0000-0000-0000BC650000}"/>
    <cellStyle name="출력 4 2 5" xfId="10782" xr:uid="{00000000-0005-0000-0000-0000BD650000}"/>
    <cellStyle name="출력 4 2 5 2" xfId="16724" xr:uid="{00000000-0005-0000-0000-0000BE650000}"/>
    <cellStyle name="출력 4 2 5 3" xfId="22480" xr:uid="{00000000-0005-0000-0000-0000BF650000}"/>
    <cellStyle name="출력 4 2 5 4" xfId="27962" xr:uid="{00000000-0005-0000-0000-0000C0650000}"/>
    <cellStyle name="출력 4 2 6" xfId="10783" xr:uid="{00000000-0005-0000-0000-0000C1650000}"/>
    <cellStyle name="출력 4 2 6 2" xfId="16725" xr:uid="{00000000-0005-0000-0000-0000C2650000}"/>
    <cellStyle name="출력 4 2 6 3" xfId="22481" xr:uid="{00000000-0005-0000-0000-0000C3650000}"/>
    <cellStyle name="출력 4 2 6 4" xfId="27963" xr:uid="{00000000-0005-0000-0000-0000C4650000}"/>
    <cellStyle name="출력 4 2 7" xfId="10784" xr:uid="{00000000-0005-0000-0000-0000C5650000}"/>
    <cellStyle name="출력 4 2 7 2" xfId="16726" xr:uid="{00000000-0005-0000-0000-0000C6650000}"/>
    <cellStyle name="출력 4 2 7 3" xfId="22482" xr:uid="{00000000-0005-0000-0000-0000C7650000}"/>
    <cellStyle name="출력 4 2 7 4" xfId="27964" xr:uid="{00000000-0005-0000-0000-0000C8650000}"/>
    <cellStyle name="출력 4 2 8" xfId="10785" xr:uid="{00000000-0005-0000-0000-0000C9650000}"/>
    <cellStyle name="출력 4 2 8 2" xfId="16727" xr:uid="{00000000-0005-0000-0000-0000CA650000}"/>
    <cellStyle name="출력 4 2 8 3" xfId="22483" xr:uid="{00000000-0005-0000-0000-0000CB650000}"/>
    <cellStyle name="출력 4 2 8 4" xfId="27965" xr:uid="{00000000-0005-0000-0000-0000CC650000}"/>
    <cellStyle name="출력 4 2 9" xfId="10786" xr:uid="{00000000-0005-0000-0000-0000CD650000}"/>
    <cellStyle name="출력 4 2 9 2" xfId="16728" xr:uid="{00000000-0005-0000-0000-0000CE650000}"/>
    <cellStyle name="출력 4 2 9 3" xfId="22484" xr:uid="{00000000-0005-0000-0000-0000CF650000}"/>
    <cellStyle name="출력 4 2 9 4" xfId="27966" xr:uid="{00000000-0005-0000-0000-0000D0650000}"/>
    <cellStyle name="출력 4 3" xfId="5429" xr:uid="{00000000-0005-0000-0000-0000D1650000}"/>
    <cellStyle name="출력 4 3 2" xfId="5717" xr:uid="{00000000-0005-0000-0000-0000D2650000}"/>
    <cellStyle name="출력 4 3 2 10" xfId="11690" xr:uid="{00000000-0005-0000-0000-0000D3650000}"/>
    <cellStyle name="출력 4 3 2 11" xfId="17459" xr:uid="{00000000-0005-0000-0000-0000D4650000}"/>
    <cellStyle name="출력 4 3 2 12" xfId="22979" xr:uid="{00000000-0005-0000-0000-0000D5650000}"/>
    <cellStyle name="출력 4 3 2 2" xfId="10787" xr:uid="{00000000-0005-0000-0000-0000D6650000}"/>
    <cellStyle name="출력 4 3 2 2 2" xfId="16729" xr:uid="{00000000-0005-0000-0000-0000D7650000}"/>
    <cellStyle name="출력 4 3 2 2 3" xfId="22485" xr:uid="{00000000-0005-0000-0000-0000D8650000}"/>
    <cellStyle name="출력 4 3 2 2 4" xfId="27967" xr:uid="{00000000-0005-0000-0000-0000D9650000}"/>
    <cellStyle name="출력 4 3 2 3" xfId="10788" xr:uid="{00000000-0005-0000-0000-0000DA650000}"/>
    <cellStyle name="출력 4 3 2 3 2" xfId="16730" xr:uid="{00000000-0005-0000-0000-0000DB650000}"/>
    <cellStyle name="출력 4 3 2 3 3" xfId="22486" xr:uid="{00000000-0005-0000-0000-0000DC650000}"/>
    <cellStyle name="출력 4 3 2 3 4" xfId="27968" xr:uid="{00000000-0005-0000-0000-0000DD650000}"/>
    <cellStyle name="출력 4 3 2 4" xfId="10789" xr:uid="{00000000-0005-0000-0000-0000DE650000}"/>
    <cellStyle name="출력 4 3 2 4 2" xfId="16731" xr:uid="{00000000-0005-0000-0000-0000DF650000}"/>
    <cellStyle name="출력 4 3 2 4 3" xfId="22487" xr:uid="{00000000-0005-0000-0000-0000E0650000}"/>
    <cellStyle name="출력 4 3 2 4 4" xfId="27969" xr:uid="{00000000-0005-0000-0000-0000E1650000}"/>
    <cellStyle name="출력 4 3 2 5" xfId="10790" xr:uid="{00000000-0005-0000-0000-0000E2650000}"/>
    <cellStyle name="출력 4 3 2 5 2" xfId="16732" xr:uid="{00000000-0005-0000-0000-0000E3650000}"/>
    <cellStyle name="출력 4 3 2 5 3" xfId="22488" xr:uid="{00000000-0005-0000-0000-0000E4650000}"/>
    <cellStyle name="출력 4 3 2 5 4" xfId="27970" xr:uid="{00000000-0005-0000-0000-0000E5650000}"/>
    <cellStyle name="출력 4 3 2 6" xfId="10791" xr:uid="{00000000-0005-0000-0000-0000E6650000}"/>
    <cellStyle name="출력 4 3 2 6 2" xfId="16733" xr:uid="{00000000-0005-0000-0000-0000E7650000}"/>
    <cellStyle name="출력 4 3 2 6 3" xfId="22489" xr:uid="{00000000-0005-0000-0000-0000E8650000}"/>
    <cellStyle name="출력 4 3 2 6 4" xfId="27971" xr:uid="{00000000-0005-0000-0000-0000E9650000}"/>
    <cellStyle name="출력 4 3 2 7" xfId="10792" xr:uid="{00000000-0005-0000-0000-0000EA650000}"/>
    <cellStyle name="출력 4 3 2 7 2" xfId="16734" xr:uid="{00000000-0005-0000-0000-0000EB650000}"/>
    <cellStyle name="출력 4 3 2 7 3" xfId="22490" xr:uid="{00000000-0005-0000-0000-0000EC650000}"/>
    <cellStyle name="출력 4 3 2 7 4" xfId="27972" xr:uid="{00000000-0005-0000-0000-0000ED650000}"/>
    <cellStyle name="출력 4 3 2 8" xfId="10793" xr:uid="{00000000-0005-0000-0000-0000EE650000}"/>
    <cellStyle name="출력 4 3 2 8 2" xfId="16735" xr:uid="{00000000-0005-0000-0000-0000EF650000}"/>
    <cellStyle name="출력 4 3 2 8 3" xfId="22491" xr:uid="{00000000-0005-0000-0000-0000F0650000}"/>
    <cellStyle name="출력 4 3 2 8 4" xfId="27973" xr:uid="{00000000-0005-0000-0000-0000F1650000}"/>
    <cellStyle name="출력 4 3 2 9" xfId="10794" xr:uid="{00000000-0005-0000-0000-0000F2650000}"/>
    <cellStyle name="출력 4 3 2 9 2" xfId="16736" xr:uid="{00000000-0005-0000-0000-0000F3650000}"/>
    <cellStyle name="출력 4 3 2 9 3" xfId="22492" xr:uid="{00000000-0005-0000-0000-0000F4650000}"/>
    <cellStyle name="출력 4 3 2 9 4" xfId="27974" xr:uid="{00000000-0005-0000-0000-0000F5650000}"/>
    <cellStyle name="출력 4 3 3" xfId="10795" xr:uid="{00000000-0005-0000-0000-0000F6650000}"/>
    <cellStyle name="출력 4 3 3 2" xfId="16737" xr:uid="{00000000-0005-0000-0000-0000F7650000}"/>
    <cellStyle name="출력 4 3 3 3" xfId="22493" xr:uid="{00000000-0005-0000-0000-0000F8650000}"/>
    <cellStyle name="출력 4 3 3 4" xfId="27975" xr:uid="{00000000-0005-0000-0000-0000F9650000}"/>
    <cellStyle name="출력 4 3 4" xfId="10796" xr:uid="{00000000-0005-0000-0000-0000FA650000}"/>
    <cellStyle name="출력 4 3 4 2" xfId="16738" xr:uid="{00000000-0005-0000-0000-0000FB650000}"/>
    <cellStyle name="출력 4 3 4 3" xfId="22494" xr:uid="{00000000-0005-0000-0000-0000FC650000}"/>
    <cellStyle name="출력 4 3 4 4" xfId="27976" xr:uid="{00000000-0005-0000-0000-0000FD650000}"/>
    <cellStyle name="출력 4 3 5" xfId="10797" xr:uid="{00000000-0005-0000-0000-0000FE650000}"/>
    <cellStyle name="출력 4 3 5 2" xfId="16739" xr:uid="{00000000-0005-0000-0000-0000FF650000}"/>
    <cellStyle name="출력 4 3 5 3" xfId="22495" xr:uid="{00000000-0005-0000-0000-000000660000}"/>
    <cellStyle name="출력 4 3 5 4" xfId="27977" xr:uid="{00000000-0005-0000-0000-000001660000}"/>
    <cellStyle name="출력 4 3 6" xfId="10798" xr:uid="{00000000-0005-0000-0000-000002660000}"/>
    <cellStyle name="출력 4 3 6 2" xfId="16740" xr:uid="{00000000-0005-0000-0000-000003660000}"/>
    <cellStyle name="출력 4 3 6 3" xfId="22496" xr:uid="{00000000-0005-0000-0000-000004660000}"/>
    <cellStyle name="출력 4 3 6 4" xfId="27978" xr:uid="{00000000-0005-0000-0000-000005660000}"/>
    <cellStyle name="출력 4 3 7" xfId="10799" xr:uid="{00000000-0005-0000-0000-000006660000}"/>
    <cellStyle name="출력 4 3 7 2" xfId="16741" xr:uid="{00000000-0005-0000-0000-000007660000}"/>
    <cellStyle name="출력 4 3 7 3" xfId="22497" xr:uid="{00000000-0005-0000-0000-000008660000}"/>
    <cellStyle name="출력 4 3 7 4" xfId="27979" xr:uid="{00000000-0005-0000-0000-000009660000}"/>
    <cellStyle name="출력 4 3 8" xfId="11423" xr:uid="{00000000-0005-0000-0000-00000A660000}"/>
    <cellStyle name="출력 4 3 9" xfId="17220" xr:uid="{00000000-0005-0000-0000-00000B660000}"/>
    <cellStyle name="출력 4 4" xfId="5358" xr:uid="{00000000-0005-0000-0000-00000C660000}"/>
    <cellStyle name="출력 4 4 2" xfId="5646" xr:uid="{00000000-0005-0000-0000-00000D660000}"/>
    <cellStyle name="출력 4 4 2 10" xfId="11619" xr:uid="{00000000-0005-0000-0000-00000E660000}"/>
    <cellStyle name="출력 4 4 2 11" xfId="17390" xr:uid="{00000000-0005-0000-0000-00000F660000}"/>
    <cellStyle name="출력 4 4 2 12" xfId="22924" xr:uid="{00000000-0005-0000-0000-000010660000}"/>
    <cellStyle name="출력 4 4 2 2" xfId="10800" xr:uid="{00000000-0005-0000-0000-000011660000}"/>
    <cellStyle name="출력 4 4 2 2 2" xfId="16742" xr:uid="{00000000-0005-0000-0000-000012660000}"/>
    <cellStyle name="출력 4 4 2 2 3" xfId="22498" xr:uid="{00000000-0005-0000-0000-000013660000}"/>
    <cellStyle name="출력 4 4 2 2 4" xfId="27980" xr:uid="{00000000-0005-0000-0000-000014660000}"/>
    <cellStyle name="출력 4 4 2 3" xfId="10801" xr:uid="{00000000-0005-0000-0000-000015660000}"/>
    <cellStyle name="출력 4 4 2 3 2" xfId="16743" xr:uid="{00000000-0005-0000-0000-000016660000}"/>
    <cellStyle name="출력 4 4 2 3 3" xfId="22499" xr:uid="{00000000-0005-0000-0000-000017660000}"/>
    <cellStyle name="출력 4 4 2 3 4" xfId="27981" xr:uid="{00000000-0005-0000-0000-000018660000}"/>
    <cellStyle name="출력 4 4 2 4" xfId="10802" xr:uid="{00000000-0005-0000-0000-000019660000}"/>
    <cellStyle name="출력 4 4 2 4 2" xfId="16744" xr:uid="{00000000-0005-0000-0000-00001A660000}"/>
    <cellStyle name="출력 4 4 2 4 3" xfId="22500" xr:uid="{00000000-0005-0000-0000-00001B660000}"/>
    <cellStyle name="출력 4 4 2 4 4" xfId="27982" xr:uid="{00000000-0005-0000-0000-00001C660000}"/>
    <cellStyle name="출력 4 4 2 5" xfId="10803" xr:uid="{00000000-0005-0000-0000-00001D660000}"/>
    <cellStyle name="출력 4 4 2 5 2" xfId="16745" xr:uid="{00000000-0005-0000-0000-00001E660000}"/>
    <cellStyle name="출력 4 4 2 5 3" xfId="22501" xr:uid="{00000000-0005-0000-0000-00001F660000}"/>
    <cellStyle name="출력 4 4 2 5 4" xfId="27983" xr:uid="{00000000-0005-0000-0000-000020660000}"/>
    <cellStyle name="출력 4 4 2 6" xfId="10804" xr:uid="{00000000-0005-0000-0000-000021660000}"/>
    <cellStyle name="출력 4 4 2 6 2" xfId="16746" xr:uid="{00000000-0005-0000-0000-000022660000}"/>
    <cellStyle name="출력 4 4 2 6 3" xfId="22502" xr:uid="{00000000-0005-0000-0000-000023660000}"/>
    <cellStyle name="출력 4 4 2 6 4" xfId="27984" xr:uid="{00000000-0005-0000-0000-000024660000}"/>
    <cellStyle name="출력 4 4 2 7" xfId="10805" xr:uid="{00000000-0005-0000-0000-000025660000}"/>
    <cellStyle name="출력 4 4 2 7 2" xfId="16747" xr:uid="{00000000-0005-0000-0000-000026660000}"/>
    <cellStyle name="출력 4 4 2 7 3" xfId="22503" xr:uid="{00000000-0005-0000-0000-000027660000}"/>
    <cellStyle name="출력 4 4 2 7 4" xfId="27985" xr:uid="{00000000-0005-0000-0000-000028660000}"/>
    <cellStyle name="출력 4 4 2 8" xfId="10806" xr:uid="{00000000-0005-0000-0000-000029660000}"/>
    <cellStyle name="출력 4 4 2 8 2" xfId="16748" xr:uid="{00000000-0005-0000-0000-00002A660000}"/>
    <cellStyle name="출력 4 4 2 8 3" xfId="22504" xr:uid="{00000000-0005-0000-0000-00002B660000}"/>
    <cellStyle name="출력 4 4 2 8 4" xfId="27986" xr:uid="{00000000-0005-0000-0000-00002C660000}"/>
    <cellStyle name="출력 4 4 2 9" xfId="10807" xr:uid="{00000000-0005-0000-0000-00002D660000}"/>
    <cellStyle name="출력 4 4 2 9 2" xfId="16749" xr:uid="{00000000-0005-0000-0000-00002E660000}"/>
    <cellStyle name="출력 4 4 2 9 3" xfId="22505" xr:uid="{00000000-0005-0000-0000-00002F660000}"/>
    <cellStyle name="출력 4 4 2 9 4" xfId="27987" xr:uid="{00000000-0005-0000-0000-000030660000}"/>
    <cellStyle name="출력 4 4 3" xfId="10808" xr:uid="{00000000-0005-0000-0000-000031660000}"/>
    <cellStyle name="출력 4 4 3 2" xfId="16750" xr:uid="{00000000-0005-0000-0000-000032660000}"/>
    <cellStyle name="출력 4 4 3 3" xfId="22506" xr:uid="{00000000-0005-0000-0000-000033660000}"/>
    <cellStyle name="출력 4 4 3 4" xfId="27988" xr:uid="{00000000-0005-0000-0000-000034660000}"/>
    <cellStyle name="출력 4 4 4" xfId="10809" xr:uid="{00000000-0005-0000-0000-000035660000}"/>
    <cellStyle name="출력 4 4 4 2" xfId="16751" xr:uid="{00000000-0005-0000-0000-000036660000}"/>
    <cellStyle name="출력 4 4 4 3" xfId="22507" xr:uid="{00000000-0005-0000-0000-000037660000}"/>
    <cellStyle name="출력 4 4 4 4" xfId="27989" xr:uid="{00000000-0005-0000-0000-000038660000}"/>
    <cellStyle name="출력 4 4 5" xfId="10810" xr:uid="{00000000-0005-0000-0000-000039660000}"/>
    <cellStyle name="출력 4 4 5 2" xfId="16752" xr:uid="{00000000-0005-0000-0000-00003A660000}"/>
    <cellStyle name="출력 4 4 5 3" xfId="22508" xr:uid="{00000000-0005-0000-0000-00003B660000}"/>
    <cellStyle name="출력 4 4 5 4" xfId="27990" xr:uid="{00000000-0005-0000-0000-00003C660000}"/>
    <cellStyle name="출력 4 4 6" xfId="10811" xr:uid="{00000000-0005-0000-0000-00003D660000}"/>
    <cellStyle name="출력 4 4 6 2" xfId="16753" xr:uid="{00000000-0005-0000-0000-00003E660000}"/>
    <cellStyle name="출력 4 4 6 3" xfId="22509" xr:uid="{00000000-0005-0000-0000-00003F660000}"/>
    <cellStyle name="출력 4 4 6 4" xfId="27991" xr:uid="{00000000-0005-0000-0000-000040660000}"/>
    <cellStyle name="출력 4 4 7" xfId="10812" xr:uid="{00000000-0005-0000-0000-000041660000}"/>
    <cellStyle name="출력 4 4 7 2" xfId="16754" xr:uid="{00000000-0005-0000-0000-000042660000}"/>
    <cellStyle name="출력 4 4 7 3" xfId="22510" xr:uid="{00000000-0005-0000-0000-000043660000}"/>
    <cellStyle name="출력 4 4 7 4" xfId="27992" xr:uid="{00000000-0005-0000-0000-000044660000}"/>
    <cellStyle name="출력 4 4 8" xfId="11352" xr:uid="{00000000-0005-0000-0000-000045660000}"/>
    <cellStyle name="출력 4 4 9" xfId="11262" xr:uid="{00000000-0005-0000-0000-000046660000}"/>
    <cellStyle name="출력 4 5" xfId="5424" xr:uid="{00000000-0005-0000-0000-000047660000}"/>
    <cellStyle name="출력 4 5 2" xfId="5712" xr:uid="{00000000-0005-0000-0000-000048660000}"/>
    <cellStyle name="출력 4 5 2 10" xfId="11685" xr:uid="{00000000-0005-0000-0000-000049660000}"/>
    <cellStyle name="출력 4 5 2 11" xfId="17454" xr:uid="{00000000-0005-0000-0000-00004A660000}"/>
    <cellStyle name="출력 4 5 2 12" xfId="22975" xr:uid="{00000000-0005-0000-0000-00004B660000}"/>
    <cellStyle name="출력 4 5 2 2" xfId="10813" xr:uid="{00000000-0005-0000-0000-00004C660000}"/>
    <cellStyle name="출력 4 5 2 2 2" xfId="16755" xr:uid="{00000000-0005-0000-0000-00004D660000}"/>
    <cellStyle name="출력 4 5 2 2 3" xfId="22511" xr:uid="{00000000-0005-0000-0000-00004E660000}"/>
    <cellStyle name="출력 4 5 2 2 4" xfId="27993" xr:uid="{00000000-0005-0000-0000-00004F660000}"/>
    <cellStyle name="출력 4 5 2 3" xfId="10814" xr:uid="{00000000-0005-0000-0000-000050660000}"/>
    <cellStyle name="출력 4 5 2 3 2" xfId="16756" xr:uid="{00000000-0005-0000-0000-000051660000}"/>
    <cellStyle name="출력 4 5 2 3 3" xfId="22512" xr:uid="{00000000-0005-0000-0000-000052660000}"/>
    <cellStyle name="출력 4 5 2 3 4" xfId="27994" xr:uid="{00000000-0005-0000-0000-000053660000}"/>
    <cellStyle name="출력 4 5 2 4" xfId="10815" xr:uid="{00000000-0005-0000-0000-000054660000}"/>
    <cellStyle name="출력 4 5 2 4 2" xfId="16757" xr:uid="{00000000-0005-0000-0000-000055660000}"/>
    <cellStyle name="출력 4 5 2 4 3" xfId="22513" xr:uid="{00000000-0005-0000-0000-000056660000}"/>
    <cellStyle name="출력 4 5 2 4 4" xfId="27995" xr:uid="{00000000-0005-0000-0000-000057660000}"/>
    <cellStyle name="출력 4 5 2 5" xfId="10816" xr:uid="{00000000-0005-0000-0000-000058660000}"/>
    <cellStyle name="출력 4 5 2 5 2" xfId="16758" xr:uid="{00000000-0005-0000-0000-000059660000}"/>
    <cellStyle name="출력 4 5 2 5 3" xfId="22514" xr:uid="{00000000-0005-0000-0000-00005A660000}"/>
    <cellStyle name="출력 4 5 2 5 4" xfId="27996" xr:uid="{00000000-0005-0000-0000-00005B660000}"/>
    <cellStyle name="출력 4 5 2 6" xfId="10817" xr:uid="{00000000-0005-0000-0000-00005C660000}"/>
    <cellStyle name="출력 4 5 2 6 2" xfId="16759" xr:uid="{00000000-0005-0000-0000-00005D660000}"/>
    <cellStyle name="출력 4 5 2 6 3" xfId="22515" xr:uid="{00000000-0005-0000-0000-00005E660000}"/>
    <cellStyle name="출력 4 5 2 6 4" xfId="27997" xr:uid="{00000000-0005-0000-0000-00005F660000}"/>
    <cellStyle name="출력 4 5 2 7" xfId="10818" xr:uid="{00000000-0005-0000-0000-000060660000}"/>
    <cellStyle name="출력 4 5 2 7 2" xfId="16760" xr:uid="{00000000-0005-0000-0000-000061660000}"/>
    <cellStyle name="출력 4 5 2 7 3" xfId="22516" xr:uid="{00000000-0005-0000-0000-000062660000}"/>
    <cellStyle name="출력 4 5 2 7 4" xfId="27998" xr:uid="{00000000-0005-0000-0000-000063660000}"/>
    <cellStyle name="출력 4 5 2 8" xfId="10819" xr:uid="{00000000-0005-0000-0000-000064660000}"/>
    <cellStyle name="출력 4 5 2 8 2" xfId="16761" xr:uid="{00000000-0005-0000-0000-000065660000}"/>
    <cellStyle name="출력 4 5 2 8 3" xfId="22517" xr:uid="{00000000-0005-0000-0000-000066660000}"/>
    <cellStyle name="출력 4 5 2 8 4" xfId="27999" xr:uid="{00000000-0005-0000-0000-000067660000}"/>
    <cellStyle name="출력 4 5 2 9" xfId="10820" xr:uid="{00000000-0005-0000-0000-000068660000}"/>
    <cellStyle name="출력 4 5 2 9 2" xfId="16762" xr:uid="{00000000-0005-0000-0000-000069660000}"/>
    <cellStyle name="출력 4 5 2 9 3" xfId="22518" xr:uid="{00000000-0005-0000-0000-00006A660000}"/>
    <cellStyle name="출력 4 5 2 9 4" xfId="28000" xr:uid="{00000000-0005-0000-0000-00006B660000}"/>
    <cellStyle name="출력 4 5 3" xfId="10821" xr:uid="{00000000-0005-0000-0000-00006C660000}"/>
    <cellStyle name="출력 4 5 3 2" xfId="16763" xr:uid="{00000000-0005-0000-0000-00006D660000}"/>
    <cellStyle name="출력 4 5 3 3" xfId="22519" xr:uid="{00000000-0005-0000-0000-00006E660000}"/>
    <cellStyle name="출력 4 5 3 4" xfId="28001" xr:uid="{00000000-0005-0000-0000-00006F660000}"/>
    <cellStyle name="출력 4 5 4" xfId="10822" xr:uid="{00000000-0005-0000-0000-000070660000}"/>
    <cellStyle name="출력 4 5 4 2" xfId="16764" xr:uid="{00000000-0005-0000-0000-000071660000}"/>
    <cellStyle name="출력 4 5 4 3" xfId="22520" xr:uid="{00000000-0005-0000-0000-000072660000}"/>
    <cellStyle name="출력 4 5 4 4" xfId="28002" xr:uid="{00000000-0005-0000-0000-000073660000}"/>
    <cellStyle name="출력 4 5 5" xfId="10823" xr:uid="{00000000-0005-0000-0000-000074660000}"/>
    <cellStyle name="출력 4 5 5 2" xfId="16765" xr:uid="{00000000-0005-0000-0000-000075660000}"/>
    <cellStyle name="출력 4 5 5 3" xfId="22521" xr:uid="{00000000-0005-0000-0000-000076660000}"/>
    <cellStyle name="출력 4 5 5 4" xfId="28003" xr:uid="{00000000-0005-0000-0000-000077660000}"/>
    <cellStyle name="출력 4 5 6" xfId="10824" xr:uid="{00000000-0005-0000-0000-000078660000}"/>
    <cellStyle name="출력 4 5 6 2" xfId="16766" xr:uid="{00000000-0005-0000-0000-000079660000}"/>
    <cellStyle name="출력 4 5 6 3" xfId="22522" xr:uid="{00000000-0005-0000-0000-00007A660000}"/>
    <cellStyle name="출력 4 5 6 4" xfId="28004" xr:uid="{00000000-0005-0000-0000-00007B660000}"/>
    <cellStyle name="출력 4 5 7" xfId="11418" xr:uid="{00000000-0005-0000-0000-00007C660000}"/>
    <cellStyle name="출력 4 5 8" xfId="17216" xr:uid="{00000000-0005-0000-0000-00007D660000}"/>
    <cellStyle name="출력 4 6" xfId="5431" xr:uid="{00000000-0005-0000-0000-00007E660000}"/>
    <cellStyle name="출력 4 6 10" xfId="17221" xr:uid="{00000000-0005-0000-0000-00007F660000}"/>
    <cellStyle name="출력 4 6 11" xfId="11255" xr:uid="{00000000-0005-0000-0000-000080660000}"/>
    <cellStyle name="출력 4 6 2" xfId="5719" xr:uid="{00000000-0005-0000-0000-000081660000}"/>
    <cellStyle name="출력 4 6 2 10" xfId="10825" xr:uid="{00000000-0005-0000-0000-000082660000}"/>
    <cellStyle name="출력 4 6 2 10 2" xfId="16767" xr:uid="{00000000-0005-0000-0000-000083660000}"/>
    <cellStyle name="출력 4 6 2 10 3" xfId="22523" xr:uid="{00000000-0005-0000-0000-000084660000}"/>
    <cellStyle name="출력 4 6 2 10 4" xfId="28005" xr:uid="{00000000-0005-0000-0000-000085660000}"/>
    <cellStyle name="출력 4 6 2 11" xfId="11692" xr:uid="{00000000-0005-0000-0000-000086660000}"/>
    <cellStyle name="출력 4 6 2 12" xfId="17460" xr:uid="{00000000-0005-0000-0000-000087660000}"/>
    <cellStyle name="출력 4 6 2 13" xfId="22981" xr:uid="{00000000-0005-0000-0000-000088660000}"/>
    <cellStyle name="출력 4 6 2 2" xfId="10826" xr:uid="{00000000-0005-0000-0000-000089660000}"/>
    <cellStyle name="출력 4 6 2 2 2" xfId="16768" xr:uid="{00000000-0005-0000-0000-00008A660000}"/>
    <cellStyle name="출력 4 6 2 2 3" xfId="22524" xr:uid="{00000000-0005-0000-0000-00008B660000}"/>
    <cellStyle name="출력 4 6 2 2 4" xfId="28006" xr:uid="{00000000-0005-0000-0000-00008C660000}"/>
    <cellStyle name="출력 4 6 2 3" xfId="10827" xr:uid="{00000000-0005-0000-0000-00008D660000}"/>
    <cellStyle name="출력 4 6 2 3 2" xfId="16769" xr:uid="{00000000-0005-0000-0000-00008E660000}"/>
    <cellStyle name="출력 4 6 2 3 3" xfId="22525" xr:uid="{00000000-0005-0000-0000-00008F660000}"/>
    <cellStyle name="출력 4 6 2 3 4" xfId="28007" xr:uid="{00000000-0005-0000-0000-000090660000}"/>
    <cellStyle name="출력 4 6 2 4" xfId="10828" xr:uid="{00000000-0005-0000-0000-000091660000}"/>
    <cellStyle name="출력 4 6 2 4 2" xfId="16770" xr:uid="{00000000-0005-0000-0000-000092660000}"/>
    <cellStyle name="출력 4 6 2 4 3" xfId="22526" xr:uid="{00000000-0005-0000-0000-000093660000}"/>
    <cellStyle name="출력 4 6 2 4 4" xfId="28008" xr:uid="{00000000-0005-0000-0000-000094660000}"/>
    <cellStyle name="출력 4 6 2 5" xfId="10829" xr:uid="{00000000-0005-0000-0000-000095660000}"/>
    <cellStyle name="출력 4 6 2 5 2" xfId="16771" xr:uid="{00000000-0005-0000-0000-000096660000}"/>
    <cellStyle name="출력 4 6 2 5 3" xfId="22527" xr:uid="{00000000-0005-0000-0000-000097660000}"/>
    <cellStyle name="출력 4 6 2 5 4" xfId="28009" xr:uid="{00000000-0005-0000-0000-000098660000}"/>
    <cellStyle name="출력 4 6 2 6" xfId="10830" xr:uid="{00000000-0005-0000-0000-000099660000}"/>
    <cellStyle name="출력 4 6 2 6 2" xfId="16772" xr:uid="{00000000-0005-0000-0000-00009A660000}"/>
    <cellStyle name="출력 4 6 2 6 3" xfId="22528" xr:uid="{00000000-0005-0000-0000-00009B660000}"/>
    <cellStyle name="출력 4 6 2 6 4" xfId="28010" xr:uid="{00000000-0005-0000-0000-00009C660000}"/>
    <cellStyle name="출력 4 6 2 7" xfId="10831" xr:uid="{00000000-0005-0000-0000-00009D660000}"/>
    <cellStyle name="출력 4 6 2 7 2" xfId="16773" xr:uid="{00000000-0005-0000-0000-00009E660000}"/>
    <cellStyle name="출력 4 6 2 7 3" xfId="22529" xr:uid="{00000000-0005-0000-0000-00009F660000}"/>
    <cellStyle name="출력 4 6 2 7 4" xfId="28011" xr:uid="{00000000-0005-0000-0000-0000A0660000}"/>
    <cellStyle name="출력 4 6 2 8" xfId="10832" xr:uid="{00000000-0005-0000-0000-0000A1660000}"/>
    <cellStyle name="출력 4 6 2 8 2" xfId="16774" xr:uid="{00000000-0005-0000-0000-0000A2660000}"/>
    <cellStyle name="출력 4 6 2 8 3" xfId="22530" xr:uid="{00000000-0005-0000-0000-0000A3660000}"/>
    <cellStyle name="출력 4 6 2 8 4" xfId="28012" xr:uid="{00000000-0005-0000-0000-0000A4660000}"/>
    <cellStyle name="출력 4 6 2 9" xfId="10833" xr:uid="{00000000-0005-0000-0000-0000A5660000}"/>
    <cellStyle name="출력 4 6 2 9 2" xfId="16775" xr:uid="{00000000-0005-0000-0000-0000A6660000}"/>
    <cellStyle name="출력 4 6 2 9 3" xfId="22531" xr:uid="{00000000-0005-0000-0000-0000A7660000}"/>
    <cellStyle name="출력 4 6 2 9 4" xfId="28013" xr:uid="{00000000-0005-0000-0000-0000A8660000}"/>
    <cellStyle name="출력 4 6 3" xfId="5952" xr:uid="{00000000-0005-0000-0000-0000A9660000}"/>
    <cellStyle name="출력 4 6 3 10" xfId="10834" xr:uid="{00000000-0005-0000-0000-0000AA660000}"/>
    <cellStyle name="출력 4 6 3 10 2" xfId="16776" xr:uid="{00000000-0005-0000-0000-0000AB660000}"/>
    <cellStyle name="출력 4 6 3 10 3" xfId="22532" xr:uid="{00000000-0005-0000-0000-0000AC660000}"/>
    <cellStyle name="출력 4 6 3 10 4" xfId="28014" xr:uid="{00000000-0005-0000-0000-0000AD660000}"/>
    <cellStyle name="출력 4 6 3 11" xfId="11925" xr:uid="{00000000-0005-0000-0000-0000AE660000}"/>
    <cellStyle name="출력 4 6 3 12" xfId="17682" xr:uid="{00000000-0005-0000-0000-0000AF660000}"/>
    <cellStyle name="출력 4 6 3 13" xfId="23179" xr:uid="{00000000-0005-0000-0000-0000B0660000}"/>
    <cellStyle name="출력 4 6 3 2" xfId="10835" xr:uid="{00000000-0005-0000-0000-0000B1660000}"/>
    <cellStyle name="출력 4 6 3 2 2" xfId="16777" xr:uid="{00000000-0005-0000-0000-0000B2660000}"/>
    <cellStyle name="출력 4 6 3 2 3" xfId="22533" xr:uid="{00000000-0005-0000-0000-0000B3660000}"/>
    <cellStyle name="출력 4 6 3 2 4" xfId="28015" xr:uid="{00000000-0005-0000-0000-0000B4660000}"/>
    <cellStyle name="출력 4 6 3 3" xfId="10836" xr:uid="{00000000-0005-0000-0000-0000B5660000}"/>
    <cellStyle name="출력 4 6 3 3 2" xfId="16778" xr:uid="{00000000-0005-0000-0000-0000B6660000}"/>
    <cellStyle name="출력 4 6 3 3 3" xfId="22534" xr:uid="{00000000-0005-0000-0000-0000B7660000}"/>
    <cellStyle name="출력 4 6 3 3 4" xfId="28016" xr:uid="{00000000-0005-0000-0000-0000B8660000}"/>
    <cellStyle name="출력 4 6 3 4" xfId="10837" xr:uid="{00000000-0005-0000-0000-0000B9660000}"/>
    <cellStyle name="출력 4 6 3 4 2" xfId="16779" xr:uid="{00000000-0005-0000-0000-0000BA660000}"/>
    <cellStyle name="출력 4 6 3 4 3" xfId="22535" xr:uid="{00000000-0005-0000-0000-0000BB660000}"/>
    <cellStyle name="출력 4 6 3 4 4" xfId="28017" xr:uid="{00000000-0005-0000-0000-0000BC660000}"/>
    <cellStyle name="출력 4 6 3 5" xfId="10838" xr:uid="{00000000-0005-0000-0000-0000BD660000}"/>
    <cellStyle name="출력 4 6 3 5 2" xfId="16780" xr:uid="{00000000-0005-0000-0000-0000BE660000}"/>
    <cellStyle name="출력 4 6 3 5 3" xfId="22536" xr:uid="{00000000-0005-0000-0000-0000BF660000}"/>
    <cellStyle name="출력 4 6 3 5 4" xfId="28018" xr:uid="{00000000-0005-0000-0000-0000C0660000}"/>
    <cellStyle name="출력 4 6 3 6" xfId="10839" xr:uid="{00000000-0005-0000-0000-0000C1660000}"/>
    <cellStyle name="출력 4 6 3 6 2" xfId="16781" xr:uid="{00000000-0005-0000-0000-0000C2660000}"/>
    <cellStyle name="출력 4 6 3 6 3" xfId="22537" xr:uid="{00000000-0005-0000-0000-0000C3660000}"/>
    <cellStyle name="출력 4 6 3 6 4" xfId="28019" xr:uid="{00000000-0005-0000-0000-0000C4660000}"/>
    <cellStyle name="출력 4 6 3 7" xfId="10840" xr:uid="{00000000-0005-0000-0000-0000C5660000}"/>
    <cellStyle name="출력 4 6 3 7 2" xfId="16782" xr:uid="{00000000-0005-0000-0000-0000C6660000}"/>
    <cellStyle name="출력 4 6 3 7 3" xfId="22538" xr:uid="{00000000-0005-0000-0000-0000C7660000}"/>
    <cellStyle name="출력 4 6 3 7 4" xfId="28020" xr:uid="{00000000-0005-0000-0000-0000C8660000}"/>
    <cellStyle name="출력 4 6 3 8" xfId="10841" xr:uid="{00000000-0005-0000-0000-0000C9660000}"/>
    <cellStyle name="출력 4 6 3 8 2" xfId="16783" xr:uid="{00000000-0005-0000-0000-0000CA660000}"/>
    <cellStyle name="출력 4 6 3 8 3" xfId="22539" xr:uid="{00000000-0005-0000-0000-0000CB660000}"/>
    <cellStyle name="출력 4 6 3 8 4" xfId="28021" xr:uid="{00000000-0005-0000-0000-0000CC660000}"/>
    <cellStyle name="출력 4 6 3 9" xfId="10842" xr:uid="{00000000-0005-0000-0000-0000CD660000}"/>
    <cellStyle name="출력 4 6 3 9 2" xfId="16784" xr:uid="{00000000-0005-0000-0000-0000CE660000}"/>
    <cellStyle name="출력 4 6 3 9 3" xfId="22540" xr:uid="{00000000-0005-0000-0000-0000CF660000}"/>
    <cellStyle name="출력 4 6 3 9 4" xfId="28022" xr:uid="{00000000-0005-0000-0000-0000D0660000}"/>
    <cellStyle name="출력 4 6 4" xfId="10843" xr:uid="{00000000-0005-0000-0000-0000D1660000}"/>
    <cellStyle name="출력 4 6 4 2" xfId="16785" xr:uid="{00000000-0005-0000-0000-0000D2660000}"/>
    <cellStyle name="출력 4 6 4 3" xfId="22541" xr:uid="{00000000-0005-0000-0000-0000D3660000}"/>
    <cellStyle name="출력 4 6 4 4" xfId="28023" xr:uid="{00000000-0005-0000-0000-0000D4660000}"/>
    <cellStyle name="출력 4 6 5" xfId="10844" xr:uid="{00000000-0005-0000-0000-0000D5660000}"/>
    <cellStyle name="출력 4 6 5 2" xfId="16786" xr:uid="{00000000-0005-0000-0000-0000D6660000}"/>
    <cellStyle name="출력 4 6 5 3" xfId="22542" xr:uid="{00000000-0005-0000-0000-0000D7660000}"/>
    <cellStyle name="출력 4 6 5 4" xfId="28024" xr:uid="{00000000-0005-0000-0000-0000D8660000}"/>
    <cellStyle name="출력 4 6 6" xfId="10845" xr:uid="{00000000-0005-0000-0000-0000D9660000}"/>
    <cellStyle name="출력 4 6 6 2" xfId="16787" xr:uid="{00000000-0005-0000-0000-0000DA660000}"/>
    <cellStyle name="출력 4 6 6 3" xfId="22543" xr:uid="{00000000-0005-0000-0000-0000DB660000}"/>
    <cellStyle name="출력 4 6 6 4" xfId="28025" xr:uid="{00000000-0005-0000-0000-0000DC660000}"/>
    <cellStyle name="출력 4 6 7" xfId="10846" xr:uid="{00000000-0005-0000-0000-0000DD660000}"/>
    <cellStyle name="출력 4 6 7 2" xfId="16788" xr:uid="{00000000-0005-0000-0000-0000DE660000}"/>
    <cellStyle name="출력 4 6 7 3" xfId="22544" xr:uid="{00000000-0005-0000-0000-0000DF660000}"/>
    <cellStyle name="출력 4 6 7 4" xfId="28026" xr:uid="{00000000-0005-0000-0000-0000E0660000}"/>
    <cellStyle name="출력 4 6 8" xfId="10847" xr:uid="{00000000-0005-0000-0000-0000E1660000}"/>
    <cellStyle name="출력 4 6 8 2" xfId="16789" xr:uid="{00000000-0005-0000-0000-0000E2660000}"/>
    <cellStyle name="출력 4 6 8 3" xfId="22545" xr:uid="{00000000-0005-0000-0000-0000E3660000}"/>
    <cellStyle name="출력 4 6 8 4" xfId="28027" xr:uid="{00000000-0005-0000-0000-0000E4660000}"/>
    <cellStyle name="출력 4 6 9" xfId="11425" xr:uid="{00000000-0005-0000-0000-0000E5660000}"/>
    <cellStyle name="출력 4 7" xfId="10848" xr:uid="{00000000-0005-0000-0000-0000E6660000}"/>
    <cellStyle name="출력 4 7 2" xfId="16790" xr:uid="{00000000-0005-0000-0000-0000E7660000}"/>
    <cellStyle name="출력 4 7 3" xfId="22546" xr:uid="{00000000-0005-0000-0000-0000E8660000}"/>
    <cellStyle name="출력 4 7 4" xfId="28028" xr:uid="{00000000-0005-0000-0000-0000E9660000}"/>
    <cellStyle name="출력 4 8" xfId="10849" xr:uid="{00000000-0005-0000-0000-0000EA660000}"/>
    <cellStyle name="출력 4 8 2" xfId="16791" xr:uid="{00000000-0005-0000-0000-0000EB660000}"/>
    <cellStyle name="출력 4 8 3" xfId="22547" xr:uid="{00000000-0005-0000-0000-0000EC660000}"/>
    <cellStyle name="출력 4 8 4" xfId="28029" xr:uid="{00000000-0005-0000-0000-0000ED660000}"/>
    <cellStyle name="출력 4 9" xfId="11253" xr:uid="{00000000-0005-0000-0000-0000EE660000}"/>
    <cellStyle name="출력 5" xfId="5167" xr:uid="{00000000-0005-0000-0000-0000EF660000}"/>
    <cellStyle name="출력 5 10" xfId="11273" xr:uid="{00000000-0005-0000-0000-0000F0660000}"/>
    <cellStyle name="출력 5 2" xfId="5561" xr:uid="{00000000-0005-0000-0000-0000F1660000}"/>
    <cellStyle name="출력 5 2 10" xfId="11553" xr:uid="{00000000-0005-0000-0000-0000F2660000}"/>
    <cellStyle name="출력 5 2 11" xfId="17333" xr:uid="{00000000-0005-0000-0000-0000F3660000}"/>
    <cellStyle name="출력 5 2 12" xfId="22908" xr:uid="{00000000-0005-0000-0000-0000F4660000}"/>
    <cellStyle name="출력 5 2 2" xfId="5849" xr:uid="{00000000-0005-0000-0000-0000F5660000}"/>
    <cellStyle name="출력 5 2 2 10" xfId="17583" xr:uid="{00000000-0005-0000-0000-0000F6660000}"/>
    <cellStyle name="출력 5 2 2 2" xfId="10850" xr:uid="{00000000-0005-0000-0000-0000F7660000}"/>
    <cellStyle name="출력 5 2 2 2 2" xfId="16792" xr:uid="{00000000-0005-0000-0000-0000F8660000}"/>
    <cellStyle name="출력 5 2 2 2 3" xfId="22548" xr:uid="{00000000-0005-0000-0000-0000F9660000}"/>
    <cellStyle name="출력 5 2 2 2 4" xfId="28030" xr:uid="{00000000-0005-0000-0000-0000FA660000}"/>
    <cellStyle name="출력 5 2 2 3" xfId="10851" xr:uid="{00000000-0005-0000-0000-0000FB660000}"/>
    <cellStyle name="출력 5 2 2 3 2" xfId="16793" xr:uid="{00000000-0005-0000-0000-0000FC660000}"/>
    <cellStyle name="출력 5 2 2 3 3" xfId="22549" xr:uid="{00000000-0005-0000-0000-0000FD660000}"/>
    <cellStyle name="출력 5 2 2 3 4" xfId="28031" xr:uid="{00000000-0005-0000-0000-0000FE660000}"/>
    <cellStyle name="출력 5 2 2 4" xfId="10852" xr:uid="{00000000-0005-0000-0000-0000FF660000}"/>
    <cellStyle name="출력 5 2 2 4 2" xfId="16794" xr:uid="{00000000-0005-0000-0000-000000670000}"/>
    <cellStyle name="출력 5 2 2 4 3" xfId="22550" xr:uid="{00000000-0005-0000-0000-000001670000}"/>
    <cellStyle name="출력 5 2 2 4 4" xfId="28032" xr:uid="{00000000-0005-0000-0000-000002670000}"/>
    <cellStyle name="출력 5 2 2 5" xfId="10853" xr:uid="{00000000-0005-0000-0000-000003670000}"/>
    <cellStyle name="출력 5 2 2 5 2" xfId="16795" xr:uid="{00000000-0005-0000-0000-000004670000}"/>
    <cellStyle name="출력 5 2 2 5 3" xfId="22551" xr:uid="{00000000-0005-0000-0000-000005670000}"/>
    <cellStyle name="출력 5 2 2 5 4" xfId="28033" xr:uid="{00000000-0005-0000-0000-000006670000}"/>
    <cellStyle name="출력 5 2 2 6" xfId="10854" xr:uid="{00000000-0005-0000-0000-000007670000}"/>
    <cellStyle name="출력 5 2 2 6 2" xfId="16796" xr:uid="{00000000-0005-0000-0000-000008670000}"/>
    <cellStyle name="출력 5 2 2 6 3" xfId="22552" xr:uid="{00000000-0005-0000-0000-000009670000}"/>
    <cellStyle name="출력 5 2 2 6 4" xfId="28034" xr:uid="{00000000-0005-0000-0000-00000A670000}"/>
    <cellStyle name="출력 5 2 2 7" xfId="10855" xr:uid="{00000000-0005-0000-0000-00000B670000}"/>
    <cellStyle name="출력 5 2 2 7 2" xfId="16797" xr:uid="{00000000-0005-0000-0000-00000C670000}"/>
    <cellStyle name="출력 5 2 2 7 3" xfId="22553" xr:uid="{00000000-0005-0000-0000-00000D670000}"/>
    <cellStyle name="출력 5 2 2 7 4" xfId="28035" xr:uid="{00000000-0005-0000-0000-00000E670000}"/>
    <cellStyle name="출력 5 2 2 8" xfId="10856" xr:uid="{00000000-0005-0000-0000-00000F670000}"/>
    <cellStyle name="출력 5 2 2 8 2" xfId="16798" xr:uid="{00000000-0005-0000-0000-000010670000}"/>
    <cellStyle name="출력 5 2 2 8 3" xfId="22554" xr:uid="{00000000-0005-0000-0000-000011670000}"/>
    <cellStyle name="출력 5 2 2 8 4" xfId="28036" xr:uid="{00000000-0005-0000-0000-000012670000}"/>
    <cellStyle name="출력 5 2 2 9" xfId="11822" xr:uid="{00000000-0005-0000-0000-000013670000}"/>
    <cellStyle name="출력 5 2 3" xfId="6068" xr:uid="{00000000-0005-0000-0000-000014670000}"/>
    <cellStyle name="출력 5 2 3 10" xfId="10857" xr:uid="{00000000-0005-0000-0000-000015670000}"/>
    <cellStyle name="출력 5 2 3 10 2" xfId="16799" xr:uid="{00000000-0005-0000-0000-000016670000}"/>
    <cellStyle name="출력 5 2 3 10 3" xfId="22555" xr:uid="{00000000-0005-0000-0000-000017670000}"/>
    <cellStyle name="출력 5 2 3 10 4" xfId="28037" xr:uid="{00000000-0005-0000-0000-000018670000}"/>
    <cellStyle name="출력 5 2 3 11" xfId="12040" xr:uid="{00000000-0005-0000-0000-000019670000}"/>
    <cellStyle name="출력 5 2 3 12" xfId="17796" xr:uid="{00000000-0005-0000-0000-00001A670000}"/>
    <cellStyle name="출력 5 2 3 13" xfId="23293" xr:uid="{00000000-0005-0000-0000-00001B670000}"/>
    <cellStyle name="출력 5 2 3 2" xfId="10858" xr:uid="{00000000-0005-0000-0000-00001C670000}"/>
    <cellStyle name="출력 5 2 3 2 2" xfId="16800" xr:uid="{00000000-0005-0000-0000-00001D670000}"/>
    <cellStyle name="출력 5 2 3 2 3" xfId="22556" xr:uid="{00000000-0005-0000-0000-00001E670000}"/>
    <cellStyle name="출력 5 2 3 2 4" xfId="28038" xr:uid="{00000000-0005-0000-0000-00001F670000}"/>
    <cellStyle name="출력 5 2 3 3" xfId="10859" xr:uid="{00000000-0005-0000-0000-000020670000}"/>
    <cellStyle name="출력 5 2 3 3 2" xfId="16801" xr:uid="{00000000-0005-0000-0000-000021670000}"/>
    <cellStyle name="출력 5 2 3 3 3" xfId="22557" xr:uid="{00000000-0005-0000-0000-000022670000}"/>
    <cellStyle name="출력 5 2 3 3 4" xfId="28039" xr:uid="{00000000-0005-0000-0000-000023670000}"/>
    <cellStyle name="출력 5 2 3 4" xfId="10860" xr:uid="{00000000-0005-0000-0000-000024670000}"/>
    <cellStyle name="출력 5 2 3 4 2" xfId="16802" xr:uid="{00000000-0005-0000-0000-000025670000}"/>
    <cellStyle name="출력 5 2 3 4 3" xfId="22558" xr:uid="{00000000-0005-0000-0000-000026670000}"/>
    <cellStyle name="출력 5 2 3 4 4" xfId="28040" xr:uid="{00000000-0005-0000-0000-000027670000}"/>
    <cellStyle name="출력 5 2 3 5" xfId="10861" xr:uid="{00000000-0005-0000-0000-000028670000}"/>
    <cellStyle name="출력 5 2 3 5 2" xfId="16803" xr:uid="{00000000-0005-0000-0000-000029670000}"/>
    <cellStyle name="출력 5 2 3 5 3" xfId="22559" xr:uid="{00000000-0005-0000-0000-00002A670000}"/>
    <cellStyle name="출력 5 2 3 5 4" xfId="28041" xr:uid="{00000000-0005-0000-0000-00002B670000}"/>
    <cellStyle name="출력 5 2 3 6" xfId="10862" xr:uid="{00000000-0005-0000-0000-00002C670000}"/>
    <cellStyle name="출력 5 2 3 6 2" xfId="16804" xr:uid="{00000000-0005-0000-0000-00002D670000}"/>
    <cellStyle name="출력 5 2 3 6 3" xfId="22560" xr:uid="{00000000-0005-0000-0000-00002E670000}"/>
    <cellStyle name="출력 5 2 3 6 4" xfId="28042" xr:uid="{00000000-0005-0000-0000-00002F670000}"/>
    <cellStyle name="출력 5 2 3 7" xfId="10863" xr:uid="{00000000-0005-0000-0000-000030670000}"/>
    <cellStyle name="출력 5 2 3 7 2" xfId="16805" xr:uid="{00000000-0005-0000-0000-000031670000}"/>
    <cellStyle name="출력 5 2 3 7 3" xfId="22561" xr:uid="{00000000-0005-0000-0000-000032670000}"/>
    <cellStyle name="출력 5 2 3 7 4" xfId="28043" xr:uid="{00000000-0005-0000-0000-000033670000}"/>
    <cellStyle name="출력 5 2 3 8" xfId="10864" xr:uid="{00000000-0005-0000-0000-000034670000}"/>
    <cellStyle name="출력 5 2 3 8 2" xfId="16806" xr:uid="{00000000-0005-0000-0000-000035670000}"/>
    <cellStyle name="출력 5 2 3 8 3" xfId="22562" xr:uid="{00000000-0005-0000-0000-000036670000}"/>
    <cellStyle name="출력 5 2 3 8 4" xfId="28044" xr:uid="{00000000-0005-0000-0000-000037670000}"/>
    <cellStyle name="출력 5 2 3 9" xfId="10865" xr:uid="{00000000-0005-0000-0000-000038670000}"/>
    <cellStyle name="출력 5 2 3 9 2" xfId="16807" xr:uid="{00000000-0005-0000-0000-000039670000}"/>
    <cellStyle name="출력 5 2 3 9 3" xfId="22563" xr:uid="{00000000-0005-0000-0000-00003A670000}"/>
    <cellStyle name="출력 5 2 3 9 4" xfId="28045" xr:uid="{00000000-0005-0000-0000-00003B670000}"/>
    <cellStyle name="출력 5 2 4" xfId="10866" xr:uid="{00000000-0005-0000-0000-00003C670000}"/>
    <cellStyle name="출력 5 2 4 2" xfId="16808" xr:uid="{00000000-0005-0000-0000-00003D670000}"/>
    <cellStyle name="출력 5 2 4 3" xfId="22564" xr:uid="{00000000-0005-0000-0000-00003E670000}"/>
    <cellStyle name="출력 5 2 4 4" xfId="28046" xr:uid="{00000000-0005-0000-0000-00003F670000}"/>
    <cellStyle name="출력 5 2 5" xfId="10867" xr:uid="{00000000-0005-0000-0000-000040670000}"/>
    <cellStyle name="출력 5 2 5 2" xfId="16809" xr:uid="{00000000-0005-0000-0000-000041670000}"/>
    <cellStyle name="출력 5 2 5 3" xfId="22565" xr:uid="{00000000-0005-0000-0000-000042670000}"/>
    <cellStyle name="출력 5 2 5 4" xfId="28047" xr:uid="{00000000-0005-0000-0000-000043670000}"/>
    <cellStyle name="출력 5 2 6" xfId="10868" xr:uid="{00000000-0005-0000-0000-000044670000}"/>
    <cellStyle name="출력 5 2 6 2" xfId="16810" xr:uid="{00000000-0005-0000-0000-000045670000}"/>
    <cellStyle name="출력 5 2 6 3" xfId="22566" xr:uid="{00000000-0005-0000-0000-000046670000}"/>
    <cellStyle name="출력 5 2 6 4" xfId="28048" xr:uid="{00000000-0005-0000-0000-000047670000}"/>
    <cellStyle name="출력 5 2 7" xfId="10869" xr:uid="{00000000-0005-0000-0000-000048670000}"/>
    <cellStyle name="출력 5 2 7 2" xfId="16811" xr:uid="{00000000-0005-0000-0000-000049670000}"/>
    <cellStyle name="출력 5 2 7 3" xfId="22567" xr:uid="{00000000-0005-0000-0000-00004A670000}"/>
    <cellStyle name="출력 5 2 7 4" xfId="28049" xr:uid="{00000000-0005-0000-0000-00004B670000}"/>
    <cellStyle name="출력 5 2 8" xfId="10870" xr:uid="{00000000-0005-0000-0000-00004C670000}"/>
    <cellStyle name="출력 5 2 8 2" xfId="16812" xr:uid="{00000000-0005-0000-0000-00004D670000}"/>
    <cellStyle name="출력 5 2 8 3" xfId="22568" xr:uid="{00000000-0005-0000-0000-00004E670000}"/>
    <cellStyle name="출력 5 2 8 4" xfId="28050" xr:uid="{00000000-0005-0000-0000-00004F670000}"/>
    <cellStyle name="출력 5 2 9" xfId="10871" xr:uid="{00000000-0005-0000-0000-000050670000}"/>
    <cellStyle name="출력 5 2 9 2" xfId="16813" xr:uid="{00000000-0005-0000-0000-000051670000}"/>
    <cellStyle name="출력 5 2 9 3" xfId="22569" xr:uid="{00000000-0005-0000-0000-000052670000}"/>
    <cellStyle name="출력 5 2 9 4" xfId="28051" xr:uid="{00000000-0005-0000-0000-000053670000}"/>
    <cellStyle name="출력 5 3" xfId="5377" xr:uid="{00000000-0005-0000-0000-000054670000}"/>
    <cellStyle name="출력 5 3 2" xfId="5665" xr:uid="{00000000-0005-0000-0000-000055670000}"/>
    <cellStyle name="출력 5 3 2 10" xfId="11638" xr:uid="{00000000-0005-0000-0000-000056670000}"/>
    <cellStyle name="출력 5 3 2 11" xfId="17408" xr:uid="{00000000-0005-0000-0000-000057670000}"/>
    <cellStyle name="출력 5 3 2 12" xfId="22940" xr:uid="{00000000-0005-0000-0000-000058670000}"/>
    <cellStyle name="출력 5 3 2 2" xfId="10872" xr:uid="{00000000-0005-0000-0000-000059670000}"/>
    <cellStyle name="출력 5 3 2 2 2" xfId="16814" xr:uid="{00000000-0005-0000-0000-00005A670000}"/>
    <cellStyle name="출력 5 3 2 2 3" xfId="22570" xr:uid="{00000000-0005-0000-0000-00005B670000}"/>
    <cellStyle name="출력 5 3 2 2 4" xfId="28052" xr:uid="{00000000-0005-0000-0000-00005C670000}"/>
    <cellStyle name="출력 5 3 2 3" xfId="10873" xr:uid="{00000000-0005-0000-0000-00005D670000}"/>
    <cellStyle name="출력 5 3 2 3 2" xfId="16815" xr:uid="{00000000-0005-0000-0000-00005E670000}"/>
    <cellStyle name="출력 5 3 2 3 3" xfId="22571" xr:uid="{00000000-0005-0000-0000-00005F670000}"/>
    <cellStyle name="출력 5 3 2 3 4" xfId="28053" xr:uid="{00000000-0005-0000-0000-000060670000}"/>
    <cellStyle name="출력 5 3 2 4" xfId="10874" xr:uid="{00000000-0005-0000-0000-000061670000}"/>
    <cellStyle name="출력 5 3 2 4 2" xfId="16816" xr:uid="{00000000-0005-0000-0000-000062670000}"/>
    <cellStyle name="출력 5 3 2 4 3" xfId="22572" xr:uid="{00000000-0005-0000-0000-000063670000}"/>
    <cellStyle name="출력 5 3 2 4 4" xfId="28054" xr:uid="{00000000-0005-0000-0000-000064670000}"/>
    <cellStyle name="출력 5 3 2 5" xfId="10875" xr:uid="{00000000-0005-0000-0000-000065670000}"/>
    <cellStyle name="출력 5 3 2 5 2" xfId="16817" xr:uid="{00000000-0005-0000-0000-000066670000}"/>
    <cellStyle name="출력 5 3 2 5 3" xfId="22573" xr:uid="{00000000-0005-0000-0000-000067670000}"/>
    <cellStyle name="출력 5 3 2 5 4" xfId="28055" xr:uid="{00000000-0005-0000-0000-000068670000}"/>
    <cellStyle name="출력 5 3 2 6" xfId="10876" xr:uid="{00000000-0005-0000-0000-000069670000}"/>
    <cellStyle name="출력 5 3 2 6 2" xfId="16818" xr:uid="{00000000-0005-0000-0000-00006A670000}"/>
    <cellStyle name="출력 5 3 2 6 3" xfId="22574" xr:uid="{00000000-0005-0000-0000-00006B670000}"/>
    <cellStyle name="출력 5 3 2 6 4" xfId="28056" xr:uid="{00000000-0005-0000-0000-00006C670000}"/>
    <cellStyle name="출력 5 3 2 7" xfId="10877" xr:uid="{00000000-0005-0000-0000-00006D670000}"/>
    <cellStyle name="출력 5 3 2 7 2" xfId="16819" xr:uid="{00000000-0005-0000-0000-00006E670000}"/>
    <cellStyle name="출력 5 3 2 7 3" xfId="22575" xr:uid="{00000000-0005-0000-0000-00006F670000}"/>
    <cellStyle name="출력 5 3 2 7 4" xfId="28057" xr:uid="{00000000-0005-0000-0000-000070670000}"/>
    <cellStyle name="출력 5 3 2 8" xfId="10878" xr:uid="{00000000-0005-0000-0000-000071670000}"/>
    <cellStyle name="출력 5 3 2 8 2" xfId="16820" xr:uid="{00000000-0005-0000-0000-000072670000}"/>
    <cellStyle name="출력 5 3 2 8 3" xfId="22576" xr:uid="{00000000-0005-0000-0000-000073670000}"/>
    <cellStyle name="출력 5 3 2 8 4" xfId="28058" xr:uid="{00000000-0005-0000-0000-000074670000}"/>
    <cellStyle name="출력 5 3 2 9" xfId="10879" xr:uid="{00000000-0005-0000-0000-000075670000}"/>
    <cellStyle name="출력 5 3 2 9 2" xfId="16821" xr:uid="{00000000-0005-0000-0000-000076670000}"/>
    <cellStyle name="출력 5 3 2 9 3" xfId="22577" xr:uid="{00000000-0005-0000-0000-000077670000}"/>
    <cellStyle name="출력 5 3 2 9 4" xfId="28059" xr:uid="{00000000-0005-0000-0000-000078670000}"/>
    <cellStyle name="출력 5 3 3" xfId="10880" xr:uid="{00000000-0005-0000-0000-000079670000}"/>
    <cellStyle name="출력 5 3 3 2" xfId="16822" xr:uid="{00000000-0005-0000-0000-00007A670000}"/>
    <cellStyle name="출력 5 3 3 3" xfId="22578" xr:uid="{00000000-0005-0000-0000-00007B670000}"/>
    <cellStyle name="출력 5 3 3 4" xfId="28060" xr:uid="{00000000-0005-0000-0000-00007C670000}"/>
    <cellStyle name="출력 5 3 4" xfId="10881" xr:uid="{00000000-0005-0000-0000-00007D670000}"/>
    <cellStyle name="출력 5 3 4 2" xfId="16823" xr:uid="{00000000-0005-0000-0000-00007E670000}"/>
    <cellStyle name="출력 5 3 4 3" xfId="22579" xr:uid="{00000000-0005-0000-0000-00007F670000}"/>
    <cellStyle name="출력 5 3 4 4" xfId="28061" xr:uid="{00000000-0005-0000-0000-000080670000}"/>
    <cellStyle name="출력 5 3 5" xfId="10882" xr:uid="{00000000-0005-0000-0000-000081670000}"/>
    <cellStyle name="출력 5 3 5 2" xfId="16824" xr:uid="{00000000-0005-0000-0000-000082670000}"/>
    <cellStyle name="출력 5 3 5 3" xfId="22580" xr:uid="{00000000-0005-0000-0000-000083670000}"/>
    <cellStyle name="출력 5 3 5 4" xfId="28062" xr:uid="{00000000-0005-0000-0000-000084670000}"/>
    <cellStyle name="출력 5 3 6" xfId="10883" xr:uid="{00000000-0005-0000-0000-000085670000}"/>
    <cellStyle name="출력 5 3 6 2" xfId="16825" xr:uid="{00000000-0005-0000-0000-000086670000}"/>
    <cellStyle name="출력 5 3 6 3" xfId="22581" xr:uid="{00000000-0005-0000-0000-000087670000}"/>
    <cellStyle name="출력 5 3 6 4" xfId="28063" xr:uid="{00000000-0005-0000-0000-000088670000}"/>
    <cellStyle name="출력 5 3 7" xfId="10884" xr:uid="{00000000-0005-0000-0000-000089670000}"/>
    <cellStyle name="출력 5 3 7 2" xfId="16826" xr:uid="{00000000-0005-0000-0000-00008A670000}"/>
    <cellStyle name="출력 5 3 7 3" xfId="22582" xr:uid="{00000000-0005-0000-0000-00008B670000}"/>
    <cellStyle name="출력 5 3 7 4" xfId="28064" xr:uid="{00000000-0005-0000-0000-00008C670000}"/>
    <cellStyle name="출력 5 3 8" xfId="11371" xr:uid="{00000000-0005-0000-0000-00008D670000}"/>
    <cellStyle name="출력 5 3 9" xfId="17174" xr:uid="{00000000-0005-0000-0000-00008E670000}"/>
    <cellStyle name="출력 5 4" xfId="5440" xr:uid="{00000000-0005-0000-0000-00008F670000}"/>
    <cellStyle name="출력 5 4 2" xfId="5728" xr:uid="{00000000-0005-0000-0000-000090670000}"/>
    <cellStyle name="출력 5 4 2 10" xfId="11701" xr:uid="{00000000-0005-0000-0000-000091670000}"/>
    <cellStyle name="출력 5 4 2 11" xfId="17468" xr:uid="{00000000-0005-0000-0000-000092670000}"/>
    <cellStyle name="출력 5 4 2 12" xfId="22989" xr:uid="{00000000-0005-0000-0000-000093670000}"/>
    <cellStyle name="출력 5 4 2 2" xfId="10885" xr:uid="{00000000-0005-0000-0000-000094670000}"/>
    <cellStyle name="출력 5 4 2 2 2" xfId="16827" xr:uid="{00000000-0005-0000-0000-000095670000}"/>
    <cellStyle name="출력 5 4 2 2 3" xfId="22583" xr:uid="{00000000-0005-0000-0000-000096670000}"/>
    <cellStyle name="출력 5 4 2 2 4" xfId="28065" xr:uid="{00000000-0005-0000-0000-000097670000}"/>
    <cellStyle name="출력 5 4 2 3" xfId="10886" xr:uid="{00000000-0005-0000-0000-000098670000}"/>
    <cellStyle name="출력 5 4 2 3 2" xfId="16828" xr:uid="{00000000-0005-0000-0000-000099670000}"/>
    <cellStyle name="출력 5 4 2 3 3" xfId="22584" xr:uid="{00000000-0005-0000-0000-00009A670000}"/>
    <cellStyle name="출력 5 4 2 3 4" xfId="28066" xr:uid="{00000000-0005-0000-0000-00009B670000}"/>
    <cellStyle name="출력 5 4 2 4" xfId="10887" xr:uid="{00000000-0005-0000-0000-00009C670000}"/>
    <cellStyle name="출력 5 4 2 4 2" xfId="16829" xr:uid="{00000000-0005-0000-0000-00009D670000}"/>
    <cellStyle name="출력 5 4 2 4 3" xfId="22585" xr:uid="{00000000-0005-0000-0000-00009E670000}"/>
    <cellStyle name="출력 5 4 2 4 4" xfId="28067" xr:uid="{00000000-0005-0000-0000-00009F670000}"/>
    <cellStyle name="출력 5 4 2 5" xfId="10888" xr:uid="{00000000-0005-0000-0000-0000A0670000}"/>
    <cellStyle name="출력 5 4 2 5 2" xfId="16830" xr:uid="{00000000-0005-0000-0000-0000A1670000}"/>
    <cellStyle name="출력 5 4 2 5 3" xfId="22586" xr:uid="{00000000-0005-0000-0000-0000A2670000}"/>
    <cellStyle name="출력 5 4 2 5 4" xfId="28068" xr:uid="{00000000-0005-0000-0000-0000A3670000}"/>
    <cellStyle name="출력 5 4 2 6" xfId="10889" xr:uid="{00000000-0005-0000-0000-0000A4670000}"/>
    <cellStyle name="출력 5 4 2 6 2" xfId="16831" xr:uid="{00000000-0005-0000-0000-0000A5670000}"/>
    <cellStyle name="출력 5 4 2 6 3" xfId="22587" xr:uid="{00000000-0005-0000-0000-0000A6670000}"/>
    <cellStyle name="출력 5 4 2 6 4" xfId="28069" xr:uid="{00000000-0005-0000-0000-0000A7670000}"/>
    <cellStyle name="출력 5 4 2 7" xfId="10890" xr:uid="{00000000-0005-0000-0000-0000A8670000}"/>
    <cellStyle name="출력 5 4 2 7 2" xfId="16832" xr:uid="{00000000-0005-0000-0000-0000A9670000}"/>
    <cellStyle name="출력 5 4 2 7 3" xfId="22588" xr:uid="{00000000-0005-0000-0000-0000AA670000}"/>
    <cellStyle name="출력 5 4 2 7 4" xfId="28070" xr:uid="{00000000-0005-0000-0000-0000AB670000}"/>
    <cellStyle name="출력 5 4 2 8" xfId="10891" xr:uid="{00000000-0005-0000-0000-0000AC670000}"/>
    <cellStyle name="출력 5 4 2 8 2" xfId="16833" xr:uid="{00000000-0005-0000-0000-0000AD670000}"/>
    <cellStyle name="출력 5 4 2 8 3" xfId="22589" xr:uid="{00000000-0005-0000-0000-0000AE670000}"/>
    <cellStyle name="출력 5 4 2 8 4" xfId="28071" xr:uid="{00000000-0005-0000-0000-0000AF670000}"/>
    <cellStyle name="출력 5 4 2 9" xfId="10892" xr:uid="{00000000-0005-0000-0000-0000B0670000}"/>
    <cellStyle name="출력 5 4 2 9 2" xfId="16834" xr:uid="{00000000-0005-0000-0000-0000B1670000}"/>
    <cellStyle name="출력 5 4 2 9 3" xfId="22590" xr:uid="{00000000-0005-0000-0000-0000B2670000}"/>
    <cellStyle name="출력 5 4 2 9 4" xfId="28072" xr:uid="{00000000-0005-0000-0000-0000B3670000}"/>
    <cellStyle name="출력 5 4 3" xfId="10893" xr:uid="{00000000-0005-0000-0000-0000B4670000}"/>
    <cellStyle name="출력 5 4 3 2" xfId="16835" xr:uid="{00000000-0005-0000-0000-0000B5670000}"/>
    <cellStyle name="출력 5 4 3 3" xfId="22591" xr:uid="{00000000-0005-0000-0000-0000B6670000}"/>
    <cellStyle name="출력 5 4 3 4" xfId="28073" xr:uid="{00000000-0005-0000-0000-0000B7670000}"/>
    <cellStyle name="출력 5 4 4" xfId="10894" xr:uid="{00000000-0005-0000-0000-0000B8670000}"/>
    <cellStyle name="출력 5 4 4 2" xfId="16836" xr:uid="{00000000-0005-0000-0000-0000B9670000}"/>
    <cellStyle name="출력 5 4 4 3" xfId="22592" xr:uid="{00000000-0005-0000-0000-0000BA670000}"/>
    <cellStyle name="출력 5 4 4 4" xfId="28074" xr:uid="{00000000-0005-0000-0000-0000BB670000}"/>
    <cellStyle name="출력 5 4 5" xfId="10895" xr:uid="{00000000-0005-0000-0000-0000BC670000}"/>
    <cellStyle name="출력 5 4 5 2" xfId="16837" xr:uid="{00000000-0005-0000-0000-0000BD670000}"/>
    <cellStyle name="출력 5 4 5 3" xfId="22593" xr:uid="{00000000-0005-0000-0000-0000BE670000}"/>
    <cellStyle name="출력 5 4 5 4" xfId="28075" xr:uid="{00000000-0005-0000-0000-0000BF670000}"/>
    <cellStyle name="출력 5 4 6" xfId="10896" xr:uid="{00000000-0005-0000-0000-0000C0670000}"/>
    <cellStyle name="출력 5 4 6 2" xfId="16838" xr:uid="{00000000-0005-0000-0000-0000C1670000}"/>
    <cellStyle name="출력 5 4 6 3" xfId="22594" xr:uid="{00000000-0005-0000-0000-0000C2670000}"/>
    <cellStyle name="출력 5 4 6 4" xfId="28076" xr:uid="{00000000-0005-0000-0000-0000C3670000}"/>
    <cellStyle name="출력 5 4 7" xfId="10897" xr:uid="{00000000-0005-0000-0000-0000C4670000}"/>
    <cellStyle name="출력 5 4 7 2" xfId="16839" xr:uid="{00000000-0005-0000-0000-0000C5670000}"/>
    <cellStyle name="출력 5 4 7 3" xfId="22595" xr:uid="{00000000-0005-0000-0000-0000C6670000}"/>
    <cellStyle name="출력 5 4 7 4" xfId="28077" xr:uid="{00000000-0005-0000-0000-0000C7670000}"/>
    <cellStyle name="출력 5 4 8" xfId="11434" xr:uid="{00000000-0005-0000-0000-0000C8670000}"/>
    <cellStyle name="출력 5 4 9" xfId="17229" xr:uid="{00000000-0005-0000-0000-0000C9670000}"/>
    <cellStyle name="출력 5 5" xfId="5401" xr:uid="{00000000-0005-0000-0000-0000CA670000}"/>
    <cellStyle name="출력 5 5 2" xfId="5689" xr:uid="{00000000-0005-0000-0000-0000CB670000}"/>
    <cellStyle name="출력 5 5 2 10" xfId="11662" xr:uid="{00000000-0005-0000-0000-0000CC670000}"/>
    <cellStyle name="출력 5 5 2 11" xfId="17432" xr:uid="{00000000-0005-0000-0000-0000CD670000}"/>
    <cellStyle name="출력 5 5 2 12" xfId="22953" xr:uid="{00000000-0005-0000-0000-0000CE670000}"/>
    <cellStyle name="출력 5 5 2 2" xfId="10898" xr:uid="{00000000-0005-0000-0000-0000CF670000}"/>
    <cellStyle name="출력 5 5 2 2 2" xfId="16840" xr:uid="{00000000-0005-0000-0000-0000D0670000}"/>
    <cellStyle name="출력 5 5 2 2 3" xfId="22596" xr:uid="{00000000-0005-0000-0000-0000D1670000}"/>
    <cellStyle name="출력 5 5 2 2 4" xfId="28078" xr:uid="{00000000-0005-0000-0000-0000D2670000}"/>
    <cellStyle name="출력 5 5 2 3" xfId="10899" xr:uid="{00000000-0005-0000-0000-0000D3670000}"/>
    <cellStyle name="출력 5 5 2 3 2" xfId="16841" xr:uid="{00000000-0005-0000-0000-0000D4670000}"/>
    <cellStyle name="출력 5 5 2 3 3" xfId="22597" xr:uid="{00000000-0005-0000-0000-0000D5670000}"/>
    <cellStyle name="출력 5 5 2 3 4" xfId="28079" xr:uid="{00000000-0005-0000-0000-0000D6670000}"/>
    <cellStyle name="출력 5 5 2 4" xfId="10900" xr:uid="{00000000-0005-0000-0000-0000D7670000}"/>
    <cellStyle name="출력 5 5 2 4 2" xfId="16842" xr:uid="{00000000-0005-0000-0000-0000D8670000}"/>
    <cellStyle name="출력 5 5 2 4 3" xfId="22598" xr:uid="{00000000-0005-0000-0000-0000D9670000}"/>
    <cellStyle name="출력 5 5 2 4 4" xfId="28080" xr:uid="{00000000-0005-0000-0000-0000DA670000}"/>
    <cellStyle name="출력 5 5 2 5" xfId="10901" xr:uid="{00000000-0005-0000-0000-0000DB670000}"/>
    <cellStyle name="출력 5 5 2 5 2" xfId="16843" xr:uid="{00000000-0005-0000-0000-0000DC670000}"/>
    <cellStyle name="출력 5 5 2 5 3" xfId="22599" xr:uid="{00000000-0005-0000-0000-0000DD670000}"/>
    <cellStyle name="출력 5 5 2 5 4" xfId="28081" xr:uid="{00000000-0005-0000-0000-0000DE670000}"/>
    <cellStyle name="출력 5 5 2 6" xfId="10902" xr:uid="{00000000-0005-0000-0000-0000DF670000}"/>
    <cellStyle name="출력 5 5 2 6 2" xfId="16844" xr:uid="{00000000-0005-0000-0000-0000E0670000}"/>
    <cellStyle name="출력 5 5 2 6 3" xfId="22600" xr:uid="{00000000-0005-0000-0000-0000E1670000}"/>
    <cellStyle name="출력 5 5 2 6 4" xfId="28082" xr:uid="{00000000-0005-0000-0000-0000E2670000}"/>
    <cellStyle name="출력 5 5 2 7" xfId="10903" xr:uid="{00000000-0005-0000-0000-0000E3670000}"/>
    <cellStyle name="출력 5 5 2 7 2" xfId="16845" xr:uid="{00000000-0005-0000-0000-0000E4670000}"/>
    <cellStyle name="출력 5 5 2 7 3" xfId="22601" xr:uid="{00000000-0005-0000-0000-0000E5670000}"/>
    <cellStyle name="출력 5 5 2 7 4" xfId="28083" xr:uid="{00000000-0005-0000-0000-0000E6670000}"/>
    <cellStyle name="출력 5 5 2 8" xfId="10904" xr:uid="{00000000-0005-0000-0000-0000E7670000}"/>
    <cellStyle name="출력 5 5 2 8 2" xfId="16846" xr:uid="{00000000-0005-0000-0000-0000E8670000}"/>
    <cellStyle name="출력 5 5 2 8 3" xfId="22602" xr:uid="{00000000-0005-0000-0000-0000E9670000}"/>
    <cellStyle name="출력 5 5 2 8 4" xfId="28084" xr:uid="{00000000-0005-0000-0000-0000EA670000}"/>
    <cellStyle name="출력 5 5 2 9" xfId="10905" xr:uid="{00000000-0005-0000-0000-0000EB670000}"/>
    <cellStyle name="출력 5 5 2 9 2" xfId="16847" xr:uid="{00000000-0005-0000-0000-0000EC670000}"/>
    <cellStyle name="출력 5 5 2 9 3" xfId="22603" xr:uid="{00000000-0005-0000-0000-0000ED670000}"/>
    <cellStyle name="출력 5 5 2 9 4" xfId="28085" xr:uid="{00000000-0005-0000-0000-0000EE670000}"/>
    <cellStyle name="출력 5 5 3" xfId="10906" xr:uid="{00000000-0005-0000-0000-0000EF670000}"/>
    <cellStyle name="출력 5 5 3 2" xfId="16848" xr:uid="{00000000-0005-0000-0000-0000F0670000}"/>
    <cellStyle name="출력 5 5 3 3" xfId="22604" xr:uid="{00000000-0005-0000-0000-0000F1670000}"/>
    <cellStyle name="출력 5 5 3 4" xfId="28086" xr:uid="{00000000-0005-0000-0000-0000F2670000}"/>
    <cellStyle name="출력 5 5 4" xfId="10907" xr:uid="{00000000-0005-0000-0000-0000F3670000}"/>
    <cellStyle name="출력 5 5 4 2" xfId="16849" xr:uid="{00000000-0005-0000-0000-0000F4670000}"/>
    <cellStyle name="출력 5 5 4 3" xfId="22605" xr:uid="{00000000-0005-0000-0000-0000F5670000}"/>
    <cellStyle name="출력 5 5 4 4" xfId="28087" xr:uid="{00000000-0005-0000-0000-0000F6670000}"/>
    <cellStyle name="출력 5 5 5" xfId="10908" xr:uid="{00000000-0005-0000-0000-0000F7670000}"/>
    <cellStyle name="출력 5 5 5 2" xfId="16850" xr:uid="{00000000-0005-0000-0000-0000F8670000}"/>
    <cellStyle name="출력 5 5 5 3" xfId="22606" xr:uid="{00000000-0005-0000-0000-0000F9670000}"/>
    <cellStyle name="출력 5 5 5 4" xfId="28088" xr:uid="{00000000-0005-0000-0000-0000FA670000}"/>
    <cellStyle name="출력 5 5 6" xfId="10909" xr:uid="{00000000-0005-0000-0000-0000FB670000}"/>
    <cellStyle name="출력 5 5 6 2" xfId="16851" xr:uid="{00000000-0005-0000-0000-0000FC670000}"/>
    <cellStyle name="출력 5 5 6 3" xfId="22607" xr:uid="{00000000-0005-0000-0000-0000FD670000}"/>
    <cellStyle name="출력 5 5 6 4" xfId="28089" xr:uid="{00000000-0005-0000-0000-0000FE670000}"/>
    <cellStyle name="출력 5 5 7" xfId="11395" xr:uid="{00000000-0005-0000-0000-0000FF670000}"/>
    <cellStyle name="출력 5 5 8" xfId="17195" xr:uid="{00000000-0005-0000-0000-000000680000}"/>
    <cellStyle name="출력 5 6" xfId="5503" xr:uid="{00000000-0005-0000-0000-000001680000}"/>
    <cellStyle name="출력 5 6 10" xfId="17286" xr:uid="{00000000-0005-0000-0000-000002680000}"/>
    <cellStyle name="출력 5 6 11" xfId="22887" xr:uid="{00000000-0005-0000-0000-000003680000}"/>
    <cellStyle name="출력 5 6 2" xfId="5791" xr:uid="{00000000-0005-0000-0000-000004680000}"/>
    <cellStyle name="출력 5 6 2 10" xfId="10910" xr:uid="{00000000-0005-0000-0000-000005680000}"/>
    <cellStyle name="출력 5 6 2 10 2" xfId="16852" xr:uid="{00000000-0005-0000-0000-000006680000}"/>
    <cellStyle name="출력 5 6 2 10 3" xfId="22608" xr:uid="{00000000-0005-0000-0000-000007680000}"/>
    <cellStyle name="출력 5 6 2 10 4" xfId="28090" xr:uid="{00000000-0005-0000-0000-000008680000}"/>
    <cellStyle name="출력 5 6 2 11" xfId="11764" xr:uid="{00000000-0005-0000-0000-000009680000}"/>
    <cellStyle name="출력 5 6 2 12" xfId="17528" xr:uid="{00000000-0005-0000-0000-00000A680000}"/>
    <cellStyle name="출력 5 6 2 13" xfId="23044" xr:uid="{00000000-0005-0000-0000-00000B680000}"/>
    <cellStyle name="출력 5 6 2 2" xfId="10911" xr:uid="{00000000-0005-0000-0000-00000C680000}"/>
    <cellStyle name="출력 5 6 2 2 2" xfId="16853" xr:uid="{00000000-0005-0000-0000-00000D680000}"/>
    <cellStyle name="출력 5 6 2 2 3" xfId="22609" xr:uid="{00000000-0005-0000-0000-00000E680000}"/>
    <cellStyle name="출력 5 6 2 2 4" xfId="28091" xr:uid="{00000000-0005-0000-0000-00000F680000}"/>
    <cellStyle name="출력 5 6 2 3" xfId="10912" xr:uid="{00000000-0005-0000-0000-000010680000}"/>
    <cellStyle name="출력 5 6 2 3 2" xfId="16854" xr:uid="{00000000-0005-0000-0000-000011680000}"/>
    <cellStyle name="출력 5 6 2 3 3" xfId="22610" xr:uid="{00000000-0005-0000-0000-000012680000}"/>
    <cellStyle name="출력 5 6 2 3 4" xfId="28092" xr:uid="{00000000-0005-0000-0000-000013680000}"/>
    <cellStyle name="출력 5 6 2 4" xfId="10913" xr:uid="{00000000-0005-0000-0000-000014680000}"/>
    <cellStyle name="출력 5 6 2 4 2" xfId="16855" xr:uid="{00000000-0005-0000-0000-000015680000}"/>
    <cellStyle name="출력 5 6 2 4 3" xfId="22611" xr:uid="{00000000-0005-0000-0000-000016680000}"/>
    <cellStyle name="출력 5 6 2 4 4" xfId="28093" xr:uid="{00000000-0005-0000-0000-000017680000}"/>
    <cellStyle name="출력 5 6 2 5" xfId="10914" xr:uid="{00000000-0005-0000-0000-000018680000}"/>
    <cellStyle name="출력 5 6 2 5 2" xfId="16856" xr:uid="{00000000-0005-0000-0000-000019680000}"/>
    <cellStyle name="출력 5 6 2 5 3" xfId="22612" xr:uid="{00000000-0005-0000-0000-00001A680000}"/>
    <cellStyle name="출력 5 6 2 5 4" xfId="28094" xr:uid="{00000000-0005-0000-0000-00001B680000}"/>
    <cellStyle name="출력 5 6 2 6" xfId="10915" xr:uid="{00000000-0005-0000-0000-00001C680000}"/>
    <cellStyle name="출력 5 6 2 6 2" xfId="16857" xr:uid="{00000000-0005-0000-0000-00001D680000}"/>
    <cellStyle name="출력 5 6 2 6 3" xfId="22613" xr:uid="{00000000-0005-0000-0000-00001E680000}"/>
    <cellStyle name="출력 5 6 2 6 4" xfId="28095" xr:uid="{00000000-0005-0000-0000-00001F680000}"/>
    <cellStyle name="출력 5 6 2 7" xfId="10916" xr:uid="{00000000-0005-0000-0000-000020680000}"/>
    <cellStyle name="출력 5 6 2 7 2" xfId="16858" xr:uid="{00000000-0005-0000-0000-000021680000}"/>
    <cellStyle name="출력 5 6 2 7 3" xfId="22614" xr:uid="{00000000-0005-0000-0000-000022680000}"/>
    <cellStyle name="출력 5 6 2 7 4" xfId="28096" xr:uid="{00000000-0005-0000-0000-000023680000}"/>
    <cellStyle name="출력 5 6 2 8" xfId="10917" xr:uid="{00000000-0005-0000-0000-000024680000}"/>
    <cellStyle name="출력 5 6 2 8 2" xfId="16859" xr:uid="{00000000-0005-0000-0000-000025680000}"/>
    <cellStyle name="출력 5 6 2 8 3" xfId="22615" xr:uid="{00000000-0005-0000-0000-000026680000}"/>
    <cellStyle name="출력 5 6 2 8 4" xfId="28097" xr:uid="{00000000-0005-0000-0000-000027680000}"/>
    <cellStyle name="출력 5 6 2 9" xfId="10918" xr:uid="{00000000-0005-0000-0000-000028680000}"/>
    <cellStyle name="출력 5 6 2 9 2" xfId="16860" xr:uid="{00000000-0005-0000-0000-000029680000}"/>
    <cellStyle name="출력 5 6 2 9 3" xfId="22616" xr:uid="{00000000-0005-0000-0000-00002A680000}"/>
    <cellStyle name="출력 5 6 2 9 4" xfId="28098" xr:uid="{00000000-0005-0000-0000-00002B680000}"/>
    <cellStyle name="출력 5 6 3" xfId="6014" xr:uid="{00000000-0005-0000-0000-00002C680000}"/>
    <cellStyle name="출력 5 6 3 10" xfId="10919" xr:uid="{00000000-0005-0000-0000-00002D680000}"/>
    <cellStyle name="출력 5 6 3 10 2" xfId="16861" xr:uid="{00000000-0005-0000-0000-00002E680000}"/>
    <cellStyle name="출력 5 6 3 10 3" xfId="22617" xr:uid="{00000000-0005-0000-0000-00002F680000}"/>
    <cellStyle name="출력 5 6 3 10 4" xfId="28099" xr:uid="{00000000-0005-0000-0000-000030680000}"/>
    <cellStyle name="출력 5 6 3 11" xfId="11987" xr:uid="{00000000-0005-0000-0000-000031680000}"/>
    <cellStyle name="출력 5 6 3 12" xfId="17744" xr:uid="{00000000-0005-0000-0000-000032680000}"/>
    <cellStyle name="출력 5 6 3 13" xfId="23241" xr:uid="{00000000-0005-0000-0000-000033680000}"/>
    <cellStyle name="출력 5 6 3 2" xfId="10920" xr:uid="{00000000-0005-0000-0000-000034680000}"/>
    <cellStyle name="출력 5 6 3 2 2" xfId="16862" xr:uid="{00000000-0005-0000-0000-000035680000}"/>
    <cellStyle name="출력 5 6 3 2 3" xfId="22618" xr:uid="{00000000-0005-0000-0000-000036680000}"/>
    <cellStyle name="출력 5 6 3 2 4" xfId="28100" xr:uid="{00000000-0005-0000-0000-000037680000}"/>
    <cellStyle name="출력 5 6 3 3" xfId="10921" xr:uid="{00000000-0005-0000-0000-000038680000}"/>
    <cellStyle name="출력 5 6 3 3 2" xfId="16863" xr:uid="{00000000-0005-0000-0000-000039680000}"/>
    <cellStyle name="출력 5 6 3 3 3" xfId="22619" xr:uid="{00000000-0005-0000-0000-00003A680000}"/>
    <cellStyle name="출력 5 6 3 3 4" xfId="28101" xr:uid="{00000000-0005-0000-0000-00003B680000}"/>
    <cellStyle name="출력 5 6 3 4" xfId="10922" xr:uid="{00000000-0005-0000-0000-00003C680000}"/>
    <cellStyle name="출력 5 6 3 4 2" xfId="16864" xr:uid="{00000000-0005-0000-0000-00003D680000}"/>
    <cellStyle name="출력 5 6 3 4 3" xfId="22620" xr:uid="{00000000-0005-0000-0000-00003E680000}"/>
    <cellStyle name="출력 5 6 3 4 4" xfId="28102" xr:uid="{00000000-0005-0000-0000-00003F680000}"/>
    <cellStyle name="출력 5 6 3 5" xfId="10923" xr:uid="{00000000-0005-0000-0000-000040680000}"/>
    <cellStyle name="출력 5 6 3 5 2" xfId="16865" xr:uid="{00000000-0005-0000-0000-000041680000}"/>
    <cellStyle name="출력 5 6 3 5 3" xfId="22621" xr:uid="{00000000-0005-0000-0000-000042680000}"/>
    <cellStyle name="출력 5 6 3 5 4" xfId="28103" xr:uid="{00000000-0005-0000-0000-000043680000}"/>
    <cellStyle name="출력 5 6 3 6" xfId="10924" xr:uid="{00000000-0005-0000-0000-000044680000}"/>
    <cellStyle name="출력 5 6 3 6 2" xfId="16866" xr:uid="{00000000-0005-0000-0000-000045680000}"/>
    <cellStyle name="출력 5 6 3 6 3" xfId="22622" xr:uid="{00000000-0005-0000-0000-000046680000}"/>
    <cellStyle name="출력 5 6 3 6 4" xfId="28104" xr:uid="{00000000-0005-0000-0000-000047680000}"/>
    <cellStyle name="출력 5 6 3 7" xfId="10925" xr:uid="{00000000-0005-0000-0000-000048680000}"/>
    <cellStyle name="출력 5 6 3 7 2" xfId="16867" xr:uid="{00000000-0005-0000-0000-000049680000}"/>
    <cellStyle name="출력 5 6 3 7 3" xfId="22623" xr:uid="{00000000-0005-0000-0000-00004A680000}"/>
    <cellStyle name="출력 5 6 3 7 4" xfId="28105" xr:uid="{00000000-0005-0000-0000-00004B680000}"/>
    <cellStyle name="출력 5 6 3 8" xfId="10926" xr:uid="{00000000-0005-0000-0000-00004C680000}"/>
    <cellStyle name="출력 5 6 3 8 2" xfId="16868" xr:uid="{00000000-0005-0000-0000-00004D680000}"/>
    <cellStyle name="출력 5 6 3 8 3" xfId="22624" xr:uid="{00000000-0005-0000-0000-00004E680000}"/>
    <cellStyle name="출력 5 6 3 8 4" xfId="28106" xr:uid="{00000000-0005-0000-0000-00004F680000}"/>
    <cellStyle name="출력 5 6 3 9" xfId="10927" xr:uid="{00000000-0005-0000-0000-000050680000}"/>
    <cellStyle name="출력 5 6 3 9 2" xfId="16869" xr:uid="{00000000-0005-0000-0000-000051680000}"/>
    <cellStyle name="출력 5 6 3 9 3" xfId="22625" xr:uid="{00000000-0005-0000-0000-000052680000}"/>
    <cellStyle name="출력 5 6 3 9 4" xfId="28107" xr:uid="{00000000-0005-0000-0000-000053680000}"/>
    <cellStyle name="출력 5 6 4" xfId="10928" xr:uid="{00000000-0005-0000-0000-000054680000}"/>
    <cellStyle name="출력 5 6 4 2" xfId="16870" xr:uid="{00000000-0005-0000-0000-000055680000}"/>
    <cellStyle name="출력 5 6 4 3" xfId="22626" xr:uid="{00000000-0005-0000-0000-000056680000}"/>
    <cellStyle name="출력 5 6 4 4" xfId="28108" xr:uid="{00000000-0005-0000-0000-000057680000}"/>
    <cellStyle name="출력 5 6 5" xfId="10929" xr:uid="{00000000-0005-0000-0000-000058680000}"/>
    <cellStyle name="출력 5 6 5 2" xfId="16871" xr:uid="{00000000-0005-0000-0000-000059680000}"/>
    <cellStyle name="출력 5 6 5 3" xfId="22627" xr:uid="{00000000-0005-0000-0000-00005A680000}"/>
    <cellStyle name="출력 5 6 5 4" xfId="28109" xr:uid="{00000000-0005-0000-0000-00005B680000}"/>
    <cellStyle name="출력 5 6 6" xfId="10930" xr:uid="{00000000-0005-0000-0000-00005C680000}"/>
    <cellStyle name="출력 5 6 6 2" xfId="16872" xr:uid="{00000000-0005-0000-0000-00005D680000}"/>
    <cellStyle name="출력 5 6 6 3" xfId="22628" xr:uid="{00000000-0005-0000-0000-00005E680000}"/>
    <cellStyle name="출력 5 6 6 4" xfId="28110" xr:uid="{00000000-0005-0000-0000-00005F680000}"/>
    <cellStyle name="출력 5 6 7" xfId="10931" xr:uid="{00000000-0005-0000-0000-000060680000}"/>
    <cellStyle name="출력 5 6 7 2" xfId="16873" xr:uid="{00000000-0005-0000-0000-000061680000}"/>
    <cellStyle name="출력 5 6 7 3" xfId="22629" xr:uid="{00000000-0005-0000-0000-000062680000}"/>
    <cellStyle name="출력 5 6 7 4" xfId="28111" xr:uid="{00000000-0005-0000-0000-000063680000}"/>
    <cellStyle name="출력 5 6 8" xfId="10932" xr:uid="{00000000-0005-0000-0000-000064680000}"/>
    <cellStyle name="출력 5 6 8 2" xfId="16874" xr:uid="{00000000-0005-0000-0000-000065680000}"/>
    <cellStyle name="출력 5 6 8 3" xfId="22630" xr:uid="{00000000-0005-0000-0000-000066680000}"/>
    <cellStyle name="출력 5 6 8 4" xfId="28112" xr:uid="{00000000-0005-0000-0000-000067680000}"/>
    <cellStyle name="출력 5 6 9" xfId="11497" xr:uid="{00000000-0005-0000-0000-000068680000}"/>
    <cellStyle name="출력 5 7" xfId="10933" xr:uid="{00000000-0005-0000-0000-000069680000}"/>
    <cellStyle name="출력 5 7 2" xfId="16875" xr:uid="{00000000-0005-0000-0000-00006A680000}"/>
    <cellStyle name="출력 5 7 3" xfId="22631" xr:uid="{00000000-0005-0000-0000-00006B680000}"/>
    <cellStyle name="출력 5 7 4" xfId="28113" xr:uid="{00000000-0005-0000-0000-00006C680000}"/>
    <cellStyle name="출력 5 8" xfId="10934" xr:uid="{00000000-0005-0000-0000-00006D680000}"/>
    <cellStyle name="출력 5 8 2" xfId="16876" xr:uid="{00000000-0005-0000-0000-00006E680000}"/>
    <cellStyle name="출력 5 8 3" xfId="22632" xr:uid="{00000000-0005-0000-0000-00006F680000}"/>
    <cellStyle name="출력 5 8 4" xfId="28114" xr:uid="{00000000-0005-0000-0000-000070680000}"/>
    <cellStyle name="출력 5 9" xfId="11336" xr:uid="{00000000-0005-0000-0000-000071680000}"/>
    <cellStyle name="캅셀" xfId="4863" xr:uid="{00000000-0005-0000-0000-000072680000}"/>
    <cellStyle name="콤냡?&lt;_x000f_$??: `1_1 " xfId="4864" xr:uid="{00000000-0005-0000-0000-000073680000}"/>
    <cellStyle name="콤마 [0]?SAUP-1" xfId="4865" xr:uid="{00000000-0005-0000-0000-000074680000}"/>
    <cellStyle name="콤마 [0]_  종  합  " xfId="76" xr:uid="{00000000-0005-0000-0000-000075680000}"/>
    <cellStyle name="콤마 [0]⛸SAUP-1" xfId="4866" xr:uid="{00000000-0005-0000-0000-000076680000}"/>
    <cellStyle name="콤마 [2]" xfId="663" xr:uid="{00000000-0005-0000-0000-000077680000}"/>
    <cellStyle name="콤마 [2] 2" xfId="5168" xr:uid="{00000000-0005-0000-0000-000078680000}"/>
    <cellStyle name="콤마,_x0005__x0014_" xfId="4867" xr:uid="{00000000-0005-0000-0000-000079680000}"/>
    <cellStyle name="콤마[0]" xfId="664" xr:uid="{00000000-0005-0000-0000-00007A680000}"/>
    <cellStyle name="콤마[0] 2" xfId="5395" xr:uid="{00000000-0005-0000-0000-00007B680000}"/>
    <cellStyle name="콤마[0] 2 2" xfId="5683" xr:uid="{00000000-0005-0000-0000-00007C680000}"/>
    <cellStyle name="콤마[0] 2 2 10" xfId="17426" xr:uid="{00000000-0005-0000-0000-00007D680000}"/>
    <cellStyle name="콤마[0] 2 2 2" xfId="10935" xr:uid="{00000000-0005-0000-0000-00007E680000}"/>
    <cellStyle name="콤마[0] 2 2 2 2" xfId="16877" xr:uid="{00000000-0005-0000-0000-00007F680000}"/>
    <cellStyle name="콤마[0] 2 2 2 3" xfId="22633" xr:uid="{00000000-0005-0000-0000-000080680000}"/>
    <cellStyle name="콤마[0] 2 2 2 4" xfId="28115" xr:uid="{00000000-0005-0000-0000-000081680000}"/>
    <cellStyle name="콤마[0] 2 2 3" xfId="10936" xr:uid="{00000000-0005-0000-0000-000082680000}"/>
    <cellStyle name="콤마[0] 2 2 3 2" xfId="16878" xr:uid="{00000000-0005-0000-0000-000083680000}"/>
    <cellStyle name="콤마[0] 2 2 3 3" xfId="22634" xr:uid="{00000000-0005-0000-0000-000084680000}"/>
    <cellStyle name="콤마[0] 2 2 3 4" xfId="28116" xr:uid="{00000000-0005-0000-0000-000085680000}"/>
    <cellStyle name="콤마[0] 2 2 4" xfId="10937" xr:uid="{00000000-0005-0000-0000-000086680000}"/>
    <cellStyle name="콤마[0] 2 2 4 2" xfId="16879" xr:uid="{00000000-0005-0000-0000-000087680000}"/>
    <cellStyle name="콤마[0] 2 2 4 3" xfId="22635" xr:uid="{00000000-0005-0000-0000-000088680000}"/>
    <cellStyle name="콤마[0] 2 2 4 4" xfId="28117" xr:uid="{00000000-0005-0000-0000-000089680000}"/>
    <cellStyle name="콤마[0] 2 2 5" xfId="10938" xr:uid="{00000000-0005-0000-0000-00008A680000}"/>
    <cellStyle name="콤마[0] 2 2 5 2" xfId="16880" xr:uid="{00000000-0005-0000-0000-00008B680000}"/>
    <cellStyle name="콤마[0] 2 2 5 3" xfId="22636" xr:uid="{00000000-0005-0000-0000-00008C680000}"/>
    <cellStyle name="콤마[0] 2 2 5 4" xfId="28118" xr:uid="{00000000-0005-0000-0000-00008D680000}"/>
    <cellStyle name="콤마[0] 2 2 6" xfId="10939" xr:uid="{00000000-0005-0000-0000-00008E680000}"/>
    <cellStyle name="콤마[0] 2 2 6 2" xfId="16881" xr:uid="{00000000-0005-0000-0000-00008F680000}"/>
    <cellStyle name="콤마[0] 2 2 6 3" xfId="22637" xr:uid="{00000000-0005-0000-0000-000090680000}"/>
    <cellStyle name="콤마[0] 2 2 6 4" xfId="28119" xr:uid="{00000000-0005-0000-0000-000091680000}"/>
    <cellStyle name="콤마[0] 2 2 7" xfId="10940" xr:uid="{00000000-0005-0000-0000-000092680000}"/>
    <cellStyle name="콤마[0] 2 2 7 2" xfId="16882" xr:uid="{00000000-0005-0000-0000-000093680000}"/>
    <cellStyle name="콤마[0] 2 2 7 3" xfId="22638" xr:uid="{00000000-0005-0000-0000-000094680000}"/>
    <cellStyle name="콤마[0] 2 2 7 4" xfId="28120" xr:uid="{00000000-0005-0000-0000-000095680000}"/>
    <cellStyle name="콤마[0] 2 2 8" xfId="10941" xr:uid="{00000000-0005-0000-0000-000096680000}"/>
    <cellStyle name="콤마[0] 2 2 8 2" xfId="16883" xr:uid="{00000000-0005-0000-0000-000097680000}"/>
    <cellStyle name="콤마[0] 2 2 8 3" xfId="22639" xr:uid="{00000000-0005-0000-0000-000098680000}"/>
    <cellStyle name="콤마[0] 2 2 8 4" xfId="28121" xr:uid="{00000000-0005-0000-0000-000099680000}"/>
    <cellStyle name="콤마[0] 2 2 9" xfId="11656" xr:uid="{00000000-0005-0000-0000-00009A680000}"/>
    <cellStyle name="콤마[0] 2 3" xfId="5923" xr:uid="{00000000-0005-0000-0000-00009B680000}"/>
    <cellStyle name="콤마[0] 2 3 10" xfId="10942" xr:uid="{00000000-0005-0000-0000-00009C680000}"/>
    <cellStyle name="콤마[0] 2 3 10 2" xfId="16884" xr:uid="{00000000-0005-0000-0000-00009D680000}"/>
    <cellStyle name="콤마[0] 2 3 10 3" xfId="22640" xr:uid="{00000000-0005-0000-0000-00009E680000}"/>
    <cellStyle name="콤마[0] 2 3 10 4" xfId="28122" xr:uid="{00000000-0005-0000-0000-00009F680000}"/>
    <cellStyle name="콤마[0] 2 3 11" xfId="11896" xr:uid="{00000000-0005-0000-0000-0000A0680000}"/>
    <cellStyle name="콤마[0] 2 3 12" xfId="17653" xr:uid="{00000000-0005-0000-0000-0000A1680000}"/>
    <cellStyle name="콤마[0] 2 3 13" xfId="23150" xr:uid="{00000000-0005-0000-0000-0000A2680000}"/>
    <cellStyle name="콤마[0] 2 3 2" xfId="10943" xr:uid="{00000000-0005-0000-0000-0000A3680000}"/>
    <cellStyle name="콤마[0] 2 3 2 2" xfId="16885" xr:uid="{00000000-0005-0000-0000-0000A4680000}"/>
    <cellStyle name="콤마[0] 2 3 2 3" xfId="22641" xr:uid="{00000000-0005-0000-0000-0000A5680000}"/>
    <cellStyle name="콤마[0] 2 3 2 4" xfId="28123" xr:uid="{00000000-0005-0000-0000-0000A6680000}"/>
    <cellStyle name="콤마[0] 2 3 3" xfId="10944" xr:uid="{00000000-0005-0000-0000-0000A7680000}"/>
    <cellStyle name="콤마[0] 2 3 3 2" xfId="16886" xr:uid="{00000000-0005-0000-0000-0000A8680000}"/>
    <cellStyle name="콤마[0] 2 3 3 3" xfId="22642" xr:uid="{00000000-0005-0000-0000-0000A9680000}"/>
    <cellStyle name="콤마[0] 2 3 3 4" xfId="28124" xr:uid="{00000000-0005-0000-0000-0000AA680000}"/>
    <cellStyle name="콤마[0] 2 3 4" xfId="10945" xr:uid="{00000000-0005-0000-0000-0000AB680000}"/>
    <cellStyle name="콤마[0] 2 3 4 2" xfId="16887" xr:uid="{00000000-0005-0000-0000-0000AC680000}"/>
    <cellStyle name="콤마[0] 2 3 4 3" xfId="22643" xr:uid="{00000000-0005-0000-0000-0000AD680000}"/>
    <cellStyle name="콤마[0] 2 3 4 4" xfId="28125" xr:uid="{00000000-0005-0000-0000-0000AE680000}"/>
    <cellStyle name="콤마[0] 2 3 5" xfId="10946" xr:uid="{00000000-0005-0000-0000-0000AF680000}"/>
    <cellStyle name="콤마[0] 2 3 5 2" xfId="16888" xr:uid="{00000000-0005-0000-0000-0000B0680000}"/>
    <cellStyle name="콤마[0] 2 3 5 3" xfId="22644" xr:uid="{00000000-0005-0000-0000-0000B1680000}"/>
    <cellStyle name="콤마[0] 2 3 5 4" xfId="28126" xr:uid="{00000000-0005-0000-0000-0000B2680000}"/>
    <cellStyle name="콤마[0] 2 3 6" xfId="10947" xr:uid="{00000000-0005-0000-0000-0000B3680000}"/>
    <cellStyle name="콤마[0] 2 3 6 2" xfId="16889" xr:uid="{00000000-0005-0000-0000-0000B4680000}"/>
    <cellStyle name="콤마[0] 2 3 6 3" xfId="22645" xr:uid="{00000000-0005-0000-0000-0000B5680000}"/>
    <cellStyle name="콤마[0] 2 3 6 4" xfId="28127" xr:uid="{00000000-0005-0000-0000-0000B6680000}"/>
    <cellStyle name="콤마[0] 2 3 7" xfId="10948" xr:uid="{00000000-0005-0000-0000-0000B7680000}"/>
    <cellStyle name="콤마[0] 2 3 7 2" xfId="16890" xr:uid="{00000000-0005-0000-0000-0000B8680000}"/>
    <cellStyle name="콤마[0] 2 3 7 3" xfId="22646" xr:uid="{00000000-0005-0000-0000-0000B9680000}"/>
    <cellStyle name="콤마[0] 2 3 7 4" xfId="28128" xr:uid="{00000000-0005-0000-0000-0000BA680000}"/>
    <cellStyle name="콤마[0] 2 3 8" xfId="10949" xr:uid="{00000000-0005-0000-0000-0000BB680000}"/>
    <cellStyle name="콤마[0] 2 3 8 2" xfId="16891" xr:uid="{00000000-0005-0000-0000-0000BC680000}"/>
    <cellStyle name="콤마[0] 2 3 8 3" xfId="22647" xr:uid="{00000000-0005-0000-0000-0000BD680000}"/>
    <cellStyle name="콤마[0] 2 3 8 4" xfId="28129" xr:uid="{00000000-0005-0000-0000-0000BE680000}"/>
    <cellStyle name="콤마[0] 2 3 9" xfId="10950" xr:uid="{00000000-0005-0000-0000-0000BF680000}"/>
    <cellStyle name="콤마[0] 2 3 9 2" xfId="16892" xr:uid="{00000000-0005-0000-0000-0000C0680000}"/>
    <cellStyle name="콤마[0] 2 3 9 3" xfId="22648" xr:uid="{00000000-0005-0000-0000-0000C1680000}"/>
    <cellStyle name="콤마[0] 2 3 9 4" xfId="28130" xr:uid="{00000000-0005-0000-0000-0000C2680000}"/>
    <cellStyle name="콤마[0] 2 4" xfId="10951" xr:uid="{00000000-0005-0000-0000-0000C3680000}"/>
    <cellStyle name="콤마[0] 2 4 2" xfId="16893" xr:uid="{00000000-0005-0000-0000-0000C4680000}"/>
    <cellStyle name="콤마[0] 2 4 3" xfId="22649" xr:uid="{00000000-0005-0000-0000-0000C5680000}"/>
    <cellStyle name="콤마[0] 2 4 4" xfId="28131" xr:uid="{00000000-0005-0000-0000-0000C6680000}"/>
    <cellStyle name="콤마[0] 2 5" xfId="10952" xr:uid="{00000000-0005-0000-0000-0000C7680000}"/>
    <cellStyle name="콤마[0] 2 5 2" xfId="16894" xr:uid="{00000000-0005-0000-0000-0000C8680000}"/>
    <cellStyle name="콤마[0] 2 5 3" xfId="22650" xr:uid="{00000000-0005-0000-0000-0000C9680000}"/>
    <cellStyle name="콤마[0] 2 5 4" xfId="28132" xr:uid="{00000000-0005-0000-0000-0000CA680000}"/>
    <cellStyle name="콤마[0] 2 6" xfId="10953" xr:uid="{00000000-0005-0000-0000-0000CB680000}"/>
    <cellStyle name="콤마[0] 2 6 2" xfId="16895" xr:uid="{00000000-0005-0000-0000-0000CC680000}"/>
    <cellStyle name="콤마[0] 2 6 3" xfId="22651" xr:uid="{00000000-0005-0000-0000-0000CD680000}"/>
    <cellStyle name="콤마[0] 2 6 4" xfId="28133" xr:uid="{00000000-0005-0000-0000-0000CE680000}"/>
    <cellStyle name="콤마[0] 2 7" xfId="10954" xr:uid="{00000000-0005-0000-0000-0000CF680000}"/>
    <cellStyle name="콤마[0] 2 7 2" xfId="16896" xr:uid="{00000000-0005-0000-0000-0000D0680000}"/>
    <cellStyle name="콤마[0] 2 7 3" xfId="22652" xr:uid="{00000000-0005-0000-0000-0000D1680000}"/>
    <cellStyle name="콤마[0] 2 7 4" xfId="28134" xr:uid="{00000000-0005-0000-0000-0000D2680000}"/>
    <cellStyle name="콤마[0] 2 8" xfId="10955" xr:uid="{00000000-0005-0000-0000-0000D3680000}"/>
    <cellStyle name="콤마[0] 2 8 2" xfId="16897" xr:uid="{00000000-0005-0000-0000-0000D4680000}"/>
    <cellStyle name="콤마[0] 2 8 3" xfId="22653" xr:uid="{00000000-0005-0000-0000-0000D5680000}"/>
    <cellStyle name="콤마[0] 2 8 4" xfId="28135" xr:uid="{00000000-0005-0000-0000-0000D6680000}"/>
    <cellStyle name="콤마[0] 2 9" xfId="11389" xr:uid="{00000000-0005-0000-0000-0000D7680000}"/>
    <cellStyle name="콤마[0] 3" xfId="5540" xr:uid="{00000000-0005-0000-0000-0000D8680000}"/>
    <cellStyle name="콤마[0] 3 10" xfId="11533" xr:uid="{00000000-0005-0000-0000-0000D9680000}"/>
    <cellStyle name="콤마[0] 3 2" xfId="5828" xr:uid="{00000000-0005-0000-0000-0000DA680000}"/>
    <cellStyle name="콤마[0] 3 2 10" xfId="17563" xr:uid="{00000000-0005-0000-0000-0000DB680000}"/>
    <cellStyle name="콤마[0] 3 2 2" xfId="10956" xr:uid="{00000000-0005-0000-0000-0000DC680000}"/>
    <cellStyle name="콤마[0] 3 2 2 2" xfId="16898" xr:uid="{00000000-0005-0000-0000-0000DD680000}"/>
    <cellStyle name="콤마[0] 3 2 2 3" xfId="22654" xr:uid="{00000000-0005-0000-0000-0000DE680000}"/>
    <cellStyle name="콤마[0] 3 2 2 4" xfId="28136" xr:uid="{00000000-0005-0000-0000-0000DF680000}"/>
    <cellStyle name="콤마[0] 3 2 3" xfId="10957" xr:uid="{00000000-0005-0000-0000-0000E0680000}"/>
    <cellStyle name="콤마[0] 3 2 3 2" xfId="16899" xr:uid="{00000000-0005-0000-0000-0000E1680000}"/>
    <cellStyle name="콤마[0] 3 2 3 3" xfId="22655" xr:uid="{00000000-0005-0000-0000-0000E2680000}"/>
    <cellStyle name="콤마[0] 3 2 3 4" xfId="28137" xr:uid="{00000000-0005-0000-0000-0000E3680000}"/>
    <cellStyle name="콤마[0] 3 2 4" xfId="10958" xr:uid="{00000000-0005-0000-0000-0000E4680000}"/>
    <cellStyle name="콤마[0] 3 2 4 2" xfId="16900" xr:uid="{00000000-0005-0000-0000-0000E5680000}"/>
    <cellStyle name="콤마[0] 3 2 4 3" xfId="22656" xr:uid="{00000000-0005-0000-0000-0000E6680000}"/>
    <cellStyle name="콤마[0] 3 2 4 4" xfId="28138" xr:uid="{00000000-0005-0000-0000-0000E7680000}"/>
    <cellStyle name="콤마[0] 3 2 5" xfId="10959" xr:uid="{00000000-0005-0000-0000-0000E8680000}"/>
    <cellStyle name="콤마[0] 3 2 5 2" xfId="16901" xr:uid="{00000000-0005-0000-0000-0000E9680000}"/>
    <cellStyle name="콤마[0] 3 2 5 3" xfId="22657" xr:uid="{00000000-0005-0000-0000-0000EA680000}"/>
    <cellStyle name="콤마[0] 3 2 5 4" xfId="28139" xr:uid="{00000000-0005-0000-0000-0000EB680000}"/>
    <cellStyle name="콤마[0] 3 2 6" xfId="10960" xr:uid="{00000000-0005-0000-0000-0000EC680000}"/>
    <cellStyle name="콤마[0] 3 2 6 2" xfId="16902" xr:uid="{00000000-0005-0000-0000-0000ED680000}"/>
    <cellStyle name="콤마[0] 3 2 6 3" xfId="22658" xr:uid="{00000000-0005-0000-0000-0000EE680000}"/>
    <cellStyle name="콤마[0] 3 2 6 4" xfId="28140" xr:uid="{00000000-0005-0000-0000-0000EF680000}"/>
    <cellStyle name="콤마[0] 3 2 7" xfId="10961" xr:uid="{00000000-0005-0000-0000-0000F0680000}"/>
    <cellStyle name="콤마[0] 3 2 7 2" xfId="16903" xr:uid="{00000000-0005-0000-0000-0000F1680000}"/>
    <cellStyle name="콤마[0] 3 2 7 3" xfId="22659" xr:uid="{00000000-0005-0000-0000-0000F2680000}"/>
    <cellStyle name="콤마[0] 3 2 7 4" xfId="28141" xr:uid="{00000000-0005-0000-0000-0000F3680000}"/>
    <cellStyle name="콤마[0] 3 2 8" xfId="10962" xr:uid="{00000000-0005-0000-0000-0000F4680000}"/>
    <cellStyle name="콤마[0] 3 2 8 2" xfId="16904" xr:uid="{00000000-0005-0000-0000-0000F5680000}"/>
    <cellStyle name="콤마[0] 3 2 8 3" xfId="22660" xr:uid="{00000000-0005-0000-0000-0000F6680000}"/>
    <cellStyle name="콤마[0] 3 2 8 4" xfId="28142" xr:uid="{00000000-0005-0000-0000-0000F7680000}"/>
    <cellStyle name="콤마[0] 3 2 9" xfId="11801" xr:uid="{00000000-0005-0000-0000-0000F8680000}"/>
    <cellStyle name="콤마[0] 3 3" xfId="6050" xr:uid="{00000000-0005-0000-0000-0000F9680000}"/>
    <cellStyle name="콤마[0] 3 3 10" xfId="10963" xr:uid="{00000000-0005-0000-0000-0000FA680000}"/>
    <cellStyle name="콤마[0] 3 3 10 2" xfId="16905" xr:uid="{00000000-0005-0000-0000-0000FB680000}"/>
    <cellStyle name="콤마[0] 3 3 10 3" xfId="22661" xr:uid="{00000000-0005-0000-0000-0000FC680000}"/>
    <cellStyle name="콤마[0] 3 3 10 4" xfId="28143" xr:uid="{00000000-0005-0000-0000-0000FD680000}"/>
    <cellStyle name="콤마[0] 3 3 11" xfId="12022" xr:uid="{00000000-0005-0000-0000-0000FE680000}"/>
    <cellStyle name="콤마[0] 3 3 12" xfId="17779" xr:uid="{00000000-0005-0000-0000-0000FF680000}"/>
    <cellStyle name="콤마[0] 3 3 13" xfId="23276" xr:uid="{00000000-0005-0000-0000-000000690000}"/>
    <cellStyle name="콤마[0] 3 3 2" xfId="10964" xr:uid="{00000000-0005-0000-0000-000001690000}"/>
    <cellStyle name="콤마[0] 3 3 2 2" xfId="16906" xr:uid="{00000000-0005-0000-0000-000002690000}"/>
    <cellStyle name="콤마[0] 3 3 2 3" xfId="22662" xr:uid="{00000000-0005-0000-0000-000003690000}"/>
    <cellStyle name="콤마[0] 3 3 2 4" xfId="28144" xr:uid="{00000000-0005-0000-0000-000004690000}"/>
    <cellStyle name="콤마[0] 3 3 3" xfId="10965" xr:uid="{00000000-0005-0000-0000-000005690000}"/>
    <cellStyle name="콤마[0] 3 3 3 2" xfId="16907" xr:uid="{00000000-0005-0000-0000-000006690000}"/>
    <cellStyle name="콤마[0] 3 3 3 3" xfId="22663" xr:uid="{00000000-0005-0000-0000-000007690000}"/>
    <cellStyle name="콤마[0] 3 3 3 4" xfId="28145" xr:uid="{00000000-0005-0000-0000-000008690000}"/>
    <cellStyle name="콤마[0] 3 3 4" xfId="10966" xr:uid="{00000000-0005-0000-0000-000009690000}"/>
    <cellStyle name="콤마[0] 3 3 4 2" xfId="16908" xr:uid="{00000000-0005-0000-0000-00000A690000}"/>
    <cellStyle name="콤마[0] 3 3 4 3" xfId="22664" xr:uid="{00000000-0005-0000-0000-00000B690000}"/>
    <cellStyle name="콤마[0] 3 3 4 4" xfId="28146" xr:uid="{00000000-0005-0000-0000-00000C690000}"/>
    <cellStyle name="콤마[0] 3 3 5" xfId="10967" xr:uid="{00000000-0005-0000-0000-00000D690000}"/>
    <cellStyle name="콤마[0] 3 3 5 2" xfId="16909" xr:uid="{00000000-0005-0000-0000-00000E690000}"/>
    <cellStyle name="콤마[0] 3 3 5 3" xfId="22665" xr:uid="{00000000-0005-0000-0000-00000F690000}"/>
    <cellStyle name="콤마[0] 3 3 5 4" xfId="28147" xr:uid="{00000000-0005-0000-0000-000010690000}"/>
    <cellStyle name="콤마[0] 3 3 6" xfId="10968" xr:uid="{00000000-0005-0000-0000-000011690000}"/>
    <cellStyle name="콤마[0] 3 3 6 2" xfId="16910" xr:uid="{00000000-0005-0000-0000-000012690000}"/>
    <cellStyle name="콤마[0] 3 3 6 3" xfId="22666" xr:uid="{00000000-0005-0000-0000-000013690000}"/>
    <cellStyle name="콤마[0] 3 3 6 4" xfId="28148" xr:uid="{00000000-0005-0000-0000-000014690000}"/>
    <cellStyle name="콤마[0] 3 3 7" xfId="10969" xr:uid="{00000000-0005-0000-0000-000015690000}"/>
    <cellStyle name="콤마[0] 3 3 7 2" xfId="16911" xr:uid="{00000000-0005-0000-0000-000016690000}"/>
    <cellStyle name="콤마[0] 3 3 7 3" xfId="22667" xr:uid="{00000000-0005-0000-0000-000017690000}"/>
    <cellStyle name="콤마[0] 3 3 7 4" xfId="28149" xr:uid="{00000000-0005-0000-0000-000018690000}"/>
    <cellStyle name="콤마[0] 3 3 8" xfId="10970" xr:uid="{00000000-0005-0000-0000-000019690000}"/>
    <cellStyle name="콤마[0] 3 3 8 2" xfId="16912" xr:uid="{00000000-0005-0000-0000-00001A690000}"/>
    <cellStyle name="콤마[0] 3 3 8 3" xfId="22668" xr:uid="{00000000-0005-0000-0000-00001B690000}"/>
    <cellStyle name="콤마[0] 3 3 8 4" xfId="28150" xr:uid="{00000000-0005-0000-0000-00001C690000}"/>
    <cellStyle name="콤마[0] 3 3 9" xfId="10971" xr:uid="{00000000-0005-0000-0000-00001D690000}"/>
    <cellStyle name="콤마[0] 3 3 9 2" xfId="16913" xr:uid="{00000000-0005-0000-0000-00001E690000}"/>
    <cellStyle name="콤마[0] 3 3 9 3" xfId="22669" xr:uid="{00000000-0005-0000-0000-00001F690000}"/>
    <cellStyle name="콤마[0] 3 3 9 4" xfId="28151" xr:uid="{00000000-0005-0000-0000-000020690000}"/>
    <cellStyle name="콤마[0] 3 4" xfId="10972" xr:uid="{00000000-0005-0000-0000-000021690000}"/>
    <cellStyle name="콤마[0] 3 4 2" xfId="16914" xr:uid="{00000000-0005-0000-0000-000022690000}"/>
    <cellStyle name="콤마[0] 3 4 3" xfId="22670" xr:uid="{00000000-0005-0000-0000-000023690000}"/>
    <cellStyle name="콤마[0] 3 4 4" xfId="28152" xr:uid="{00000000-0005-0000-0000-000024690000}"/>
    <cellStyle name="콤마[0] 3 5" xfId="10973" xr:uid="{00000000-0005-0000-0000-000025690000}"/>
    <cellStyle name="콤마[0] 3 5 2" xfId="16915" xr:uid="{00000000-0005-0000-0000-000026690000}"/>
    <cellStyle name="콤마[0] 3 5 3" xfId="22671" xr:uid="{00000000-0005-0000-0000-000027690000}"/>
    <cellStyle name="콤마[0] 3 5 4" xfId="28153" xr:uid="{00000000-0005-0000-0000-000028690000}"/>
    <cellStyle name="콤마[0] 3 6" xfId="10974" xr:uid="{00000000-0005-0000-0000-000029690000}"/>
    <cellStyle name="콤마[0] 3 6 2" xfId="16916" xr:uid="{00000000-0005-0000-0000-00002A690000}"/>
    <cellStyle name="콤마[0] 3 6 3" xfId="22672" xr:uid="{00000000-0005-0000-0000-00002B690000}"/>
    <cellStyle name="콤마[0] 3 6 4" xfId="28154" xr:uid="{00000000-0005-0000-0000-00002C690000}"/>
    <cellStyle name="콤마[0] 3 7" xfId="10975" xr:uid="{00000000-0005-0000-0000-00002D690000}"/>
    <cellStyle name="콤마[0] 3 7 2" xfId="16917" xr:uid="{00000000-0005-0000-0000-00002E690000}"/>
    <cellStyle name="콤마[0] 3 7 3" xfId="22673" xr:uid="{00000000-0005-0000-0000-00002F690000}"/>
    <cellStyle name="콤마[0] 3 7 4" xfId="28155" xr:uid="{00000000-0005-0000-0000-000030690000}"/>
    <cellStyle name="콤마[0] 3 8" xfId="10976" xr:uid="{00000000-0005-0000-0000-000031690000}"/>
    <cellStyle name="콤마[0] 3 8 2" xfId="16918" xr:uid="{00000000-0005-0000-0000-000032690000}"/>
    <cellStyle name="콤마[0] 3 8 3" xfId="22674" xr:uid="{00000000-0005-0000-0000-000033690000}"/>
    <cellStyle name="콤마[0] 3 8 4" xfId="28156" xr:uid="{00000000-0005-0000-0000-000034690000}"/>
    <cellStyle name="콤마[0] 3 9" xfId="10977" xr:uid="{00000000-0005-0000-0000-000035690000}"/>
    <cellStyle name="콤마[0] 3 9 2" xfId="16919" xr:uid="{00000000-0005-0000-0000-000036690000}"/>
    <cellStyle name="콤마[0] 3 9 3" xfId="22675" xr:uid="{00000000-0005-0000-0000-000037690000}"/>
    <cellStyle name="콤마[0] 3 9 4" xfId="28157" xr:uid="{00000000-0005-0000-0000-000038690000}"/>
    <cellStyle name="콤마[0] 4" xfId="5551" xr:uid="{00000000-0005-0000-0000-000039690000}"/>
    <cellStyle name="콤마[0] 4 2" xfId="5839" xr:uid="{00000000-0005-0000-0000-00003A690000}"/>
    <cellStyle name="콤마[0] 4 2 10" xfId="17573" xr:uid="{00000000-0005-0000-0000-00003B690000}"/>
    <cellStyle name="콤마[0] 4 2 2" xfId="10978" xr:uid="{00000000-0005-0000-0000-00003C690000}"/>
    <cellStyle name="콤마[0] 4 2 2 2" xfId="16920" xr:uid="{00000000-0005-0000-0000-00003D690000}"/>
    <cellStyle name="콤마[0] 4 2 2 3" xfId="22676" xr:uid="{00000000-0005-0000-0000-00003E690000}"/>
    <cellStyle name="콤마[0] 4 2 2 4" xfId="28158" xr:uid="{00000000-0005-0000-0000-00003F690000}"/>
    <cellStyle name="콤마[0] 4 2 3" xfId="10979" xr:uid="{00000000-0005-0000-0000-000040690000}"/>
    <cellStyle name="콤마[0] 4 2 3 2" xfId="16921" xr:uid="{00000000-0005-0000-0000-000041690000}"/>
    <cellStyle name="콤마[0] 4 2 3 3" xfId="22677" xr:uid="{00000000-0005-0000-0000-000042690000}"/>
    <cellStyle name="콤마[0] 4 2 3 4" xfId="28159" xr:uid="{00000000-0005-0000-0000-000043690000}"/>
    <cellStyle name="콤마[0] 4 2 4" xfId="10980" xr:uid="{00000000-0005-0000-0000-000044690000}"/>
    <cellStyle name="콤마[0] 4 2 4 2" xfId="16922" xr:uid="{00000000-0005-0000-0000-000045690000}"/>
    <cellStyle name="콤마[0] 4 2 4 3" xfId="22678" xr:uid="{00000000-0005-0000-0000-000046690000}"/>
    <cellStyle name="콤마[0] 4 2 4 4" xfId="28160" xr:uid="{00000000-0005-0000-0000-000047690000}"/>
    <cellStyle name="콤마[0] 4 2 5" xfId="10981" xr:uid="{00000000-0005-0000-0000-000048690000}"/>
    <cellStyle name="콤마[0] 4 2 5 2" xfId="16923" xr:uid="{00000000-0005-0000-0000-000049690000}"/>
    <cellStyle name="콤마[0] 4 2 5 3" xfId="22679" xr:uid="{00000000-0005-0000-0000-00004A690000}"/>
    <cellStyle name="콤마[0] 4 2 5 4" xfId="28161" xr:uid="{00000000-0005-0000-0000-00004B690000}"/>
    <cellStyle name="콤마[0] 4 2 6" xfId="10982" xr:uid="{00000000-0005-0000-0000-00004C690000}"/>
    <cellStyle name="콤마[0] 4 2 6 2" xfId="16924" xr:uid="{00000000-0005-0000-0000-00004D690000}"/>
    <cellStyle name="콤마[0] 4 2 6 3" xfId="22680" xr:uid="{00000000-0005-0000-0000-00004E690000}"/>
    <cellStyle name="콤마[0] 4 2 6 4" xfId="28162" xr:uid="{00000000-0005-0000-0000-00004F690000}"/>
    <cellStyle name="콤마[0] 4 2 7" xfId="10983" xr:uid="{00000000-0005-0000-0000-000050690000}"/>
    <cellStyle name="콤마[0] 4 2 7 2" xfId="16925" xr:uid="{00000000-0005-0000-0000-000051690000}"/>
    <cellStyle name="콤마[0] 4 2 7 3" xfId="22681" xr:uid="{00000000-0005-0000-0000-000052690000}"/>
    <cellStyle name="콤마[0] 4 2 7 4" xfId="28163" xr:uid="{00000000-0005-0000-0000-000053690000}"/>
    <cellStyle name="콤마[0] 4 2 8" xfId="10984" xr:uid="{00000000-0005-0000-0000-000054690000}"/>
    <cellStyle name="콤마[0] 4 2 8 2" xfId="16926" xr:uid="{00000000-0005-0000-0000-000055690000}"/>
    <cellStyle name="콤마[0] 4 2 8 3" xfId="22682" xr:uid="{00000000-0005-0000-0000-000056690000}"/>
    <cellStyle name="콤마[0] 4 2 8 4" xfId="28164" xr:uid="{00000000-0005-0000-0000-000057690000}"/>
    <cellStyle name="콤마[0] 4 2 9" xfId="11812" xr:uid="{00000000-0005-0000-0000-000058690000}"/>
    <cellStyle name="콤마[0] 4 3" xfId="10985" xr:uid="{00000000-0005-0000-0000-000059690000}"/>
    <cellStyle name="콤마[0] 4 3 2" xfId="16927" xr:uid="{00000000-0005-0000-0000-00005A690000}"/>
    <cellStyle name="콤마[0] 4 3 3" xfId="22683" xr:uid="{00000000-0005-0000-0000-00005B690000}"/>
    <cellStyle name="콤마[0] 4 3 4" xfId="28165" xr:uid="{00000000-0005-0000-0000-00005C690000}"/>
    <cellStyle name="콤마[0] 4 4" xfId="10986" xr:uid="{00000000-0005-0000-0000-00005D690000}"/>
    <cellStyle name="콤마[0] 4 4 2" xfId="16928" xr:uid="{00000000-0005-0000-0000-00005E690000}"/>
    <cellStyle name="콤마[0] 4 4 3" xfId="22684" xr:uid="{00000000-0005-0000-0000-00005F690000}"/>
    <cellStyle name="콤마[0] 4 4 4" xfId="28166" xr:uid="{00000000-0005-0000-0000-000060690000}"/>
    <cellStyle name="콤마[0] 4 5" xfId="10987" xr:uid="{00000000-0005-0000-0000-000061690000}"/>
    <cellStyle name="콤마[0] 4 5 2" xfId="16929" xr:uid="{00000000-0005-0000-0000-000062690000}"/>
    <cellStyle name="콤마[0] 4 5 3" xfId="22685" xr:uid="{00000000-0005-0000-0000-000063690000}"/>
    <cellStyle name="콤마[0] 4 5 4" xfId="28167" xr:uid="{00000000-0005-0000-0000-000064690000}"/>
    <cellStyle name="콤마[0] 4 6" xfId="10988" xr:uid="{00000000-0005-0000-0000-000065690000}"/>
    <cellStyle name="콤마[0] 4 6 2" xfId="16930" xr:uid="{00000000-0005-0000-0000-000066690000}"/>
    <cellStyle name="콤마[0] 4 6 3" xfId="22686" xr:uid="{00000000-0005-0000-0000-000067690000}"/>
    <cellStyle name="콤마[0] 4 6 4" xfId="28168" xr:uid="{00000000-0005-0000-0000-000068690000}"/>
    <cellStyle name="콤마[0] 4 7" xfId="11544" xr:uid="{00000000-0005-0000-0000-000069690000}"/>
    <cellStyle name="콤마[0] 4 8" xfId="17325" xr:uid="{00000000-0005-0000-0000-00006A690000}"/>
    <cellStyle name="콤마[0] 5" xfId="5430" xr:uid="{00000000-0005-0000-0000-00006B690000}"/>
    <cellStyle name="콤마[0] 5 2" xfId="5718" xr:uid="{00000000-0005-0000-0000-00006C690000}"/>
    <cellStyle name="콤마[0] 5 2 10" xfId="10989" xr:uid="{00000000-0005-0000-0000-00006D690000}"/>
    <cellStyle name="콤마[0] 5 2 10 2" xfId="16931" xr:uid="{00000000-0005-0000-0000-00006E690000}"/>
    <cellStyle name="콤마[0] 5 2 10 3" xfId="22687" xr:uid="{00000000-0005-0000-0000-00006F690000}"/>
    <cellStyle name="콤마[0] 5 2 10 4" xfId="28169" xr:uid="{00000000-0005-0000-0000-000070690000}"/>
    <cellStyle name="콤마[0] 5 2 11" xfId="11691" xr:uid="{00000000-0005-0000-0000-000071690000}"/>
    <cellStyle name="콤마[0] 5 2 12" xfId="22980" xr:uid="{00000000-0005-0000-0000-000072690000}"/>
    <cellStyle name="콤마[0] 5 2 2" xfId="10990" xr:uid="{00000000-0005-0000-0000-000073690000}"/>
    <cellStyle name="콤마[0] 5 2 2 2" xfId="16932" xr:uid="{00000000-0005-0000-0000-000074690000}"/>
    <cellStyle name="콤마[0] 5 2 2 3" xfId="22688" xr:uid="{00000000-0005-0000-0000-000075690000}"/>
    <cellStyle name="콤마[0] 5 2 2 4" xfId="28170" xr:uid="{00000000-0005-0000-0000-000076690000}"/>
    <cellStyle name="콤마[0] 5 2 3" xfId="10991" xr:uid="{00000000-0005-0000-0000-000077690000}"/>
    <cellStyle name="콤마[0] 5 2 3 2" xfId="16933" xr:uid="{00000000-0005-0000-0000-000078690000}"/>
    <cellStyle name="콤마[0] 5 2 3 3" xfId="22689" xr:uid="{00000000-0005-0000-0000-000079690000}"/>
    <cellStyle name="콤마[0] 5 2 3 4" xfId="28171" xr:uid="{00000000-0005-0000-0000-00007A690000}"/>
    <cellStyle name="콤마[0] 5 2 4" xfId="10992" xr:uid="{00000000-0005-0000-0000-00007B690000}"/>
    <cellStyle name="콤마[0] 5 2 4 2" xfId="16934" xr:uid="{00000000-0005-0000-0000-00007C690000}"/>
    <cellStyle name="콤마[0] 5 2 4 3" xfId="22690" xr:uid="{00000000-0005-0000-0000-00007D690000}"/>
    <cellStyle name="콤마[0] 5 2 4 4" xfId="28172" xr:uid="{00000000-0005-0000-0000-00007E690000}"/>
    <cellStyle name="콤마[0] 5 2 5" xfId="10993" xr:uid="{00000000-0005-0000-0000-00007F690000}"/>
    <cellStyle name="콤마[0] 5 2 5 2" xfId="16935" xr:uid="{00000000-0005-0000-0000-000080690000}"/>
    <cellStyle name="콤마[0] 5 2 5 3" xfId="22691" xr:uid="{00000000-0005-0000-0000-000081690000}"/>
    <cellStyle name="콤마[0] 5 2 5 4" xfId="28173" xr:uid="{00000000-0005-0000-0000-000082690000}"/>
    <cellStyle name="콤마[0] 5 2 6" xfId="10994" xr:uid="{00000000-0005-0000-0000-000083690000}"/>
    <cellStyle name="콤마[0] 5 2 6 2" xfId="16936" xr:uid="{00000000-0005-0000-0000-000084690000}"/>
    <cellStyle name="콤마[0] 5 2 6 3" xfId="22692" xr:uid="{00000000-0005-0000-0000-000085690000}"/>
    <cellStyle name="콤마[0] 5 2 6 4" xfId="28174" xr:uid="{00000000-0005-0000-0000-000086690000}"/>
    <cellStyle name="콤마[0] 5 2 7" xfId="10995" xr:uid="{00000000-0005-0000-0000-000087690000}"/>
    <cellStyle name="콤마[0] 5 2 7 2" xfId="16937" xr:uid="{00000000-0005-0000-0000-000088690000}"/>
    <cellStyle name="콤마[0] 5 2 7 3" xfId="22693" xr:uid="{00000000-0005-0000-0000-000089690000}"/>
    <cellStyle name="콤마[0] 5 2 7 4" xfId="28175" xr:uid="{00000000-0005-0000-0000-00008A690000}"/>
    <cellStyle name="콤마[0] 5 2 8" xfId="10996" xr:uid="{00000000-0005-0000-0000-00008B690000}"/>
    <cellStyle name="콤마[0] 5 2 8 2" xfId="16938" xr:uid="{00000000-0005-0000-0000-00008C690000}"/>
    <cellStyle name="콤마[0] 5 2 8 3" xfId="22694" xr:uid="{00000000-0005-0000-0000-00008D690000}"/>
    <cellStyle name="콤마[0] 5 2 8 4" xfId="28176" xr:uid="{00000000-0005-0000-0000-00008E690000}"/>
    <cellStyle name="콤마[0] 5 2 9" xfId="10997" xr:uid="{00000000-0005-0000-0000-00008F690000}"/>
    <cellStyle name="콤마[0] 5 2 9 2" xfId="16939" xr:uid="{00000000-0005-0000-0000-000090690000}"/>
    <cellStyle name="콤마[0] 5 2 9 3" xfId="22695" xr:uid="{00000000-0005-0000-0000-000091690000}"/>
    <cellStyle name="콤마[0] 5 2 9 4" xfId="28177" xr:uid="{00000000-0005-0000-0000-000092690000}"/>
    <cellStyle name="콤마[0] 5 3" xfId="5951" xr:uid="{00000000-0005-0000-0000-000093690000}"/>
    <cellStyle name="콤마[0] 5 3 10" xfId="10998" xr:uid="{00000000-0005-0000-0000-000094690000}"/>
    <cellStyle name="콤마[0] 5 3 10 2" xfId="16940" xr:uid="{00000000-0005-0000-0000-000095690000}"/>
    <cellStyle name="콤마[0] 5 3 10 3" xfId="22696" xr:uid="{00000000-0005-0000-0000-000096690000}"/>
    <cellStyle name="콤마[0] 5 3 10 4" xfId="28178" xr:uid="{00000000-0005-0000-0000-000097690000}"/>
    <cellStyle name="콤마[0] 5 3 11" xfId="11924" xr:uid="{00000000-0005-0000-0000-000098690000}"/>
    <cellStyle name="콤마[0] 5 3 12" xfId="17681" xr:uid="{00000000-0005-0000-0000-000099690000}"/>
    <cellStyle name="콤마[0] 5 3 13" xfId="23178" xr:uid="{00000000-0005-0000-0000-00009A690000}"/>
    <cellStyle name="콤마[0] 5 3 2" xfId="10999" xr:uid="{00000000-0005-0000-0000-00009B690000}"/>
    <cellStyle name="콤마[0] 5 3 2 2" xfId="16941" xr:uid="{00000000-0005-0000-0000-00009C690000}"/>
    <cellStyle name="콤마[0] 5 3 2 3" xfId="22697" xr:uid="{00000000-0005-0000-0000-00009D690000}"/>
    <cellStyle name="콤마[0] 5 3 2 4" xfId="28179" xr:uid="{00000000-0005-0000-0000-00009E690000}"/>
    <cellStyle name="콤마[0] 5 3 3" xfId="11000" xr:uid="{00000000-0005-0000-0000-00009F690000}"/>
    <cellStyle name="콤마[0] 5 3 3 2" xfId="16942" xr:uid="{00000000-0005-0000-0000-0000A0690000}"/>
    <cellStyle name="콤마[0] 5 3 3 3" xfId="22698" xr:uid="{00000000-0005-0000-0000-0000A1690000}"/>
    <cellStyle name="콤마[0] 5 3 3 4" xfId="28180" xr:uid="{00000000-0005-0000-0000-0000A2690000}"/>
    <cellStyle name="콤마[0] 5 3 4" xfId="11001" xr:uid="{00000000-0005-0000-0000-0000A3690000}"/>
    <cellStyle name="콤마[0] 5 3 4 2" xfId="16943" xr:uid="{00000000-0005-0000-0000-0000A4690000}"/>
    <cellStyle name="콤마[0] 5 3 4 3" xfId="22699" xr:uid="{00000000-0005-0000-0000-0000A5690000}"/>
    <cellStyle name="콤마[0] 5 3 4 4" xfId="28181" xr:uid="{00000000-0005-0000-0000-0000A6690000}"/>
    <cellStyle name="콤마[0] 5 3 5" xfId="11002" xr:uid="{00000000-0005-0000-0000-0000A7690000}"/>
    <cellStyle name="콤마[0] 5 3 5 2" xfId="16944" xr:uid="{00000000-0005-0000-0000-0000A8690000}"/>
    <cellStyle name="콤마[0] 5 3 5 3" xfId="22700" xr:uid="{00000000-0005-0000-0000-0000A9690000}"/>
    <cellStyle name="콤마[0] 5 3 5 4" xfId="28182" xr:uid="{00000000-0005-0000-0000-0000AA690000}"/>
    <cellStyle name="콤마[0] 5 3 6" xfId="11003" xr:uid="{00000000-0005-0000-0000-0000AB690000}"/>
    <cellStyle name="콤마[0] 5 3 6 2" xfId="16945" xr:uid="{00000000-0005-0000-0000-0000AC690000}"/>
    <cellStyle name="콤마[0] 5 3 6 3" xfId="22701" xr:uid="{00000000-0005-0000-0000-0000AD690000}"/>
    <cellStyle name="콤마[0] 5 3 6 4" xfId="28183" xr:uid="{00000000-0005-0000-0000-0000AE690000}"/>
    <cellStyle name="콤마[0] 5 3 7" xfId="11004" xr:uid="{00000000-0005-0000-0000-0000AF690000}"/>
    <cellStyle name="콤마[0] 5 3 7 2" xfId="16946" xr:uid="{00000000-0005-0000-0000-0000B0690000}"/>
    <cellStyle name="콤마[0] 5 3 7 3" xfId="22702" xr:uid="{00000000-0005-0000-0000-0000B1690000}"/>
    <cellStyle name="콤마[0] 5 3 7 4" xfId="28184" xr:uid="{00000000-0005-0000-0000-0000B2690000}"/>
    <cellStyle name="콤마[0] 5 3 8" xfId="11005" xr:uid="{00000000-0005-0000-0000-0000B3690000}"/>
    <cellStyle name="콤마[0] 5 3 8 2" xfId="16947" xr:uid="{00000000-0005-0000-0000-0000B4690000}"/>
    <cellStyle name="콤마[0] 5 3 8 3" xfId="22703" xr:uid="{00000000-0005-0000-0000-0000B5690000}"/>
    <cellStyle name="콤마[0] 5 3 8 4" xfId="28185" xr:uid="{00000000-0005-0000-0000-0000B6690000}"/>
    <cellStyle name="콤마[0] 5 3 9" xfId="11006" xr:uid="{00000000-0005-0000-0000-0000B7690000}"/>
    <cellStyle name="콤마[0] 5 3 9 2" xfId="16948" xr:uid="{00000000-0005-0000-0000-0000B8690000}"/>
    <cellStyle name="콤마[0] 5 3 9 3" xfId="22704" xr:uid="{00000000-0005-0000-0000-0000B9690000}"/>
    <cellStyle name="콤마[0] 5 3 9 4" xfId="28186" xr:uid="{00000000-0005-0000-0000-0000BA690000}"/>
    <cellStyle name="콤마[0] 5 4" xfId="11007" xr:uid="{00000000-0005-0000-0000-0000BB690000}"/>
    <cellStyle name="콤마[0] 5 4 2" xfId="16949" xr:uid="{00000000-0005-0000-0000-0000BC690000}"/>
    <cellStyle name="콤마[0] 5 4 3" xfId="22705" xr:uid="{00000000-0005-0000-0000-0000BD690000}"/>
    <cellStyle name="콤마[0] 5 4 4" xfId="28187" xr:uid="{00000000-0005-0000-0000-0000BE690000}"/>
    <cellStyle name="콤마[0] 5 5" xfId="11008" xr:uid="{00000000-0005-0000-0000-0000BF690000}"/>
    <cellStyle name="콤마[0] 5 5 2" xfId="16950" xr:uid="{00000000-0005-0000-0000-0000C0690000}"/>
    <cellStyle name="콤마[0] 5 5 3" xfId="22706" xr:uid="{00000000-0005-0000-0000-0000C1690000}"/>
    <cellStyle name="콤마[0] 5 5 4" xfId="28188" xr:uid="{00000000-0005-0000-0000-0000C2690000}"/>
    <cellStyle name="콤마[0] 5 6" xfId="11009" xr:uid="{00000000-0005-0000-0000-0000C3690000}"/>
    <cellStyle name="콤마[0] 5 6 2" xfId="16951" xr:uid="{00000000-0005-0000-0000-0000C4690000}"/>
    <cellStyle name="콤마[0] 5 6 3" xfId="22707" xr:uid="{00000000-0005-0000-0000-0000C5690000}"/>
    <cellStyle name="콤마[0] 5 6 4" xfId="28189" xr:uid="{00000000-0005-0000-0000-0000C6690000}"/>
    <cellStyle name="콤마[0] 5 7" xfId="11424" xr:uid="{00000000-0005-0000-0000-0000C7690000}"/>
    <cellStyle name="콤마[0] 6" xfId="5606" xr:uid="{00000000-0005-0000-0000-0000C8690000}"/>
    <cellStyle name="콤마[0] 6 10" xfId="17360" xr:uid="{00000000-0005-0000-0000-0000C9690000}"/>
    <cellStyle name="콤마[0] 6 2" xfId="11010" xr:uid="{00000000-0005-0000-0000-0000CA690000}"/>
    <cellStyle name="콤마[0] 6 2 2" xfId="16952" xr:uid="{00000000-0005-0000-0000-0000CB690000}"/>
    <cellStyle name="콤마[0] 6 2 3" xfId="22708" xr:uid="{00000000-0005-0000-0000-0000CC690000}"/>
    <cellStyle name="콤마[0] 6 2 4" xfId="28190" xr:uid="{00000000-0005-0000-0000-0000CD690000}"/>
    <cellStyle name="콤마[0] 6 3" xfId="11011" xr:uid="{00000000-0005-0000-0000-0000CE690000}"/>
    <cellStyle name="콤마[0] 6 3 2" xfId="16953" xr:uid="{00000000-0005-0000-0000-0000CF690000}"/>
    <cellStyle name="콤마[0] 6 3 3" xfId="22709" xr:uid="{00000000-0005-0000-0000-0000D0690000}"/>
    <cellStyle name="콤마[0] 6 3 4" xfId="28191" xr:uid="{00000000-0005-0000-0000-0000D1690000}"/>
    <cellStyle name="콤마[0] 6 4" xfId="11012" xr:uid="{00000000-0005-0000-0000-0000D2690000}"/>
    <cellStyle name="콤마[0] 6 4 2" xfId="16954" xr:uid="{00000000-0005-0000-0000-0000D3690000}"/>
    <cellStyle name="콤마[0] 6 4 3" xfId="22710" xr:uid="{00000000-0005-0000-0000-0000D4690000}"/>
    <cellStyle name="콤마[0] 6 4 4" xfId="28192" xr:uid="{00000000-0005-0000-0000-0000D5690000}"/>
    <cellStyle name="콤마[0] 6 5" xfId="11013" xr:uid="{00000000-0005-0000-0000-0000D6690000}"/>
    <cellStyle name="콤마[0] 6 5 2" xfId="16955" xr:uid="{00000000-0005-0000-0000-0000D7690000}"/>
    <cellStyle name="콤마[0] 6 5 3" xfId="22711" xr:uid="{00000000-0005-0000-0000-0000D8690000}"/>
    <cellStyle name="콤마[0] 6 5 4" xfId="28193" xr:uid="{00000000-0005-0000-0000-0000D9690000}"/>
    <cellStyle name="콤마[0] 6 6" xfId="11014" xr:uid="{00000000-0005-0000-0000-0000DA690000}"/>
    <cellStyle name="콤마[0] 6 6 2" xfId="16956" xr:uid="{00000000-0005-0000-0000-0000DB690000}"/>
    <cellStyle name="콤마[0] 6 6 3" xfId="22712" xr:uid="{00000000-0005-0000-0000-0000DC690000}"/>
    <cellStyle name="콤마[0] 6 6 4" xfId="28194" xr:uid="{00000000-0005-0000-0000-0000DD690000}"/>
    <cellStyle name="콤마[0] 6 7" xfId="11015" xr:uid="{00000000-0005-0000-0000-0000DE690000}"/>
    <cellStyle name="콤마[0] 6 7 2" xfId="16957" xr:uid="{00000000-0005-0000-0000-0000DF690000}"/>
    <cellStyle name="콤마[0] 6 7 3" xfId="22713" xr:uid="{00000000-0005-0000-0000-0000E0690000}"/>
    <cellStyle name="콤마[0] 6 7 4" xfId="28195" xr:uid="{00000000-0005-0000-0000-0000E1690000}"/>
    <cellStyle name="콤마[0] 6 8" xfId="11016" xr:uid="{00000000-0005-0000-0000-0000E2690000}"/>
    <cellStyle name="콤마[0] 6 8 2" xfId="16958" xr:uid="{00000000-0005-0000-0000-0000E3690000}"/>
    <cellStyle name="콤마[0] 6 8 3" xfId="22714" xr:uid="{00000000-0005-0000-0000-0000E4690000}"/>
    <cellStyle name="콤마[0] 6 8 4" xfId="28196" xr:uid="{00000000-0005-0000-0000-0000E5690000}"/>
    <cellStyle name="콤마[0] 6 9" xfId="11588" xr:uid="{00000000-0005-0000-0000-0000E6690000}"/>
    <cellStyle name="콤마[0] 7" xfId="11017" xr:uid="{00000000-0005-0000-0000-0000E7690000}"/>
    <cellStyle name="콤마[0] 7 2" xfId="16959" xr:uid="{00000000-0005-0000-0000-0000E8690000}"/>
    <cellStyle name="콤마[0] 7 3" xfId="22715" xr:uid="{00000000-0005-0000-0000-0000E9690000}"/>
    <cellStyle name="콤마[0] 7 4" xfId="28197" xr:uid="{00000000-0005-0000-0000-0000EA690000}"/>
    <cellStyle name="콤마_  종  합  " xfId="77" xr:uid="{00000000-0005-0000-0000-0000EB690000}"/>
    <cellStyle name="쿯뱐_0899intecosch" xfId="4868" xr:uid="{00000000-0005-0000-0000-0000EC690000}"/>
    <cellStyle name="쿯퉩E[0]_0899intecosch" xfId="4869" xr:uid="{00000000-0005-0000-0000-0000ED690000}"/>
    <cellStyle name="큰제목" xfId="4870" xr:uid="{00000000-0005-0000-0000-0000EE690000}"/>
    <cellStyle name="턜퀂뎡" xfId="4871" xr:uid="{00000000-0005-0000-0000-0000EF690000}"/>
    <cellStyle name="테두리(실선)" xfId="4872" xr:uid="{00000000-0005-0000-0000-0000F0690000}"/>
    <cellStyle name="通貨 [0.00]_MDL TWO Erisa loan 2000" xfId="665" xr:uid="{00000000-0005-0000-0000-0000F1690000}"/>
    <cellStyle name="통화 [0] 2" xfId="666" xr:uid="{00000000-0005-0000-0000-0000F2690000}"/>
    <cellStyle name="통화 [0] 2 2" xfId="4873" xr:uid="{00000000-0005-0000-0000-0000F3690000}"/>
    <cellStyle name="통화 [0] 2 2 2" xfId="4874" xr:uid="{00000000-0005-0000-0000-0000F4690000}"/>
    <cellStyle name="통화 [0] 2 3" xfId="4875" xr:uid="{00000000-0005-0000-0000-0000F5690000}"/>
    <cellStyle name="통화 [0] 3" xfId="667" xr:uid="{00000000-0005-0000-0000-0000F6690000}"/>
    <cellStyle name="통화 [0] 3 2" xfId="4876" xr:uid="{00000000-0005-0000-0000-0000F7690000}"/>
    <cellStyle name="통화 [0] 4" xfId="668" xr:uid="{00000000-0005-0000-0000-0000F8690000}"/>
    <cellStyle name="통화 [0] 4 2" xfId="4877" xr:uid="{00000000-0005-0000-0000-0000F9690000}"/>
    <cellStyle name="통화 [0] 5" xfId="78" xr:uid="{00000000-0005-0000-0000-0000FA690000}"/>
    <cellStyle name="通貨_02BP用" xfId="669" xr:uid="{00000000-0005-0000-0000-0000FB690000}"/>
    <cellStyle name="퍼센트" xfId="670" xr:uid="{00000000-0005-0000-0000-0000FC690000}"/>
    <cellStyle name="퍼센트 - 유형2" xfId="671" xr:uid="{00000000-0005-0000-0000-0000FD690000}"/>
    <cellStyle name="퍼센트 2" xfId="5169" xr:uid="{00000000-0005-0000-0000-0000FE690000}"/>
    <cellStyle name="퍼센트 3" xfId="5146" xr:uid="{00000000-0005-0000-0000-0000FF690000}"/>
    <cellStyle name="퍼센트 4" xfId="5150" xr:uid="{00000000-0005-0000-0000-0000006A0000}"/>
    <cellStyle name="퍼센트 5" xfId="5343" xr:uid="{00000000-0005-0000-0000-0000016A0000}"/>
    <cellStyle name="퍼센트_03dep오버럴" xfId="672" xr:uid="{00000000-0005-0000-0000-0000026A0000}"/>
    <cellStyle name="표10" xfId="4878" xr:uid="{00000000-0005-0000-0000-0000036A0000}"/>
    <cellStyle name="표13" xfId="4879" xr:uid="{00000000-0005-0000-0000-0000046A0000}"/>
    <cellStyle name="표머릿글(上)" xfId="673" xr:uid="{00000000-0005-0000-0000-0000056A0000}"/>
    <cellStyle name="표머릿글(上) 10" xfId="11018" xr:uid="{00000000-0005-0000-0000-0000066A0000}"/>
    <cellStyle name="표머릿글(上) 10 2" xfId="16960" xr:uid="{00000000-0005-0000-0000-0000076A0000}"/>
    <cellStyle name="표머릿글(上) 10 3" xfId="22716" xr:uid="{00000000-0005-0000-0000-0000086A0000}"/>
    <cellStyle name="표머릿글(上) 10 4" xfId="28198" xr:uid="{00000000-0005-0000-0000-0000096A0000}"/>
    <cellStyle name="표머릿글(上) 2" xfId="5396" xr:uid="{00000000-0005-0000-0000-00000A6A0000}"/>
    <cellStyle name="표머릿글(上) 2 10" xfId="11390" xr:uid="{00000000-0005-0000-0000-00000B6A0000}"/>
    <cellStyle name="표머릿글(上) 2 2" xfId="5684" xr:uid="{00000000-0005-0000-0000-00000C6A0000}"/>
    <cellStyle name="표머릿글(上) 2 2 10" xfId="17427" xr:uid="{00000000-0005-0000-0000-00000D6A0000}"/>
    <cellStyle name="표머릿글(上) 2 2 2" xfId="11019" xr:uid="{00000000-0005-0000-0000-00000E6A0000}"/>
    <cellStyle name="표머릿글(上) 2 2 2 2" xfId="16961" xr:uid="{00000000-0005-0000-0000-00000F6A0000}"/>
    <cellStyle name="표머릿글(上) 2 2 2 3" xfId="22717" xr:uid="{00000000-0005-0000-0000-0000106A0000}"/>
    <cellStyle name="표머릿글(上) 2 2 2 4" xfId="28199" xr:uid="{00000000-0005-0000-0000-0000116A0000}"/>
    <cellStyle name="표머릿글(上) 2 2 3" xfId="11020" xr:uid="{00000000-0005-0000-0000-0000126A0000}"/>
    <cellStyle name="표머릿글(上) 2 2 3 2" xfId="16962" xr:uid="{00000000-0005-0000-0000-0000136A0000}"/>
    <cellStyle name="표머릿글(上) 2 2 3 3" xfId="22718" xr:uid="{00000000-0005-0000-0000-0000146A0000}"/>
    <cellStyle name="표머릿글(上) 2 2 3 4" xfId="28200" xr:uid="{00000000-0005-0000-0000-0000156A0000}"/>
    <cellStyle name="표머릿글(上) 2 2 4" xfId="11021" xr:uid="{00000000-0005-0000-0000-0000166A0000}"/>
    <cellStyle name="표머릿글(上) 2 2 4 2" xfId="16963" xr:uid="{00000000-0005-0000-0000-0000176A0000}"/>
    <cellStyle name="표머릿글(上) 2 2 4 3" xfId="22719" xr:uid="{00000000-0005-0000-0000-0000186A0000}"/>
    <cellStyle name="표머릿글(上) 2 2 4 4" xfId="28201" xr:uid="{00000000-0005-0000-0000-0000196A0000}"/>
    <cellStyle name="표머릿글(上) 2 2 5" xfId="11022" xr:uid="{00000000-0005-0000-0000-00001A6A0000}"/>
    <cellStyle name="표머릿글(上) 2 2 5 2" xfId="16964" xr:uid="{00000000-0005-0000-0000-00001B6A0000}"/>
    <cellStyle name="표머릿글(上) 2 2 5 3" xfId="22720" xr:uid="{00000000-0005-0000-0000-00001C6A0000}"/>
    <cellStyle name="표머릿글(上) 2 2 5 4" xfId="28202" xr:uid="{00000000-0005-0000-0000-00001D6A0000}"/>
    <cellStyle name="표머릿글(上) 2 2 6" xfId="11023" xr:uid="{00000000-0005-0000-0000-00001E6A0000}"/>
    <cellStyle name="표머릿글(上) 2 2 6 2" xfId="16965" xr:uid="{00000000-0005-0000-0000-00001F6A0000}"/>
    <cellStyle name="표머릿글(上) 2 2 6 3" xfId="22721" xr:uid="{00000000-0005-0000-0000-0000206A0000}"/>
    <cellStyle name="표머릿글(上) 2 2 6 4" xfId="28203" xr:uid="{00000000-0005-0000-0000-0000216A0000}"/>
    <cellStyle name="표머릿글(上) 2 2 7" xfId="11024" xr:uid="{00000000-0005-0000-0000-0000226A0000}"/>
    <cellStyle name="표머릿글(上) 2 2 7 2" xfId="16966" xr:uid="{00000000-0005-0000-0000-0000236A0000}"/>
    <cellStyle name="표머릿글(上) 2 2 7 3" xfId="22722" xr:uid="{00000000-0005-0000-0000-0000246A0000}"/>
    <cellStyle name="표머릿글(上) 2 2 7 4" xfId="28204" xr:uid="{00000000-0005-0000-0000-0000256A0000}"/>
    <cellStyle name="표머릿글(上) 2 2 8" xfId="11025" xr:uid="{00000000-0005-0000-0000-0000266A0000}"/>
    <cellStyle name="표머릿글(上) 2 2 8 2" xfId="16967" xr:uid="{00000000-0005-0000-0000-0000276A0000}"/>
    <cellStyle name="표머릿글(上) 2 2 8 3" xfId="22723" xr:uid="{00000000-0005-0000-0000-0000286A0000}"/>
    <cellStyle name="표머릿글(上) 2 2 8 4" xfId="28205" xr:uid="{00000000-0005-0000-0000-0000296A0000}"/>
    <cellStyle name="표머릿글(上) 2 2 9" xfId="11657" xr:uid="{00000000-0005-0000-0000-00002A6A0000}"/>
    <cellStyle name="표머릿글(上) 2 3" xfId="5924" xr:uid="{00000000-0005-0000-0000-00002B6A0000}"/>
    <cellStyle name="표머릿글(上) 2 3 10" xfId="11026" xr:uid="{00000000-0005-0000-0000-00002C6A0000}"/>
    <cellStyle name="표머릿글(上) 2 3 10 2" xfId="16968" xr:uid="{00000000-0005-0000-0000-00002D6A0000}"/>
    <cellStyle name="표머릿글(上) 2 3 10 3" xfId="22724" xr:uid="{00000000-0005-0000-0000-00002E6A0000}"/>
    <cellStyle name="표머릿글(上) 2 3 10 4" xfId="28206" xr:uid="{00000000-0005-0000-0000-00002F6A0000}"/>
    <cellStyle name="표머릿글(上) 2 3 11" xfId="11897" xr:uid="{00000000-0005-0000-0000-0000306A0000}"/>
    <cellStyle name="표머릿글(上) 2 3 12" xfId="17654" xr:uid="{00000000-0005-0000-0000-0000316A0000}"/>
    <cellStyle name="표머릿글(上) 2 3 13" xfId="23151" xr:uid="{00000000-0005-0000-0000-0000326A0000}"/>
    <cellStyle name="표머릿글(上) 2 3 2" xfId="11027" xr:uid="{00000000-0005-0000-0000-0000336A0000}"/>
    <cellStyle name="표머릿글(上) 2 3 2 2" xfId="16969" xr:uid="{00000000-0005-0000-0000-0000346A0000}"/>
    <cellStyle name="표머릿글(上) 2 3 2 3" xfId="22725" xr:uid="{00000000-0005-0000-0000-0000356A0000}"/>
    <cellStyle name="표머릿글(上) 2 3 2 4" xfId="28207" xr:uid="{00000000-0005-0000-0000-0000366A0000}"/>
    <cellStyle name="표머릿글(上) 2 3 3" xfId="11028" xr:uid="{00000000-0005-0000-0000-0000376A0000}"/>
    <cellStyle name="표머릿글(上) 2 3 3 2" xfId="16970" xr:uid="{00000000-0005-0000-0000-0000386A0000}"/>
    <cellStyle name="표머릿글(上) 2 3 3 3" xfId="22726" xr:uid="{00000000-0005-0000-0000-0000396A0000}"/>
    <cellStyle name="표머릿글(上) 2 3 3 4" xfId="28208" xr:uid="{00000000-0005-0000-0000-00003A6A0000}"/>
    <cellStyle name="표머릿글(上) 2 3 4" xfId="11029" xr:uid="{00000000-0005-0000-0000-00003B6A0000}"/>
    <cellStyle name="표머릿글(上) 2 3 4 2" xfId="16971" xr:uid="{00000000-0005-0000-0000-00003C6A0000}"/>
    <cellStyle name="표머릿글(上) 2 3 4 3" xfId="22727" xr:uid="{00000000-0005-0000-0000-00003D6A0000}"/>
    <cellStyle name="표머릿글(上) 2 3 4 4" xfId="28209" xr:uid="{00000000-0005-0000-0000-00003E6A0000}"/>
    <cellStyle name="표머릿글(上) 2 3 5" xfId="11030" xr:uid="{00000000-0005-0000-0000-00003F6A0000}"/>
    <cellStyle name="표머릿글(上) 2 3 5 2" xfId="16972" xr:uid="{00000000-0005-0000-0000-0000406A0000}"/>
    <cellStyle name="표머릿글(上) 2 3 5 3" xfId="22728" xr:uid="{00000000-0005-0000-0000-0000416A0000}"/>
    <cellStyle name="표머릿글(上) 2 3 5 4" xfId="28210" xr:uid="{00000000-0005-0000-0000-0000426A0000}"/>
    <cellStyle name="표머릿글(上) 2 3 6" xfId="11031" xr:uid="{00000000-0005-0000-0000-0000436A0000}"/>
    <cellStyle name="표머릿글(上) 2 3 6 2" xfId="16973" xr:uid="{00000000-0005-0000-0000-0000446A0000}"/>
    <cellStyle name="표머릿글(上) 2 3 6 3" xfId="22729" xr:uid="{00000000-0005-0000-0000-0000456A0000}"/>
    <cellStyle name="표머릿글(上) 2 3 6 4" xfId="28211" xr:uid="{00000000-0005-0000-0000-0000466A0000}"/>
    <cellStyle name="표머릿글(上) 2 3 7" xfId="11032" xr:uid="{00000000-0005-0000-0000-0000476A0000}"/>
    <cellStyle name="표머릿글(上) 2 3 7 2" xfId="16974" xr:uid="{00000000-0005-0000-0000-0000486A0000}"/>
    <cellStyle name="표머릿글(上) 2 3 7 3" xfId="22730" xr:uid="{00000000-0005-0000-0000-0000496A0000}"/>
    <cellStyle name="표머릿글(上) 2 3 7 4" xfId="28212" xr:uid="{00000000-0005-0000-0000-00004A6A0000}"/>
    <cellStyle name="표머릿글(上) 2 3 8" xfId="11033" xr:uid="{00000000-0005-0000-0000-00004B6A0000}"/>
    <cellStyle name="표머릿글(上) 2 3 8 2" xfId="16975" xr:uid="{00000000-0005-0000-0000-00004C6A0000}"/>
    <cellStyle name="표머릿글(上) 2 3 8 3" xfId="22731" xr:uid="{00000000-0005-0000-0000-00004D6A0000}"/>
    <cellStyle name="표머릿글(上) 2 3 8 4" xfId="28213" xr:uid="{00000000-0005-0000-0000-00004E6A0000}"/>
    <cellStyle name="표머릿글(上) 2 3 9" xfId="11034" xr:uid="{00000000-0005-0000-0000-00004F6A0000}"/>
    <cellStyle name="표머릿글(上) 2 3 9 2" xfId="16976" xr:uid="{00000000-0005-0000-0000-0000506A0000}"/>
    <cellStyle name="표머릿글(上) 2 3 9 3" xfId="22732" xr:uid="{00000000-0005-0000-0000-0000516A0000}"/>
    <cellStyle name="표머릿글(上) 2 3 9 4" xfId="28214" xr:uid="{00000000-0005-0000-0000-0000526A0000}"/>
    <cellStyle name="표머릿글(上) 2 4" xfId="11035" xr:uid="{00000000-0005-0000-0000-0000536A0000}"/>
    <cellStyle name="표머릿글(上) 2 4 2" xfId="16977" xr:uid="{00000000-0005-0000-0000-0000546A0000}"/>
    <cellStyle name="표머릿글(上) 2 4 3" xfId="22733" xr:uid="{00000000-0005-0000-0000-0000556A0000}"/>
    <cellStyle name="표머릿글(上) 2 4 4" xfId="28215" xr:uid="{00000000-0005-0000-0000-0000566A0000}"/>
    <cellStyle name="표머릿글(上) 2 5" xfId="11036" xr:uid="{00000000-0005-0000-0000-0000576A0000}"/>
    <cellStyle name="표머릿글(上) 2 5 2" xfId="16978" xr:uid="{00000000-0005-0000-0000-0000586A0000}"/>
    <cellStyle name="표머릿글(上) 2 5 3" xfId="22734" xr:uid="{00000000-0005-0000-0000-0000596A0000}"/>
    <cellStyle name="표머릿글(上) 2 5 4" xfId="28216" xr:uid="{00000000-0005-0000-0000-00005A6A0000}"/>
    <cellStyle name="표머릿글(上) 2 6" xfId="11037" xr:uid="{00000000-0005-0000-0000-00005B6A0000}"/>
    <cellStyle name="표머릿글(上) 2 6 2" xfId="16979" xr:uid="{00000000-0005-0000-0000-00005C6A0000}"/>
    <cellStyle name="표머릿글(上) 2 6 3" xfId="22735" xr:uid="{00000000-0005-0000-0000-00005D6A0000}"/>
    <cellStyle name="표머릿글(上) 2 6 4" xfId="28217" xr:uid="{00000000-0005-0000-0000-00005E6A0000}"/>
    <cellStyle name="표머릿글(上) 2 7" xfId="11038" xr:uid="{00000000-0005-0000-0000-00005F6A0000}"/>
    <cellStyle name="표머릿글(上) 2 7 2" xfId="16980" xr:uid="{00000000-0005-0000-0000-0000606A0000}"/>
    <cellStyle name="표머릿글(上) 2 7 3" xfId="22736" xr:uid="{00000000-0005-0000-0000-0000616A0000}"/>
    <cellStyle name="표머릿글(上) 2 7 4" xfId="28218" xr:uid="{00000000-0005-0000-0000-0000626A0000}"/>
    <cellStyle name="표머릿글(上) 2 8" xfId="11039" xr:uid="{00000000-0005-0000-0000-0000636A0000}"/>
    <cellStyle name="표머릿글(上) 2 8 2" xfId="16981" xr:uid="{00000000-0005-0000-0000-0000646A0000}"/>
    <cellStyle name="표머릿글(上) 2 8 3" xfId="22737" xr:uid="{00000000-0005-0000-0000-0000656A0000}"/>
    <cellStyle name="표머릿글(上) 2 8 4" xfId="28219" xr:uid="{00000000-0005-0000-0000-0000666A0000}"/>
    <cellStyle name="표머릿글(上) 2 9" xfId="11040" xr:uid="{00000000-0005-0000-0000-0000676A0000}"/>
    <cellStyle name="표머릿글(上) 2 9 2" xfId="16982" xr:uid="{00000000-0005-0000-0000-0000686A0000}"/>
    <cellStyle name="표머릿글(上) 2 9 3" xfId="22738" xr:uid="{00000000-0005-0000-0000-0000696A0000}"/>
    <cellStyle name="표머릿글(上) 2 9 4" xfId="28220" xr:uid="{00000000-0005-0000-0000-00006A6A0000}"/>
    <cellStyle name="표머릿글(上) 3" xfId="5539" xr:uid="{00000000-0005-0000-0000-00006B6A0000}"/>
    <cellStyle name="표머릿글(上) 3 10" xfId="11532" xr:uid="{00000000-0005-0000-0000-00006C6A0000}"/>
    <cellStyle name="표머릿글(上) 3 2" xfId="5827" xr:uid="{00000000-0005-0000-0000-00006D6A0000}"/>
    <cellStyle name="표머릿글(上) 3 2 10" xfId="11800" xr:uid="{00000000-0005-0000-0000-00006E6A0000}"/>
    <cellStyle name="표머릿글(上) 3 2 2" xfId="11041" xr:uid="{00000000-0005-0000-0000-00006F6A0000}"/>
    <cellStyle name="표머릿글(上) 3 2 2 2" xfId="16983" xr:uid="{00000000-0005-0000-0000-0000706A0000}"/>
    <cellStyle name="표머릿글(上) 3 2 2 3" xfId="22739" xr:uid="{00000000-0005-0000-0000-0000716A0000}"/>
    <cellStyle name="표머릿글(上) 3 2 2 4" xfId="28221" xr:uid="{00000000-0005-0000-0000-0000726A0000}"/>
    <cellStyle name="표머릿글(上) 3 2 3" xfId="11042" xr:uid="{00000000-0005-0000-0000-0000736A0000}"/>
    <cellStyle name="표머릿글(上) 3 2 3 2" xfId="16984" xr:uid="{00000000-0005-0000-0000-0000746A0000}"/>
    <cellStyle name="표머릿글(上) 3 2 3 3" xfId="22740" xr:uid="{00000000-0005-0000-0000-0000756A0000}"/>
    <cellStyle name="표머릿글(上) 3 2 3 4" xfId="28222" xr:uid="{00000000-0005-0000-0000-0000766A0000}"/>
    <cellStyle name="표머릿글(上) 3 2 4" xfId="11043" xr:uid="{00000000-0005-0000-0000-0000776A0000}"/>
    <cellStyle name="표머릿글(上) 3 2 4 2" xfId="16985" xr:uid="{00000000-0005-0000-0000-0000786A0000}"/>
    <cellStyle name="표머릿글(上) 3 2 4 3" xfId="22741" xr:uid="{00000000-0005-0000-0000-0000796A0000}"/>
    <cellStyle name="표머릿글(上) 3 2 4 4" xfId="28223" xr:uid="{00000000-0005-0000-0000-00007A6A0000}"/>
    <cellStyle name="표머릿글(上) 3 2 5" xfId="11044" xr:uid="{00000000-0005-0000-0000-00007B6A0000}"/>
    <cellStyle name="표머릿글(上) 3 2 5 2" xfId="16986" xr:uid="{00000000-0005-0000-0000-00007C6A0000}"/>
    <cellStyle name="표머릿글(上) 3 2 5 3" xfId="22742" xr:uid="{00000000-0005-0000-0000-00007D6A0000}"/>
    <cellStyle name="표머릿글(上) 3 2 5 4" xfId="28224" xr:uid="{00000000-0005-0000-0000-00007E6A0000}"/>
    <cellStyle name="표머릿글(上) 3 2 6" xfId="11045" xr:uid="{00000000-0005-0000-0000-00007F6A0000}"/>
    <cellStyle name="표머릿글(上) 3 2 6 2" xfId="16987" xr:uid="{00000000-0005-0000-0000-0000806A0000}"/>
    <cellStyle name="표머릿글(上) 3 2 6 3" xfId="22743" xr:uid="{00000000-0005-0000-0000-0000816A0000}"/>
    <cellStyle name="표머릿글(上) 3 2 6 4" xfId="28225" xr:uid="{00000000-0005-0000-0000-0000826A0000}"/>
    <cellStyle name="표머릿글(上) 3 2 7" xfId="11046" xr:uid="{00000000-0005-0000-0000-0000836A0000}"/>
    <cellStyle name="표머릿글(上) 3 2 7 2" xfId="16988" xr:uid="{00000000-0005-0000-0000-0000846A0000}"/>
    <cellStyle name="표머릿글(上) 3 2 7 3" xfId="22744" xr:uid="{00000000-0005-0000-0000-0000856A0000}"/>
    <cellStyle name="표머릿글(上) 3 2 7 4" xfId="28226" xr:uid="{00000000-0005-0000-0000-0000866A0000}"/>
    <cellStyle name="표머릿글(上) 3 2 8" xfId="11047" xr:uid="{00000000-0005-0000-0000-0000876A0000}"/>
    <cellStyle name="표머릿글(上) 3 2 8 2" xfId="16989" xr:uid="{00000000-0005-0000-0000-0000886A0000}"/>
    <cellStyle name="표머릿글(上) 3 2 8 3" xfId="22745" xr:uid="{00000000-0005-0000-0000-0000896A0000}"/>
    <cellStyle name="표머릿글(上) 3 2 8 4" xfId="28227" xr:uid="{00000000-0005-0000-0000-00008A6A0000}"/>
    <cellStyle name="표머릿글(上) 3 2 9" xfId="11048" xr:uid="{00000000-0005-0000-0000-00008B6A0000}"/>
    <cellStyle name="표머릿글(上) 3 2 9 2" xfId="16990" xr:uid="{00000000-0005-0000-0000-00008C6A0000}"/>
    <cellStyle name="표머릿글(上) 3 2 9 3" xfId="22746" xr:uid="{00000000-0005-0000-0000-00008D6A0000}"/>
    <cellStyle name="표머릿글(上) 3 2 9 4" xfId="28228" xr:uid="{00000000-0005-0000-0000-00008E6A0000}"/>
    <cellStyle name="표머릿글(上) 3 3" xfId="6049" xr:uid="{00000000-0005-0000-0000-00008F6A0000}"/>
    <cellStyle name="표머릿글(上) 3 3 10" xfId="11049" xr:uid="{00000000-0005-0000-0000-0000906A0000}"/>
    <cellStyle name="표머릿글(上) 3 3 10 2" xfId="16991" xr:uid="{00000000-0005-0000-0000-0000916A0000}"/>
    <cellStyle name="표머릿글(上) 3 3 10 3" xfId="22747" xr:uid="{00000000-0005-0000-0000-0000926A0000}"/>
    <cellStyle name="표머릿글(上) 3 3 10 4" xfId="28229" xr:uid="{00000000-0005-0000-0000-0000936A0000}"/>
    <cellStyle name="표머릿글(上) 3 3 11" xfId="12021" xr:uid="{00000000-0005-0000-0000-0000946A0000}"/>
    <cellStyle name="표머릿글(上) 3 3 12" xfId="17778" xr:uid="{00000000-0005-0000-0000-0000956A0000}"/>
    <cellStyle name="표머릿글(上) 3 3 13" xfId="23275" xr:uid="{00000000-0005-0000-0000-0000966A0000}"/>
    <cellStyle name="표머릿글(上) 3 3 2" xfId="11050" xr:uid="{00000000-0005-0000-0000-0000976A0000}"/>
    <cellStyle name="표머릿글(上) 3 3 2 2" xfId="16992" xr:uid="{00000000-0005-0000-0000-0000986A0000}"/>
    <cellStyle name="표머릿글(上) 3 3 2 3" xfId="22748" xr:uid="{00000000-0005-0000-0000-0000996A0000}"/>
    <cellStyle name="표머릿글(上) 3 3 2 4" xfId="28230" xr:uid="{00000000-0005-0000-0000-00009A6A0000}"/>
    <cellStyle name="표머릿글(上) 3 3 3" xfId="11051" xr:uid="{00000000-0005-0000-0000-00009B6A0000}"/>
    <cellStyle name="표머릿글(上) 3 3 3 2" xfId="16993" xr:uid="{00000000-0005-0000-0000-00009C6A0000}"/>
    <cellStyle name="표머릿글(上) 3 3 3 3" xfId="22749" xr:uid="{00000000-0005-0000-0000-00009D6A0000}"/>
    <cellStyle name="표머릿글(上) 3 3 3 4" xfId="28231" xr:uid="{00000000-0005-0000-0000-00009E6A0000}"/>
    <cellStyle name="표머릿글(上) 3 3 4" xfId="11052" xr:uid="{00000000-0005-0000-0000-00009F6A0000}"/>
    <cellStyle name="표머릿글(上) 3 3 4 2" xfId="16994" xr:uid="{00000000-0005-0000-0000-0000A06A0000}"/>
    <cellStyle name="표머릿글(上) 3 3 4 3" xfId="22750" xr:uid="{00000000-0005-0000-0000-0000A16A0000}"/>
    <cellStyle name="표머릿글(上) 3 3 4 4" xfId="28232" xr:uid="{00000000-0005-0000-0000-0000A26A0000}"/>
    <cellStyle name="표머릿글(上) 3 3 5" xfId="11053" xr:uid="{00000000-0005-0000-0000-0000A36A0000}"/>
    <cellStyle name="표머릿글(上) 3 3 5 2" xfId="16995" xr:uid="{00000000-0005-0000-0000-0000A46A0000}"/>
    <cellStyle name="표머릿글(上) 3 3 5 3" xfId="22751" xr:uid="{00000000-0005-0000-0000-0000A56A0000}"/>
    <cellStyle name="표머릿글(上) 3 3 5 4" xfId="28233" xr:uid="{00000000-0005-0000-0000-0000A66A0000}"/>
    <cellStyle name="표머릿글(上) 3 3 6" xfId="11054" xr:uid="{00000000-0005-0000-0000-0000A76A0000}"/>
    <cellStyle name="표머릿글(上) 3 3 6 2" xfId="16996" xr:uid="{00000000-0005-0000-0000-0000A86A0000}"/>
    <cellStyle name="표머릿글(上) 3 3 6 3" xfId="22752" xr:uid="{00000000-0005-0000-0000-0000A96A0000}"/>
    <cellStyle name="표머릿글(上) 3 3 6 4" xfId="28234" xr:uid="{00000000-0005-0000-0000-0000AA6A0000}"/>
    <cellStyle name="표머릿글(上) 3 3 7" xfId="11055" xr:uid="{00000000-0005-0000-0000-0000AB6A0000}"/>
    <cellStyle name="표머릿글(上) 3 3 7 2" xfId="16997" xr:uid="{00000000-0005-0000-0000-0000AC6A0000}"/>
    <cellStyle name="표머릿글(上) 3 3 7 3" xfId="22753" xr:uid="{00000000-0005-0000-0000-0000AD6A0000}"/>
    <cellStyle name="표머릿글(上) 3 3 7 4" xfId="28235" xr:uid="{00000000-0005-0000-0000-0000AE6A0000}"/>
    <cellStyle name="표머릿글(上) 3 3 8" xfId="11056" xr:uid="{00000000-0005-0000-0000-0000AF6A0000}"/>
    <cellStyle name="표머릿글(上) 3 3 8 2" xfId="16998" xr:uid="{00000000-0005-0000-0000-0000B06A0000}"/>
    <cellStyle name="표머릿글(上) 3 3 8 3" xfId="22754" xr:uid="{00000000-0005-0000-0000-0000B16A0000}"/>
    <cellStyle name="표머릿글(上) 3 3 8 4" xfId="28236" xr:uid="{00000000-0005-0000-0000-0000B26A0000}"/>
    <cellStyle name="표머릿글(上) 3 3 9" xfId="11057" xr:uid="{00000000-0005-0000-0000-0000B36A0000}"/>
    <cellStyle name="표머릿글(上) 3 3 9 2" xfId="16999" xr:uid="{00000000-0005-0000-0000-0000B46A0000}"/>
    <cellStyle name="표머릿글(上) 3 3 9 3" xfId="22755" xr:uid="{00000000-0005-0000-0000-0000B56A0000}"/>
    <cellStyle name="표머릿글(上) 3 3 9 4" xfId="28237" xr:uid="{00000000-0005-0000-0000-0000B66A0000}"/>
    <cellStyle name="표머릿글(上) 3 4" xfId="11058" xr:uid="{00000000-0005-0000-0000-0000B76A0000}"/>
    <cellStyle name="표머릿글(上) 3 4 2" xfId="17000" xr:uid="{00000000-0005-0000-0000-0000B86A0000}"/>
    <cellStyle name="표머릿글(上) 3 4 3" xfId="22756" xr:uid="{00000000-0005-0000-0000-0000B96A0000}"/>
    <cellStyle name="표머릿글(上) 3 4 4" xfId="28238" xr:uid="{00000000-0005-0000-0000-0000BA6A0000}"/>
    <cellStyle name="표머릿글(上) 3 5" xfId="11059" xr:uid="{00000000-0005-0000-0000-0000BB6A0000}"/>
    <cellStyle name="표머릿글(上) 3 5 2" xfId="17001" xr:uid="{00000000-0005-0000-0000-0000BC6A0000}"/>
    <cellStyle name="표머릿글(上) 3 5 3" xfId="22757" xr:uid="{00000000-0005-0000-0000-0000BD6A0000}"/>
    <cellStyle name="표머릿글(上) 3 5 4" xfId="28239" xr:uid="{00000000-0005-0000-0000-0000BE6A0000}"/>
    <cellStyle name="표머릿글(上) 3 6" xfId="11060" xr:uid="{00000000-0005-0000-0000-0000BF6A0000}"/>
    <cellStyle name="표머릿글(上) 3 6 2" xfId="17002" xr:uid="{00000000-0005-0000-0000-0000C06A0000}"/>
    <cellStyle name="표머릿글(上) 3 6 3" xfId="22758" xr:uid="{00000000-0005-0000-0000-0000C16A0000}"/>
    <cellStyle name="표머릿글(上) 3 6 4" xfId="28240" xr:uid="{00000000-0005-0000-0000-0000C26A0000}"/>
    <cellStyle name="표머릿글(上) 3 7" xfId="11061" xr:uid="{00000000-0005-0000-0000-0000C36A0000}"/>
    <cellStyle name="표머릿글(上) 3 7 2" xfId="17003" xr:uid="{00000000-0005-0000-0000-0000C46A0000}"/>
    <cellStyle name="표머릿글(上) 3 7 3" xfId="22759" xr:uid="{00000000-0005-0000-0000-0000C56A0000}"/>
    <cellStyle name="표머릿글(上) 3 7 4" xfId="28241" xr:uid="{00000000-0005-0000-0000-0000C66A0000}"/>
    <cellStyle name="표머릿글(上) 3 8" xfId="11062" xr:uid="{00000000-0005-0000-0000-0000C76A0000}"/>
    <cellStyle name="표머릿글(上) 3 8 2" xfId="17004" xr:uid="{00000000-0005-0000-0000-0000C86A0000}"/>
    <cellStyle name="표머릿글(上) 3 8 3" xfId="22760" xr:uid="{00000000-0005-0000-0000-0000C96A0000}"/>
    <cellStyle name="표머릿글(上) 3 8 4" xfId="28242" xr:uid="{00000000-0005-0000-0000-0000CA6A0000}"/>
    <cellStyle name="표머릿글(上) 3 9" xfId="11063" xr:uid="{00000000-0005-0000-0000-0000CB6A0000}"/>
    <cellStyle name="표머릿글(上) 3 9 2" xfId="17005" xr:uid="{00000000-0005-0000-0000-0000CC6A0000}"/>
    <cellStyle name="표머릿글(上) 3 9 3" xfId="22761" xr:uid="{00000000-0005-0000-0000-0000CD6A0000}"/>
    <cellStyle name="표머릿글(上) 3 9 4" xfId="28243" xr:uid="{00000000-0005-0000-0000-0000CE6A0000}"/>
    <cellStyle name="표머릿글(上) 4" xfId="5482" xr:uid="{00000000-0005-0000-0000-0000CF6A0000}"/>
    <cellStyle name="표머릿글(上) 4 2" xfId="5770" xr:uid="{00000000-0005-0000-0000-0000D06A0000}"/>
    <cellStyle name="표머릿글(上) 4 2 10" xfId="11064" xr:uid="{00000000-0005-0000-0000-0000D16A0000}"/>
    <cellStyle name="표머릿글(上) 4 2 10 2" xfId="17006" xr:uid="{00000000-0005-0000-0000-0000D26A0000}"/>
    <cellStyle name="표머릿글(上) 4 2 10 3" xfId="22762" xr:uid="{00000000-0005-0000-0000-0000D36A0000}"/>
    <cellStyle name="표머릿글(上) 4 2 10 4" xfId="28244" xr:uid="{00000000-0005-0000-0000-0000D46A0000}"/>
    <cellStyle name="표머릿글(上) 4 2 11" xfId="11743" xr:uid="{00000000-0005-0000-0000-0000D56A0000}"/>
    <cellStyle name="표머릿글(上) 4 2 12" xfId="23023" xr:uid="{00000000-0005-0000-0000-0000D66A0000}"/>
    <cellStyle name="표머릿글(上) 4 2 2" xfId="11065" xr:uid="{00000000-0005-0000-0000-0000D76A0000}"/>
    <cellStyle name="표머릿글(上) 4 2 2 2" xfId="17007" xr:uid="{00000000-0005-0000-0000-0000D86A0000}"/>
    <cellStyle name="표머릿글(上) 4 2 2 3" xfId="22763" xr:uid="{00000000-0005-0000-0000-0000D96A0000}"/>
    <cellStyle name="표머릿글(上) 4 2 2 4" xfId="28245" xr:uid="{00000000-0005-0000-0000-0000DA6A0000}"/>
    <cellStyle name="표머릿글(上) 4 2 3" xfId="11066" xr:uid="{00000000-0005-0000-0000-0000DB6A0000}"/>
    <cellStyle name="표머릿글(上) 4 2 3 2" xfId="17008" xr:uid="{00000000-0005-0000-0000-0000DC6A0000}"/>
    <cellStyle name="표머릿글(上) 4 2 3 3" xfId="22764" xr:uid="{00000000-0005-0000-0000-0000DD6A0000}"/>
    <cellStyle name="표머릿글(上) 4 2 3 4" xfId="28246" xr:uid="{00000000-0005-0000-0000-0000DE6A0000}"/>
    <cellStyle name="표머릿글(上) 4 2 4" xfId="11067" xr:uid="{00000000-0005-0000-0000-0000DF6A0000}"/>
    <cellStyle name="표머릿글(上) 4 2 4 2" xfId="17009" xr:uid="{00000000-0005-0000-0000-0000E06A0000}"/>
    <cellStyle name="표머릿글(上) 4 2 4 3" xfId="22765" xr:uid="{00000000-0005-0000-0000-0000E16A0000}"/>
    <cellStyle name="표머릿글(上) 4 2 4 4" xfId="28247" xr:uid="{00000000-0005-0000-0000-0000E26A0000}"/>
    <cellStyle name="표머릿글(上) 4 2 5" xfId="11068" xr:uid="{00000000-0005-0000-0000-0000E36A0000}"/>
    <cellStyle name="표머릿글(上) 4 2 5 2" xfId="17010" xr:uid="{00000000-0005-0000-0000-0000E46A0000}"/>
    <cellStyle name="표머릿글(上) 4 2 5 3" xfId="22766" xr:uid="{00000000-0005-0000-0000-0000E56A0000}"/>
    <cellStyle name="표머릿글(上) 4 2 5 4" xfId="28248" xr:uid="{00000000-0005-0000-0000-0000E66A0000}"/>
    <cellStyle name="표머릿글(上) 4 2 6" xfId="11069" xr:uid="{00000000-0005-0000-0000-0000E76A0000}"/>
    <cellStyle name="표머릿글(上) 4 2 6 2" xfId="17011" xr:uid="{00000000-0005-0000-0000-0000E86A0000}"/>
    <cellStyle name="표머릿글(上) 4 2 6 3" xfId="22767" xr:uid="{00000000-0005-0000-0000-0000E96A0000}"/>
    <cellStyle name="표머릿글(上) 4 2 6 4" xfId="28249" xr:uid="{00000000-0005-0000-0000-0000EA6A0000}"/>
    <cellStyle name="표머릿글(上) 4 2 7" xfId="11070" xr:uid="{00000000-0005-0000-0000-0000EB6A0000}"/>
    <cellStyle name="표머릿글(上) 4 2 7 2" xfId="17012" xr:uid="{00000000-0005-0000-0000-0000EC6A0000}"/>
    <cellStyle name="표머릿글(上) 4 2 7 3" xfId="22768" xr:uid="{00000000-0005-0000-0000-0000ED6A0000}"/>
    <cellStyle name="표머릿글(上) 4 2 7 4" xfId="28250" xr:uid="{00000000-0005-0000-0000-0000EE6A0000}"/>
    <cellStyle name="표머릿글(上) 4 2 8" xfId="11071" xr:uid="{00000000-0005-0000-0000-0000EF6A0000}"/>
    <cellStyle name="표머릿글(上) 4 2 8 2" xfId="17013" xr:uid="{00000000-0005-0000-0000-0000F06A0000}"/>
    <cellStyle name="표머릿글(上) 4 2 8 3" xfId="22769" xr:uid="{00000000-0005-0000-0000-0000F16A0000}"/>
    <cellStyle name="표머릿글(上) 4 2 8 4" xfId="28251" xr:uid="{00000000-0005-0000-0000-0000F26A0000}"/>
    <cellStyle name="표머릿글(上) 4 2 9" xfId="11072" xr:uid="{00000000-0005-0000-0000-0000F36A0000}"/>
    <cellStyle name="표머릿글(上) 4 2 9 2" xfId="17014" xr:uid="{00000000-0005-0000-0000-0000F46A0000}"/>
    <cellStyle name="표머릿글(上) 4 2 9 3" xfId="22770" xr:uid="{00000000-0005-0000-0000-0000F56A0000}"/>
    <cellStyle name="표머릿글(上) 4 2 9 4" xfId="28252" xr:uid="{00000000-0005-0000-0000-0000F66A0000}"/>
    <cellStyle name="표머릿글(上) 4 3" xfId="5995" xr:uid="{00000000-0005-0000-0000-0000F76A0000}"/>
    <cellStyle name="표머릿글(上) 4 3 10" xfId="11073" xr:uid="{00000000-0005-0000-0000-0000F86A0000}"/>
    <cellStyle name="표머릿글(上) 4 3 10 2" xfId="17015" xr:uid="{00000000-0005-0000-0000-0000F96A0000}"/>
    <cellStyle name="표머릿글(上) 4 3 10 3" xfId="22771" xr:uid="{00000000-0005-0000-0000-0000FA6A0000}"/>
    <cellStyle name="표머릿글(上) 4 3 10 4" xfId="28253" xr:uid="{00000000-0005-0000-0000-0000FB6A0000}"/>
    <cellStyle name="표머릿글(上) 4 3 11" xfId="11968" xr:uid="{00000000-0005-0000-0000-0000FC6A0000}"/>
    <cellStyle name="표머릿글(上) 4 3 12" xfId="17725" xr:uid="{00000000-0005-0000-0000-0000FD6A0000}"/>
    <cellStyle name="표머릿글(上) 4 3 13" xfId="23222" xr:uid="{00000000-0005-0000-0000-0000FE6A0000}"/>
    <cellStyle name="표머릿글(上) 4 3 2" xfId="11074" xr:uid="{00000000-0005-0000-0000-0000FF6A0000}"/>
    <cellStyle name="표머릿글(上) 4 3 2 2" xfId="17016" xr:uid="{00000000-0005-0000-0000-0000006B0000}"/>
    <cellStyle name="표머릿글(上) 4 3 2 3" xfId="22772" xr:uid="{00000000-0005-0000-0000-0000016B0000}"/>
    <cellStyle name="표머릿글(上) 4 3 2 4" xfId="28254" xr:uid="{00000000-0005-0000-0000-0000026B0000}"/>
    <cellStyle name="표머릿글(上) 4 3 3" xfId="11075" xr:uid="{00000000-0005-0000-0000-0000036B0000}"/>
    <cellStyle name="표머릿글(上) 4 3 3 2" xfId="17017" xr:uid="{00000000-0005-0000-0000-0000046B0000}"/>
    <cellStyle name="표머릿글(上) 4 3 3 3" xfId="22773" xr:uid="{00000000-0005-0000-0000-0000056B0000}"/>
    <cellStyle name="표머릿글(上) 4 3 3 4" xfId="28255" xr:uid="{00000000-0005-0000-0000-0000066B0000}"/>
    <cellStyle name="표머릿글(上) 4 3 4" xfId="11076" xr:uid="{00000000-0005-0000-0000-0000076B0000}"/>
    <cellStyle name="표머릿글(上) 4 3 4 2" xfId="17018" xr:uid="{00000000-0005-0000-0000-0000086B0000}"/>
    <cellStyle name="표머릿글(上) 4 3 4 3" xfId="22774" xr:uid="{00000000-0005-0000-0000-0000096B0000}"/>
    <cellStyle name="표머릿글(上) 4 3 4 4" xfId="28256" xr:uid="{00000000-0005-0000-0000-00000A6B0000}"/>
    <cellStyle name="표머릿글(上) 4 3 5" xfId="11077" xr:uid="{00000000-0005-0000-0000-00000B6B0000}"/>
    <cellStyle name="표머릿글(上) 4 3 5 2" xfId="17019" xr:uid="{00000000-0005-0000-0000-00000C6B0000}"/>
    <cellStyle name="표머릿글(上) 4 3 5 3" xfId="22775" xr:uid="{00000000-0005-0000-0000-00000D6B0000}"/>
    <cellStyle name="표머릿글(上) 4 3 5 4" xfId="28257" xr:uid="{00000000-0005-0000-0000-00000E6B0000}"/>
    <cellStyle name="표머릿글(上) 4 3 6" xfId="11078" xr:uid="{00000000-0005-0000-0000-00000F6B0000}"/>
    <cellStyle name="표머릿글(上) 4 3 6 2" xfId="17020" xr:uid="{00000000-0005-0000-0000-0000106B0000}"/>
    <cellStyle name="표머릿글(上) 4 3 6 3" xfId="22776" xr:uid="{00000000-0005-0000-0000-0000116B0000}"/>
    <cellStyle name="표머릿글(上) 4 3 6 4" xfId="28258" xr:uid="{00000000-0005-0000-0000-0000126B0000}"/>
    <cellStyle name="표머릿글(上) 4 3 7" xfId="11079" xr:uid="{00000000-0005-0000-0000-0000136B0000}"/>
    <cellStyle name="표머릿글(上) 4 3 7 2" xfId="17021" xr:uid="{00000000-0005-0000-0000-0000146B0000}"/>
    <cellStyle name="표머릿글(上) 4 3 7 3" xfId="22777" xr:uid="{00000000-0005-0000-0000-0000156B0000}"/>
    <cellStyle name="표머릿글(上) 4 3 7 4" xfId="28259" xr:uid="{00000000-0005-0000-0000-0000166B0000}"/>
    <cellStyle name="표머릿글(上) 4 3 8" xfId="11080" xr:uid="{00000000-0005-0000-0000-0000176B0000}"/>
    <cellStyle name="표머릿글(上) 4 3 8 2" xfId="17022" xr:uid="{00000000-0005-0000-0000-0000186B0000}"/>
    <cellStyle name="표머릿글(上) 4 3 8 3" xfId="22778" xr:uid="{00000000-0005-0000-0000-0000196B0000}"/>
    <cellStyle name="표머릿글(上) 4 3 8 4" xfId="28260" xr:uid="{00000000-0005-0000-0000-00001A6B0000}"/>
    <cellStyle name="표머릿글(上) 4 3 9" xfId="11081" xr:uid="{00000000-0005-0000-0000-00001B6B0000}"/>
    <cellStyle name="표머릿글(上) 4 3 9 2" xfId="17023" xr:uid="{00000000-0005-0000-0000-00001C6B0000}"/>
    <cellStyle name="표머릿글(上) 4 3 9 3" xfId="22779" xr:uid="{00000000-0005-0000-0000-00001D6B0000}"/>
    <cellStyle name="표머릿글(上) 4 3 9 4" xfId="28261" xr:uid="{00000000-0005-0000-0000-00001E6B0000}"/>
    <cellStyle name="표머릿글(上) 4 4" xfId="11082" xr:uid="{00000000-0005-0000-0000-00001F6B0000}"/>
    <cellStyle name="표머릿글(上) 4 4 2" xfId="17024" xr:uid="{00000000-0005-0000-0000-0000206B0000}"/>
    <cellStyle name="표머릿글(上) 4 4 3" xfId="22780" xr:uid="{00000000-0005-0000-0000-0000216B0000}"/>
    <cellStyle name="표머릿글(上) 4 4 4" xfId="28262" xr:uid="{00000000-0005-0000-0000-0000226B0000}"/>
    <cellStyle name="표머릿글(上) 4 5" xfId="11083" xr:uid="{00000000-0005-0000-0000-0000236B0000}"/>
    <cellStyle name="표머릿글(上) 4 5 2" xfId="17025" xr:uid="{00000000-0005-0000-0000-0000246B0000}"/>
    <cellStyle name="표머릿글(上) 4 5 3" xfId="22781" xr:uid="{00000000-0005-0000-0000-0000256B0000}"/>
    <cellStyle name="표머릿글(上) 4 5 4" xfId="28263" xr:uid="{00000000-0005-0000-0000-0000266B0000}"/>
    <cellStyle name="표머릿글(上) 4 6" xfId="11084" xr:uid="{00000000-0005-0000-0000-0000276B0000}"/>
    <cellStyle name="표머릿글(上) 4 6 2" xfId="17026" xr:uid="{00000000-0005-0000-0000-0000286B0000}"/>
    <cellStyle name="표머릿글(上) 4 6 3" xfId="22782" xr:uid="{00000000-0005-0000-0000-0000296B0000}"/>
    <cellStyle name="표머릿글(上) 4 6 4" xfId="28264" xr:uid="{00000000-0005-0000-0000-00002A6B0000}"/>
    <cellStyle name="표머릿글(上) 4 7" xfId="11085" xr:uid="{00000000-0005-0000-0000-00002B6B0000}"/>
    <cellStyle name="표머릿글(上) 4 7 2" xfId="17027" xr:uid="{00000000-0005-0000-0000-00002C6B0000}"/>
    <cellStyle name="표머릿글(上) 4 7 3" xfId="22783" xr:uid="{00000000-0005-0000-0000-00002D6B0000}"/>
    <cellStyle name="표머릿글(上) 4 7 4" xfId="28265" xr:uid="{00000000-0005-0000-0000-00002E6B0000}"/>
    <cellStyle name="표머릿글(上) 4 8" xfId="11086" xr:uid="{00000000-0005-0000-0000-00002F6B0000}"/>
    <cellStyle name="표머릿글(上) 4 8 2" xfId="17028" xr:uid="{00000000-0005-0000-0000-0000306B0000}"/>
    <cellStyle name="표머릿글(上) 4 8 3" xfId="22784" xr:uid="{00000000-0005-0000-0000-0000316B0000}"/>
    <cellStyle name="표머릿글(上) 4 8 4" xfId="28266" xr:uid="{00000000-0005-0000-0000-0000326B0000}"/>
    <cellStyle name="표머릿글(上) 4 9" xfId="11476" xr:uid="{00000000-0005-0000-0000-0000336B0000}"/>
    <cellStyle name="표머릿글(上) 5" xfId="11087" xr:uid="{00000000-0005-0000-0000-0000346B0000}"/>
    <cellStyle name="표머릿글(上) 5 2" xfId="17029" xr:uid="{00000000-0005-0000-0000-0000356B0000}"/>
    <cellStyle name="표머릿글(上) 5 3" xfId="22785" xr:uid="{00000000-0005-0000-0000-0000366B0000}"/>
    <cellStyle name="표머릿글(上) 5 4" xfId="28267" xr:uid="{00000000-0005-0000-0000-0000376B0000}"/>
    <cellStyle name="표머릿글(上) 6" xfId="11088" xr:uid="{00000000-0005-0000-0000-0000386B0000}"/>
    <cellStyle name="표머릿글(上) 6 2" xfId="17030" xr:uid="{00000000-0005-0000-0000-0000396B0000}"/>
    <cellStyle name="표머릿글(上) 6 3" xfId="22786" xr:uid="{00000000-0005-0000-0000-00003A6B0000}"/>
    <cellStyle name="표머릿글(上) 6 4" xfId="28268" xr:uid="{00000000-0005-0000-0000-00003B6B0000}"/>
    <cellStyle name="표머릿글(上) 7" xfId="11089" xr:uid="{00000000-0005-0000-0000-00003C6B0000}"/>
    <cellStyle name="표머릿글(上) 7 2" xfId="17031" xr:uid="{00000000-0005-0000-0000-00003D6B0000}"/>
    <cellStyle name="표머릿글(上) 7 3" xfId="22787" xr:uid="{00000000-0005-0000-0000-00003E6B0000}"/>
    <cellStyle name="표머릿글(上) 7 4" xfId="28269" xr:uid="{00000000-0005-0000-0000-00003F6B0000}"/>
    <cellStyle name="표머릿글(上) 8" xfId="11090" xr:uid="{00000000-0005-0000-0000-0000406B0000}"/>
    <cellStyle name="표머릿글(上) 8 2" xfId="17032" xr:uid="{00000000-0005-0000-0000-0000416B0000}"/>
    <cellStyle name="표머릿글(上) 8 3" xfId="22788" xr:uid="{00000000-0005-0000-0000-0000426B0000}"/>
    <cellStyle name="표머릿글(上) 8 4" xfId="28270" xr:uid="{00000000-0005-0000-0000-0000436B0000}"/>
    <cellStyle name="표머릿글(上) 9" xfId="11091" xr:uid="{00000000-0005-0000-0000-0000446B0000}"/>
    <cellStyle name="표머릿글(上) 9 2" xfId="17033" xr:uid="{00000000-0005-0000-0000-0000456B0000}"/>
    <cellStyle name="표머릿글(上) 9 3" xfId="22789" xr:uid="{00000000-0005-0000-0000-0000466B0000}"/>
    <cellStyle name="표머릿글(上) 9 4" xfId="28271" xr:uid="{00000000-0005-0000-0000-0000476B0000}"/>
    <cellStyle name="표머릿글(中)" xfId="674" xr:uid="{00000000-0005-0000-0000-0000486B0000}"/>
    <cellStyle name="표머릿글(下)" xfId="675" xr:uid="{00000000-0005-0000-0000-0000496B0000}"/>
    <cellStyle name="표상단" xfId="4880" xr:uid="{00000000-0005-0000-0000-00004A6B0000}"/>
    <cellStyle name="표상단 2" xfId="5543" xr:uid="{00000000-0005-0000-0000-00004B6B0000}"/>
    <cellStyle name="표상단 2 2" xfId="5831" xr:uid="{00000000-0005-0000-0000-00004C6B0000}"/>
    <cellStyle name="표상단 2 2 10" xfId="17566" xr:uid="{00000000-0005-0000-0000-00004D6B0000}"/>
    <cellStyle name="표상단 2 2 2" xfId="11092" xr:uid="{00000000-0005-0000-0000-00004E6B0000}"/>
    <cellStyle name="표상단 2 2 2 2" xfId="17034" xr:uid="{00000000-0005-0000-0000-00004F6B0000}"/>
    <cellStyle name="표상단 2 2 2 3" xfId="28272" xr:uid="{00000000-0005-0000-0000-0000506B0000}"/>
    <cellStyle name="표상단 2 2 3" xfId="11093" xr:uid="{00000000-0005-0000-0000-0000516B0000}"/>
    <cellStyle name="표상단 2 2 3 2" xfId="17035" xr:uid="{00000000-0005-0000-0000-0000526B0000}"/>
    <cellStyle name="표상단 2 2 3 3" xfId="28273" xr:uid="{00000000-0005-0000-0000-0000536B0000}"/>
    <cellStyle name="표상단 2 2 4" xfId="11094" xr:uid="{00000000-0005-0000-0000-0000546B0000}"/>
    <cellStyle name="표상단 2 2 4 2" xfId="17036" xr:uid="{00000000-0005-0000-0000-0000556B0000}"/>
    <cellStyle name="표상단 2 2 4 3" xfId="28274" xr:uid="{00000000-0005-0000-0000-0000566B0000}"/>
    <cellStyle name="표상단 2 2 5" xfId="11095" xr:uid="{00000000-0005-0000-0000-0000576B0000}"/>
    <cellStyle name="표상단 2 2 5 2" xfId="17037" xr:uid="{00000000-0005-0000-0000-0000586B0000}"/>
    <cellStyle name="표상단 2 2 5 3" xfId="28275" xr:uid="{00000000-0005-0000-0000-0000596B0000}"/>
    <cellStyle name="표상단 2 2 6" xfId="11096" xr:uid="{00000000-0005-0000-0000-00005A6B0000}"/>
    <cellStyle name="표상단 2 2 6 2" xfId="17038" xr:uid="{00000000-0005-0000-0000-00005B6B0000}"/>
    <cellStyle name="표상단 2 2 6 3" xfId="28276" xr:uid="{00000000-0005-0000-0000-00005C6B0000}"/>
    <cellStyle name="표상단 2 2 7" xfId="11097" xr:uid="{00000000-0005-0000-0000-00005D6B0000}"/>
    <cellStyle name="표상단 2 2 7 2" xfId="17039" xr:uid="{00000000-0005-0000-0000-00005E6B0000}"/>
    <cellStyle name="표상단 2 2 7 3" xfId="28277" xr:uid="{00000000-0005-0000-0000-00005F6B0000}"/>
    <cellStyle name="표상단 2 2 8" xfId="11098" xr:uid="{00000000-0005-0000-0000-0000606B0000}"/>
    <cellStyle name="표상단 2 2 8 2" xfId="17040" xr:uid="{00000000-0005-0000-0000-0000616B0000}"/>
    <cellStyle name="표상단 2 2 8 3" xfId="28278" xr:uid="{00000000-0005-0000-0000-0000626B0000}"/>
    <cellStyle name="표상단 2 2 9" xfId="11804" xr:uid="{00000000-0005-0000-0000-0000636B0000}"/>
    <cellStyle name="표상단 2 3" xfId="6053" xr:uid="{00000000-0005-0000-0000-0000646B0000}"/>
    <cellStyle name="표상단 2 3 2" xfId="12025" xr:uid="{00000000-0005-0000-0000-0000656B0000}"/>
    <cellStyle name="표상단 2 4" xfId="11099" xr:uid="{00000000-0005-0000-0000-0000666B0000}"/>
    <cellStyle name="표상단 2 4 2" xfId="17041" xr:uid="{00000000-0005-0000-0000-0000676B0000}"/>
    <cellStyle name="표상단 2 4 3" xfId="28279" xr:uid="{00000000-0005-0000-0000-0000686B0000}"/>
    <cellStyle name="표상단 2 5" xfId="11100" xr:uid="{00000000-0005-0000-0000-0000696B0000}"/>
    <cellStyle name="표상단 2 5 2" xfId="17042" xr:uid="{00000000-0005-0000-0000-00006A6B0000}"/>
    <cellStyle name="표상단 2 5 3" xfId="28280" xr:uid="{00000000-0005-0000-0000-00006B6B0000}"/>
    <cellStyle name="표상단 2 6" xfId="11536" xr:uid="{00000000-0005-0000-0000-00006C6B0000}"/>
    <cellStyle name="표상단 3" xfId="5426" xr:uid="{00000000-0005-0000-0000-00006D6B0000}"/>
    <cellStyle name="표상단 3 10" xfId="11420" xr:uid="{00000000-0005-0000-0000-00006E6B0000}"/>
    <cellStyle name="표상단 3 11" xfId="17217" xr:uid="{00000000-0005-0000-0000-00006F6B0000}"/>
    <cellStyle name="표상단 3 12" xfId="11254" xr:uid="{00000000-0005-0000-0000-0000706B0000}"/>
    <cellStyle name="표상단 3 2" xfId="5714" xr:uid="{00000000-0005-0000-0000-0000716B0000}"/>
    <cellStyle name="표상단 3 2 10" xfId="11687" xr:uid="{00000000-0005-0000-0000-0000726B0000}"/>
    <cellStyle name="표상단 3 2 11" xfId="17456" xr:uid="{00000000-0005-0000-0000-0000736B0000}"/>
    <cellStyle name="표상단 3 2 12" xfId="22976" xr:uid="{00000000-0005-0000-0000-0000746B0000}"/>
    <cellStyle name="표상단 3 2 2" xfId="11101" xr:uid="{00000000-0005-0000-0000-0000756B0000}"/>
    <cellStyle name="표상단 3 2 2 2" xfId="17043" xr:uid="{00000000-0005-0000-0000-0000766B0000}"/>
    <cellStyle name="표상단 3 2 2 3" xfId="28281" xr:uid="{00000000-0005-0000-0000-0000776B0000}"/>
    <cellStyle name="표상단 3 2 3" xfId="11102" xr:uid="{00000000-0005-0000-0000-0000786B0000}"/>
    <cellStyle name="표상단 3 2 3 2" xfId="17044" xr:uid="{00000000-0005-0000-0000-0000796B0000}"/>
    <cellStyle name="표상단 3 2 3 3" xfId="28282" xr:uid="{00000000-0005-0000-0000-00007A6B0000}"/>
    <cellStyle name="표상단 3 2 4" xfId="11103" xr:uid="{00000000-0005-0000-0000-00007B6B0000}"/>
    <cellStyle name="표상단 3 2 4 2" xfId="17045" xr:uid="{00000000-0005-0000-0000-00007C6B0000}"/>
    <cellStyle name="표상단 3 2 4 3" xfId="28283" xr:uid="{00000000-0005-0000-0000-00007D6B0000}"/>
    <cellStyle name="표상단 3 2 5" xfId="11104" xr:uid="{00000000-0005-0000-0000-00007E6B0000}"/>
    <cellStyle name="표상단 3 2 5 2" xfId="17046" xr:uid="{00000000-0005-0000-0000-00007F6B0000}"/>
    <cellStyle name="표상단 3 2 5 3" xfId="28284" xr:uid="{00000000-0005-0000-0000-0000806B0000}"/>
    <cellStyle name="표상단 3 2 6" xfId="11105" xr:uid="{00000000-0005-0000-0000-0000816B0000}"/>
    <cellStyle name="표상단 3 2 6 2" xfId="17047" xr:uid="{00000000-0005-0000-0000-0000826B0000}"/>
    <cellStyle name="표상단 3 2 6 3" xfId="28285" xr:uid="{00000000-0005-0000-0000-0000836B0000}"/>
    <cellStyle name="표상단 3 2 7" xfId="11106" xr:uid="{00000000-0005-0000-0000-0000846B0000}"/>
    <cellStyle name="표상단 3 2 7 2" xfId="17048" xr:uid="{00000000-0005-0000-0000-0000856B0000}"/>
    <cellStyle name="표상단 3 2 7 3" xfId="28286" xr:uid="{00000000-0005-0000-0000-0000866B0000}"/>
    <cellStyle name="표상단 3 2 8" xfId="11107" xr:uid="{00000000-0005-0000-0000-0000876B0000}"/>
    <cellStyle name="표상단 3 2 8 2" xfId="17049" xr:uid="{00000000-0005-0000-0000-0000886B0000}"/>
    <cellStyle name="표상단 3 2 8 3" xfId="28287" xr:uid="{00000000-0005-0000-0000-0000896B0000}"/>
    <cellStyle name="표상단 3 2 9" xfId="11108" xr:uid="{00000000-0005-0000-0000-00008A6B0000}"/>
    <cellStyle name="표상단 3 2 9 2" xfId="17050" xr:uid="{00000000-0005-0000-0000-00008B6B0000}"/>
    <cellStyle name="표상단 3 2 9 3" xfId="28288" xr:uid="{00000000-0005-0000-0000-00008C6B0000}"/>
    <cellStyle name="표상단 3 3" xfId="5950" xr:uid="{00000000-0005-0000-0000-00008D6B0000}"/>
    <cellStyle name="표상단 3 3 10" xfId="11109" xr:uid="{00000000-0005-0000-0000-00008E6B0000}"/>
    <cellStyle name="표상단 3 3 10 2" xfId="17051" xr:uid="{00000000-0005-0000-0000-00008F6B0000}"/>
    <cellStyle name="표상단 3 3 10 3" xfId="28289" xr:uid="{00000000-0005-0000-0000-0000906B0000}"/>
    <cellStyle name="표상단 3 3 11" xfId="11923" xr:uid="{00000000-0005-0000-0000-0000916B0000}"/>
    <cellStyle name="표상단 3 3 12" xfId="17680" xr:uid="{00000000-0005-0000-0000-0000926B0000}"/>
    <cellStyle name="표상단 3 3 13" xfId="23177" xr:uid="{00000000-0005-0000-0000-0000936B0000}"/>
    <cellStyle name="표상단 3 3 2" xfId="11110" xr:uid="{00000000-0005-0000-0000-0000946B0000}"/>
    <cellStyle name="표상단 3 3 2 2" xfId="17052" xr:uid="{00000000-0005-0000-0000-0000956B0000}"/>
    <cellStyle name="표상단 3 3 2 3" xfId="28290" xr:uid="{00000000-0005-0000-0000-0000966B0000}"/>
    <cellStyle name="표상단 3 3 3" xfId="11111" xr:uid="{00000000-0005-0000-0000-0000976B0000}"/>
    <cellStyle name="표상단 3 3 3 2" xfId="17053" xr:uid="{00000000-0005-0000-0000-0000986B0000}"/>
    <cellStyle name="표상단 3 3 3 3" xfId="28291" xr:uid="{00000000-0005-0000-0000-0000996B0000}"/>
    <cellStyle name="표상단 3 3 4" xfId="11112" xr:uid="{00000000-0005-0000-0000-00009A6B0000}"/>
    <cellStyle name="표상단 3 3 4 2" xfId="17054" xr:uid="{00000000-0005-0000-0000-00009B6B0000}"/>
    <cellStyle name="표상단 3 3 4 3" xfId="28292" xr:uid="{00000000-0005-0000-0000-00009C6B0000}"/>
    <cellStyle name="표상단 3 3 5" xfId="11113" xr:uid="{00000000-0005-0000-0000-00009D6B0000}"/>
    <cellStyle name="표상단 3 3 5 2" xfId="17055" xr:uid="{00000000-0005-0000-0000-00009E6B0000}"/>
    <cellStyle name="표상단 3 3 5 3" xfId="28293" xr:uid="{00000000-0005-0000-0000-00009F6B0000}"/>
    <cellStyle name="표상단 3 3 6" xfId="11114" xr:uid="{00000000-0005-0000-0000-0000A06B0000}"/>
    <cellStyle name="표상단 3 3 6 2" xfId="17056" xr:uid="{00000000-0005-0000-0000-0000A16B0000}"/>
    <cellStyle name="표상단 3 3 6 3" xfId="28294" xr:uid="{00000000-0005-0000-0000-0000A26B0000}"/>
    <cellStyle name="표상단 3 3 7" xfId="11115" xr:uid="{00000000-0005-0000-0000-0000A36B0000}"/>
    <cellStyle name="표상단 3 3 7 2" xfId="17057" xr:uid="{00000000-0005-0000-0000-0000A46B0000}"/>
    <cellStyle name="표상단 3 3 7 3" xfId="28295" xr:uid="{00000000-0005-0000-0000-0000A56B0000}"/>
    <cellStyle name="표상단 3 3 8" xfId="11116" xr:uid="{00000000-0005-0000-0000-0000A66B0000}"/>
    <cellStyle name="표상단 3 3 8 2" xfId="17058" xr:uid="{00000000-0005-0000-0000-0000A76B0000}"/>
    <cellStyle name="표상단 3 3 8 3" xfId="28296" xr:uid="{00000000-0005-0000-0000-0000A86B0000}"/>
    <cellStyle name="표상단 3 3 9" xfId="11117" xr:uid="{00000000-0005-0000-0000-0000A96B0000}"/>
    <cellStyle name="표상단 3 3 9 2" xfId="17059" xr:uid="{00000000-0005-0000-0000-0000AA6B0000}"/>
    <cellStyle name="표상단 3 3 9 3" xfId="28297" xr:uid="{00000000-0005-0000-0000-0000AB6B0000}"/>
    <cellStyle name="표상단 3 4" xfId="11118" xr:uid="{00000000-0005-0000-0000-0000AC6B0000}"/>
    <cellStyle name="표상단 3 4 2" xfId="17060" xr:uid="{00000000-0005-0000-0000-0000AD6B0000}"/>
    <cellStyle name="표상단 3 4 3" xfId="28298" xr:uid="{00000000-0005-0000-0000-0000AE6B0000}"/>
    <cellStyle name="표상단 3 5" xfId="11119" xr:uid="{00000000-0005-0000-0000-0000AF6B0000}"/>
    <cellStyle name="표상단 3 5 2" xfId="17061" xr:uid="{00000000-0005-0000-0000-0000B06B0000}"/>
    <cellStyle name="표상단 3 5 3" xfId="28299" xr:uid="{00000000-0005-0000-0000-0000B16B0000}"/>
    <cellStyle name="표상단 3 6" xfId="11120" xr:uid="{00000000-0005-0000-0000-0000B26B0000}"/>
    <cellStyle name="표상단 3 6 2" xfId="17062" xr:uid="{00000000-0005-0000-0000-0000B36B0000}"/>
    <cellStyle name="표상단 3 6 3" xfId="28300" xr:uid="{00000000-0005-0000-0000-0000B46B0000}"/>
    <cellStyle name="표상단 3 7" xfId="11121" xr:uid="{00000000-0005-0000-0000-0000B56B0000}"/>
    <cellStyle name="표상단 3 7 2" xfId="17063" xr:uid="{00000000-0005-0000-0000-0000B66B0000}"/>
    <cellStyle name="표상단 3 7 3" xfId="28301" xr:uid="{00000000-0005-0000-0000-0000B76B0000}"/>
    <cellStyle name="표상단 3 8" xfId="11122" xr:uid="{00000000-0005-0000-0000-0000B86B0000}"/>
    <cellStyle name="표상단 3 8 2" xfId="17064" xr:uid="{00000000-0005-0000-0000-0000B96B0000}"/>
    <cellStyle name="표상단 3 8 3" xfId="28302" xr:uid="{00000000-0005-0000-0000-0000BA6B0000}"/>
    <cellStyle name="표상단 3 9" xfId="11123" xr:uid="{00000000-0005-0000-0000-0000BB6B0000}"/>
    <cellStyle name="표상단 3 9 2" xfId="17065" xr:uid="{00000000-0005-0000-0000-0000BC6B0000}"/>
    <cellStyle name="표상단 3 9 3" xfId="28303" xr:uid="{00000000-0005-0000-0000-0000BD6B0000}"/>
    <cellStyle name="표상단 4" xfId="5464" xr:uid="{00000000-0005-0000-0000-0000BE6B0000}"/>
    <cellStyle name="표상단 4 10" xfId="17251" xr:uid="{00000000-0005-0000-0000-0000BF6B0000}"/>
    <cellStyle name="표상단 4 11" xfId="22874" xr:uid="{00000000-0005-0000-0000-0000C06B0000}"/>
    <cellStyle name="표상단 4 2" xfId="5752" xr:uid="{00000000-0005-0000-0000-0000C16B0000}"/>
    <cellStyle name="표상단 4 2 2" xfId="11124" xr:uid="{00000000-0005-0000-0000-0000C26B0000}"/>
    <cellStyle name="표상단 4 2 2 2" xfId="17066" xr:uid="{00000000-0005-0000-0000-0000C36B0000}"/>
    <cellStyle name="표상단 4 2 2 3" xfId="28304" xr:uid="{00000000-0005-0000-0000-0000C46B0000}"/>
    <cellStyle name="표상단 4 2 3" xfId="11725" xr:uid="{00000000-0005-0000-0000-0000C56B0000}"/>
    <cellStyle name="표상단 4 2 4" xfId="17492" xr:uid="{00000000-0005-0000-0000-0000C66B0000}"/>
    <cellStyle name="표상단 4 3" xfId="5979" xr:uid="{00000000-0005-0000-0000-0000C76B0000}"/>
    <cellStyle name="표상단 4 3 10" xfId="11125" xr:uid="{00000000-0005-0000-0000-0000C86B0000}"/>
    <cellStyle name="표상단 4 3 10 2" xfId="17067" xr:uid="{00000000-0005-0000-0000-0000C96B0000}"/>
    <cellStyle name="표상단 4 3 10 3" xfId="28305" xr:uid="{00000000-0005-0000-0000-0000CA6B0000}"/>
    <cellStyle name="표상단 4 3 11" xfId="11952" xr:uid="{00000000-0005-0000-0000-0000CB6B0000}"/>
    <cellStyle name="표상단 4 3 12" xfId="17709" xr:uid="{00000000-0005-0000-0000-0000CC6B0000}"/>
    <cellStyle name="표상단 4 3 13" xfId="23206" xr:uid="{00000000-0005-0000-0000-0000CD6B0000}"/>
    <cellStyle name="표상단 4 3 2" xfId="11126" xr:uid="{00000000-0005-0000-0000-0000CE6B0000}"/>
    <cellStyle name="표상단 4 3 2 2" xfId="17068" xr:uid="{00000000-0005-0000-0000-0000CF6B0000}"/>
    <cellStyle name="표상단 4 3 2 3" xfId="28306" xr:uid="{00000000-0005-0000-0000-0000D06B0000}"/>
    <cellStyle name="표상단 4 3 3" xfId="11127" xr:uid="{00000000-0005-0000-0000-0000D16B0000}"/>
    <cellStyle name="표상단 4 3 3 2" xfId="17069" xr:uid="{00000000-0005-0000-0000-0000D26B0000}"/>
    <cellStyle name="표상단 4 3 3 3" xfId="28307" xr:uid="{00000000-0005-0000-0000-0000D36B0000}"/>
    <cellStyle name="표상단 4 3 4" xfId="11128" xr:uid="{00000000-0005-0000-0000-0000D46B0000}"/>
    <cellStyle name="표상단 4 3 4 2" xfId="17070" xr:uid="{00000000-0005-0000-0000-0000D56B0000}"/>
    <cellStyle name="표상단 4 3 4 3" xfId="28308" xr:uid="{00000000-0005-0000-0000-0000D66B0000}"/>
    <cellStyle name="표상단 4 3 5" xfId="11129" xr:uid="{00000000-0005-0000-0000-0000D76B0000}"/>
    <cellStyle name="표상단 4 3 5 2" xfId="17071" xr:uid="{00000000-0005-0000-0000-0000D86B0000}"/>
    <cellStyle name="표상단 4 3 5 3" xfId="28309" xr:uid="{00000000-0005-0000-0000-0000D96B0000}"/>
    <cellStyle name="표상단 4 3 6" xfId="11130" xr:uid="{00000000-0005-0000-0000-0000DA6B0000}"/>
    <cellStyle name="표상단 4 3 6 2" xfId="17072" xr:uid="{00000000-0005-0000-0000-0000DB6B0000}"/>
    <cellStyle name="표상단 4 3 6 3" xfId="28310" xr:uid="{00000000-0005-0000-0000-0000DC6B0000}"/>
    <cellStyle name="표상단 4 3 7" xfId="11131" xr:uid="{00000000-0005-0000-0000-0000DD6B0000}"/>
    <cellStyle name="표상단 4 3 7 2" xfId="17073" xr:uid="{00000000-0005-0000-0000-0000DE6B0000}"/>
    <cellStyle name="표상단 4 3 7 3" xfId="28311" xr:uid="{00000000-0005-0000-0000-0000DF6B0000}"/>
    <cellStyle name="표상단 4 3 8" xfId="11132" xr:uid="{00000000-0005-0000-0000-0000E06B0000}"/>
    <cellStyle name="표상단 4 3 8 2" xfId="17074" xr:uid="{00000000-0005-0000-0000-0000E16B0000}"/>
    <cellStyle name="표상단 4 3 8 3" xfId="28312" xr:uid="{00000000-0005-0000-0000-0000E26B0000}"/>
    <cellStyle name="표상단 4 3 9" xfId="11133" xr:uid="{00000000-0005-0000-0000-0000E36B0000}"/>
    <cellStyle name="표상단 4 3 9 2" xfId="17075" xr:uid="{00000000-0005-0000-0000-0000E46B0000}"/>
    <cellStyle name="표상단 4 3 9 3" xfId="28313" xr:uid="{00000000-0005-0000-0000-0000E56B0000}"/>
    <cellStyle name="표상단 4 4" xfId="11134" xr:uid="{00000000-0005-0000-0000-0000E66B0000}"/>
    <cellStyle name="표상단 4 4 2" xfId="17076" xr:uid="{00000000-0005-0000-0000-0000E76B0000}"/>
    <cellStyle name="표상단 4 4 3" xfId="28314" xr:uid="{00000000-0005-0000-0000-0000E86B0000}"/>
    <cellStyle name="표상단 4 5" xfId="11135" xr:uid="{00000000-0005-0000-0000-0000E96B0000}"/>
    <cellStyle name="표상단 4 5 2" xfId="17077" xr:uid="{00000000-0005-0000-0000-0000EA6B0000}"/>
    <cellStyle name="표상단 4 5 3" xfId="28315" xr:uid="{00000000-0005-0000-0000-0000EB6B0000}"/>
    <cellStyle name="표상단 4 6" xfId="11136" xr:uid="{00000000-0005-0000-0000-0000EC6B0000}"/>
    <cellStyle name="표상단 4 6 2" xfId="17078" xr:uid="{00000000-0005-0000-0000-0000ED6B0000}"/>
    <cellStyle name="표상단 4 6 3" xfId="28316" xr:uid="{00000000-0005-0000-0000-0000EE6B0000}"/>
    <cellStyle name="표상단 4 7" xfId="11137" xr:uid="{00000000-0005-0000-0000-0000EF6B0000}"/>
    <cellStyle name="표상단 4 7 2" xfId="17079" xr:uid="{00000000-0005-0000-0000-0000F06B0000}"/>
    <cellStyle name="표상단 4 7 3" xfId="28317" xr:uid="{00000000-0005-0000-0000-0000F16B0000}"/>
    <cellStyle name="표상단 4 8" xfId="11138" xr:uid="{00000000-0005-0000-0000-0000F26B0000}"/>
    <cellStyle name="표상단 4 8 2" xfId="17080" xr:uid="{00000000-0005-0000-0000-0000F36B0000}"/>
    <cellStyle name="표상단 4 8 3" xfId="28318" xr:uid="{00000000-0005-0000-0000-0000F46B0000}"/>
    <cellStyle name="표상단 4 9" xfId="11458" xr:uid="{00000000-0005-0000-0000-0000F56B0000}"/>
    <cellStyle name="표상단 5" xfId="5616" xr:uid="{00000000-0005-0000-0000-0000F66B0000}"/>
    <cellStyle name="표상단 5 2" xfId="11597" xr:uid="{00000000-0005-0000-0000-0000F76B0000}"/>
    <cellStyle name="표상단 6" xfId="11139" xr:uid="{00000000-0005-0000-0000-0000F86B0000}"/>
    <cellStyle name="표상단 6 2" xfId="17081" xr:uid="{00000000-0005-0000-0000-0000F96B0000}"/>
    <cellStyle name="표상단 6 3" xfId="28319" xr:uid="{00000000-0005-0000-0000-0000FA6B0000}"/>
    <cellStyle name="表示済みのハイパーリンク_~8004112" xfId="676" xr:uid="{00000000-0005-0000-0000-0000FB6B0000}"/>
    <cellStyle name="표제목" xfId="4881" xr:uid="{00000000-0005-0000-0000-0000FC6B0000}"/>
    <cellStyle name="표제목 2" xfId="5342" xr:uid="{00000000-0005-0000-0000-0000FD6B0000}"/>
    <cellStyle name="표제목 2 2" xfId="5579" xr:uid="{00000000-0005-0000-0000-0000FE6B0000}"/>
    <cellStyle name="표제목 2 2 2" xfId="5867" xr:uid="{00000000-0005-0000-0000-0000FF6B0000}"/>
    <cellStyle name="표제목 2 2 2 2" xfId="11140" xr:uid="{00000000-0005-0000-0000-0000006C0000}"/>
    <cellStyle name="표제목 2 2 2 2 2" xfId="17082" xr:uid="{00000000-0005-0000-0000-0000016C0000}"/>
    <cellStyle name="표제목 2 2 2 2 3" xfId="22790" xr:uid="{00000000-0005-0000-0000-0000026C0000}"/>
    <cellStyle name="표제목 2 2 2 2 4" xfId="28320" xr:uid="{00000000-0005-0000-0000-0000036C0000}"/>
    <cellStyle name="표제목 2 2 2 3" xfId="11141" xr:uid="{00000000-0005-0000-0000-0000046C0000}"/>
    <cellStyle name="표제목 2 2 2 3 2" xfId="17083" xr:uid="{00000000-0005-0000-0000-0000056C0000}"/>
    <cellStyle name="표제목 2 2 2 3 3" xfId="22791" xr:uid="{00000000-0005-0000-0000-0000066C0000}"/>
    <cellStyle name="표제목 2 2 2 3 4" xfId="28321" xr:uid="{00000000-0005-0000-0000-0000076C0000}"/>
    <cellStyle name="표제목 2 2 2 4" xfId="11142" xr:uid="{00000000-0005-0000-0000-0000086C0000}"/>
    <cellStyle name="표제목 2 2 2 4 2" xfId="17084" xr:uid="{00000000-0005-0000-0000-0000096C0000}"/>
    <cellStyle name="표제목 2 2 2 4 3" xfId="22792" xr:uid="{00000000-0005-0000-0000-00000A6C0000}"/>
    <cellStyle name="표제목 2 2 2 4 4" xfId="28322" xr:uid="{00000000-0005-0000-0000-00000B6C0000}"/>
    <cellStyle name="표제목 2 2 2 5" xfId="11143" xr:uid="{00000000-0005-0000-0000-00000C6C0000}"/>
    <cellStyle name="표제목 2 2 2 5 2" xfId="17085" xr:uid="{00000000-0005-0000-0000-00000D6C0000}"/>
    <cellStyle name="표제목 2 2 2 5 3" xfId="22793" xr:uid="{00000000-0005-0000-0000-00000E6C0000}"/>
    <cellStyle name="표제목 2 2 2 5 4" xfId="28323" xr:uid="{00000000-0005-0000-0000-00000F6C0000}"/>
    <cellStyle name="표제목 2 2 2 6" xfId="11144" xr:uid="{00000000-0005-0000-0000-0000106C0000}"/>
    <cellStyle name="표제목 2 2 2 6 2" xfId="17086" xr:uid="{00000000-0005-0000-0000-0000116C0000}"/>
    <cellStyle name="표제목 2 2 2 6 3" xfId="22794" xr:uid="{00000000-0005-0000-0000-0000126C0000}"/>
    <cellStyle name="표제목 2 2 2 6 4" xfId="28324" xr:uid="{00000000-0005-0000-0000-0000136C0000}"/>
    <cellStyle name="표제목 2 2 2 7" xfId="11840" xr:uid="{00000000-0005-0000-0000-0000146C0000}"/>
    <cellStyle name="표제목 2 2 2 8" xfId="17601" xr:uid="{00000000-0005-0000-0000-0000156C0000}"/>
    <cellStyle name="표제목 2 2 3" xfId="11145" xr:uid="{00000000-0005-0000-0000-0000166C0000}"/>
    <cellStyle name="표제목 2 2 3 2" xfId="17087" xr:uid="{00000000-0005-0000-0000-0000176C0000}"/>
    <cellStyle name="표제목 2 2 3 3" xfId="22795" xr:uid="{00000000-0005-0000-0000-0000186C0000}"/>
    <cellStyle name="표제목 2 2 3 4" xfId="28325" xr:uid="{00000000-0005-0000-0000-0000196C0000}"/>
    <cellStyle name="표제목 2 2 4" xfId="11146" xr:uid="{00000000-0005-0000-0000-00001A6C0000}"/>
    <cellStyle name="표제목 2 2 4 2" xfId="17088" xr:uid="{00000000-0005-0000-0000-00001B6C0000}"/>
    <cellStyle name="표제목 2 2 4 3" xfId="22796" xr:uid="{00000000-0005-0000-0000-00001C6C0000}"/>
    <cellStyle name="표제목 2 2 4 4" xfId="28326" xr:uid="{00000000-0005-0000-0000-00001D6C0000}"/>
    <cellStyle name="표제목 2 2 5" xfId="11147" xr:uid="{00000000-0005-0000-0000-00001E6C0000}"/>
    <cellStyle name="표제목 2 2 5 2" xfId="17089" xr:uid="{00000000-0005-0000-0000-00001F6C0000}"/>
    <cellStyle name="표제목 2 2 5 3" xfId="22797" xr:uid="{00000000-0005-0000-0000-0000206C0000}"/>
    <cellStyle name="표제목 2 2 5 4" xfId="28327" xr:uid="{00000000-0005-0000-0000-0000216C0000}"/>
    <cellStyle name="표제목 2 2 6" xfId="11148" xr:uid="{00000000-0005-0000-0000-0000226C0000}"/>
    <cellStyle name="표제목 2 2 6 2" xfId="17090" xr:uid="{00000000-0005-0000-0000-0000236C0000}"/>
    <cellStyle name="표제목 2 2 6 3" xfId="22798" xr:uid="{00000000-0005-0000-0000-0000246C0000}"/>
    <cellStyle name="표제목 2 2 6 4" xfId="28328" xr:uid="{00000000-0005-0000-0000-0000256C0000}"/>
    <cellStyle name="표제목 2 2 7" xfId="11149" xr:uid="{00000000-0005-0000-0000-0000266C0000}"/>
    <cellStyle name="표제목 2 2 7 2" xfId="17091" xr:uid="{00000000-0005-0000-0000-0000276C0000}"/>
    <cellStyle name="표제목 2 2 7 3" xfId="22799" xr:uid="{00000000-0005-0000-0000-0000286C0000}"/>
    <cellStyle name="표제목 2 2 7 4" xfId="28329" xr:uid="{00000000-0005-0000-0000-0000296C0000}"/>
    <cellStyle name="표제목 2 2 8" xfId="11150" xr:uid="{00000000-0005-0000-0000-00002A6C0000}"/>
    <cellStyle name="표제목 2 2 8 2" xfId="17092" xr:uid="{00000000-0005-0000-0000-00002B6C0000}"/>
    <cellStyle name="표제목 2 2 8 3" xfId="22800" xr:uid="{00000000-0005-0000-0000-00002C6C0000}"/>
    <cellStyle name="표제목 2 2 8 4" xfId="28330" xr:uid="{00000000-0005-0000-0000-00002D6C0000}"/>
    <cellStyle name="표제목 2 2 9" xfId="11151" xr:uid="{00000000-0005-0000-0000-00002E6C0000}"/>
    <cellStyle name="표제목 2 2 9 2" xfId="17093" xr:uid="{00000000-0005-0000-0000-00002F6C0000}"/>
    <cellStyle name="표제목 2 2 9 3" xfId="22801" xr:uid="{00000000-0005-0000-0000-0000306C0000}"/>
    <cellStyle name="표제목 2 2 9 4" xfId="28331" xr:uid="{00000000-0005-0000-0000-0000316C0000}"/>
    <cellStyle name="표제목 2 3" xfId="5591" xr:uid="{00000000-0005-0000-0000-0000326C0000}"/>
    <cellStyle name="표제목 2 3 2" xfId="5879" xr:uid="{00000000-0005-0000-0000-0000336C0000}"/>
    <cellStyle name="표제목 2 3 2 10" xfId="11152" xr:uid="{00000000-0005-0000-0000-0000346C0000}"/>
    <cellStyle name="표제목 2 3 2 10 2" xfId="17094" xr:uid="{00000000-0005-0000-0000-0000356C0000}"/>
    <cellStyle name="표제목 2 3 2 10 3" xfId="22802" xr:uid="{00000000-0005-0000-0000-0000366C0000}"/>
    <cellStyle name="표제목 2 3 2 10 4" xfId="28332" xr:uid="{00000000-0005-0000-0000-0000376C0000}"/>
    <cellStyle name="표제목 2 3 2 11" xfId="11852" xr:uid="{00000000-0005-0000-0000-0000386C0000}"/>
    <cellStyle name="표제목 2 3 2 12" xfId="23106" xr:uid="{00000000-0005-0000-0000-0000396C0000}"/>
    <cellStyle name="표제목 2 3 2 2" xfId="11153" xr:uid="{00000000-0005-0000-0000-00003A6C0000}"/>
    <cellStyle name="표제목 2 3 2 2 2" xfId="17095" xr:uid="{00000000-0005-0000-0000-00003B6C0000}"/>
    <cellStyle name="표제목 2 3 2 2 3" xfId="22803" xr:uid="{00000000-0005-0000-0000-00003C6C0000}"/>
    <cellStyle name="표제목 2 3 2 2 4" xfId="28333" xr:uid="{00000000-0005-0000-0000-00003D6C0000}"/>
    <cellStyle name="표제목 2 3 2 3" xfId="11154" xr:uid="{00000000-0005-0000-0000-00003E6C0000}"/>
    <cellStyle name="표제목 2 3 2 3 2" xfId="17096" xr:uid="{00000000-0005-0000-0000-00003F6C0000}"/>
    <cellStyle name="표제목 2 3 2 3 3" xfId="22804" xr:uid="{00000000-0005-0000-0000-0000406C0000}"/>
    <cellStyle name="표제목 2 3 2 3 4" xfId="28334" xr:uid="{00000000-0005-0000-0000-0000416C0000}"/>
    <cellStyle name="표제목 2 3 2 4" xfId="11155" xr:uid="{00000000-0005-0000-0000-0000426C0000}"/>
    <cellStyle name="표제목 2 3 2 4 2" xfId="17097" xr:uid="{00000000-0005-0000-0000-0000436C0000}"/>
    <cellStyle name="표제목 2 3 2 4 3" xfId="22805" xr:uid="{00000000-0005-0000-0000-0000446C0000}"/>
    <cellStyle name="표제목 2 3 2 4 4" xfId="28335" xr:uid="{00000000-0005-0000-0000-0000456C0000}"/>
    <cellStyle name="표제목 2 3 2 5" xfId="11156" xr:uid="{00000000-0005-0000-0000-0000466C0000}"/>
    <cellStyle name="표제목 2 3 2 5 2" xfId="17098" xr:uid="{00000000-0005-0000-0000-0000476C0000}"/>
    <cellStyle name="표제목 2 3 2 5 3" xfId="22806" xr:uid="{00000000-0005-0000-0000-0000486C0000}"/>
    <cellStyle name="표제목 2 3 2 5 4" xfId="28336" xr:uid="{00000000-0005-0000-0000-0000496C0000}"/>
    <cellStyle name="표제목 2 3 2 6" xfId="11157" xr:uid="{00000000-0005-0000-0000-00004A6C0000}"/>
    <cellStyle name="표제목 2 3 2 6 2" xfId="17099" xr:uid="{00000000-0005-0000-0000-00004B6C0000}"/>
    <cellStyle name="표제목 2 3 2 6 3" xfId="22807" xr:uid="{00000000-0005-0000-0000-00004C6C0000}"/>
    <cellStyle name="표제목 2 3 2 6 4" xfId="28337" xr:uid="{00000000-0005-0000-0000-00004D6C0000}"/>
    <cellStyle name="표제목 2 3 2 7" xfId="11158" xr:uid="{00000000-0005-0000-0000-00004E6C0000}"/>
    <cellStyle name="표제목 2 3 2 7 2" xfId="17100" xr:uid="{00000000-0005-0000-0000-00004F6C0000}"/>
    <cellStyle name="표제목 2 3 2 7 3" xfId="22808" xr:uid="{00000000-0005-0000-0000-0000506C0000}"/>
    <cellStyle name="표제목 2 3 2 7 4" xfId="28338" xr:uid="{00000000-0005-0000-0000-0000516C0000}"/>
    <cellStyle name="표제목 2 3 2 8" xfId="11159" xr:uid="{00000000-0005-0000-0000-0000526C0000}"/>
    <cellStyle name="표제목 2 3 2 8 2" xfId="17101" xr:uid="{00000000-0005-0000-0000-0000536C0000}"/>
    <cellStyle name="표제목 2 3 2 8 3" xfId="22809" xr:uid="{00000000-0005-0000-0000-0000546C0000}"/>
    <cellStyle name="표제목 2 3 2 8 4" xfId="28339" xr:uid="{00000000-0005-0000-0000-0000556C0000}"/>
    <cellStyle name="표제목 2 3 2 9" xfId="11160" xr:uid="{00000000-0005-0000-0000-0000566C0000}"/>
    <cellStyle name="표제목 2 3 2 9 2" xfId="17102" xr:uid="{00000000-0005-0000-0000-0000576C0000}"/>
    <cellStyle name="표제목 2 3 2 9 3" xfId="22810" xr:uid="{00000000-0005-0000-0000-0000586C0000}"/>
    <cellStyle name="표제목 2 3 2 9 4" xfId="28340" xr:uid="{00000000-0005-0000-0000-0000596C0000}"/>
    <cellStyle name="표제목 2 3 3" xfId="6084" xr:uid="{00000000-0005-0000-0000-00005A6C0000}"/>
    <cellStyle name="표제목 2 3 3 10" xfId="11161" xr:uid="{00000000-0005-0000-0000-00005B6C0000}"/>
    <cellStyle name="표제목 2 3 3 10 2" xfId="17103" xr:uid="{00000000-0005-0000-0000-00005C6C0000}"/>
    <cellStyle name="표제목 2 3 3 10 3" xfId="22811" xr:uid="{00000000-0005-0000-0000-00005D6C0000}"/>
    <cellStyle name="표제목 2 3 3 10 4" xfId="28341" xr:uid="{00000000-0005-0000-0000-00005E6C0000}"/>
    <cellStyle name="표제목 2 3 3 11" xfId="12056" xr:uid="{00000000-0005-0000-0000-00005F6C0000}"/>
    <cellStyle name="표제목 2 3 3 12" xfId="17812" xr:uid="{00000000-0005-0000-0000-0000606C0000}"/>
    <cellStyle name="표제목 2 3 3 13" xfId="23309" xr:uid="{00000000-0005-0000-0000-0000616C0000}"/>
    <cellStyle name="표제목 2 3 3 2" xfId="11162" xr:uid="{00000000-0005-0000-0000-0000626C0000}"/>
    <cellStyle name="표제목 2 3 3 2 2" xfId="17104" xr:uid="{00000000-0005-0000-0000-0000636C0000}"/>
    <cellStyle name="표제목 2 3 3 2 3" xfId="22812" xr:uid="{00000000-0005-0000-0000-0000646C0000}"/>
    <cellStyle name="표제목 2 3 3 2 4" xfId="28342" xr:uid="{00000000-0005-0000-0000-0000656C0000}"/>
    <cellStyle name="표제목 2 3 3 3" xfId="11163" xr:uid="{00000000-0005-0000-0000-0000666C0000}"/>
    <cellStyle name="표제목 2 3 3 3 2" xfId="17105" xr:uid="{00000000-0005-0000-0000-0000676C0000}"/>
    <cellStyle name="표제목 2 3 3 3 3" xfId="22813" xr:uid="{00000000-0005-0000-0000-0000686C0000}"/>
    <cellStyle name="표제목 2 3 3 3 4" xfId="28343" xr:uid="{00000000-0005-0000-0000-0000696C0000}"/>
    <cellStyle name="표제목 2 3 3 4" xfId="11164" xr:uid="{00000000-0005-0000-0000-00006A6C0000}"/>
    <cellStyle name="표제목 2 3 3 4 2" xfId="17106" xr:uid="{00000000-0005-0000-0000-00006B6C0000}"/>
    <cellStyle name="표제목 2 3 3 4 3" xfId="22814" xr:uid="{00000000-0005-0000-0000-00006C6C0000}"/>
    <cellStyle name="표제목 2 3 3 4 4" xfId="28344" xr:uid="{00000000-0005-0000-0000-00006D6C0000}"/>
    <cellStyle name="표제목 2 3 3 5" xfId="11165" xr:uid="{00000000-0005-0000-0000-00006E6C0000}"/>
    <cellStyle name="표제목 2 3 3 5 2" xfId="17107" xr:uid="{00000000-0005-0000-0000-00006F6C0000}"/>
    <cellStyle name="표제목 2 3 3 5 3" xfId="22815" xr:uid="{00000000-0005-0000-0000-0000706C0000}"/>
    <cellStyle name="표제목 2 3 3 5 4" xfId="28345" xr:uid="{00000000-0005-0000-0000-0000716C0000}"/>
    <cellStyle name="표제목 2 3 3 6" xfId="11166" xr:uid="{00000000-0005-0000-0000-0000726C0000}"/>
    <cellStyle name="표제목 2 3 3 6 2" xfId="17108" xr:uid="{00000000-0005-0000-0000-0000736C0000}"/>
    <cellStyle name="표제목 2 3 3 6 3" xfId="22816" xr:uid="{00000000-0005-0000-0000-0000746C0000}"/>
    <cellStyle name="표제목 2 3 3 6 4" xfId="28346" xr:uid="{00000000-0005-0000-0000-0000756C0000}"/>
    <cellStyle name="표제목 2 3 3 7" xfId="11167" xr:uid="{00000000-0005-0000-0000-0000766C0000}"/>
    <cellStyle name="표제목 2 3 3 7 2" xfId="17109" xr:uid="{00000000-0005-0000-0000-0000776C0000}"/>
    <cellStyle name="표제목 2 3 3 7 3" xfId="22817" xr:uid="{00000000-0005-0000-0000-0000786C0000}"/>
    <cellStyle name="표제목 2 3 3 7 4" xfId="28347" xr:uid="{00000000-0005-0000-0000-0000796C0000}"/>
    <cellStyle name="표제목 2 3 3 8" xfId="11168" xr:uid="{00000000-0005-0000-0000-00007A6C0000}"/>
    <cellStyle name="표제목 2 3 3 8 2" xfId="17110" xr:uid="{00000000-0005-0000-0000-00007B6C0000}"/>
    <cellStyle name="표제목 2 3 3 8 3" xfId="22818" xr:uid="{00000000-0005-0000-0000-00007C6C0000}"/>
    <cellStyle name="표제목 2 3 3 8 4" xfId="28348" xr:uid="{00000000-0005-0000-0000-00007D6C0000}"/>
    <cellStyle name="표제목 2 3 3 9" xfId="11169" xr:uid="{00000000-0005-0000-0000-00007E6C0000}"/>
    <cellStyle name="표제목 2 3 3 9 2" xfId="17111" xr:uid="{00000000-0005-0000-0000-00007F6C0000}"/>
    <cellStyle name="표제목 2 3 3 9 3" xfId="22819" xr:uid="{00000000-0005-0000-0000-0000806C0000}"/>
    <cellStyle name="표제목 2 3 3 9 4" xfId="28349" xr:uid="{00000000-0005-0000-0000-0000816C0000}"/>
    <cellStyle name="표제목 2 3 4" xfId="11170" xr:uid="{00000000-0005-0000-0000-0000826C0000}"/>
    <cellStyle name="표제목 2 3 4 2" xfId="17112" xr:uid="{00000000-0005-0000-0000-0000836C0000}"/>
    <cellStyle name="표제목 2 3 4 3" xfId="22820" xr:uid="{00000000-0005-0000-0000-0000846C0000}"/>
    <cellStyle name="표제목 2 3 4 4" xfId="28350" xr:uid="{00000000-0005-0000-0000-0000856C0000}"/>
    <cellStyle name="표제목 2 3 5" xfId="11171" xr:uid="{00000000-0005-0000-0000-0000866C0000}"/>
    <cellStyle name="표제목 2 3 5 2" xfId="17113" xr:uid="{00000000-0005-0000-0000-0000876C0000}"/>
    <cellStyle name="표제목 2 3 5 3" xfId="22821" xr:uid="{00000000-0005-0000-0000-0000886C0000}"/>
    <cellStyle name="표제목 2 3 5 4" xfId="28351" xr:uid="{00000000-0005-0000-0000-0000896C0000}"/>
    <cellStyle name="표제목 2 3 6" xfId="11172" xr:uid="{00000000-0005-0000-0000-00008A6C0000}"/>
    <cellStyle name="표제목 2 3 6 2" xfId="17114" xr:uid="{00000000-0005-0000-0000-00008B6C0000}"/>
    <cellStyle name="표제목 2 3 6 3" xfId="22822" xr:uid="{00000000-0005-0000-0000-00008C6C0000}"/>
    <cellStyle name="표제목 2 3 6 4" xfId="28352" xr:uid="{00000000-0005-0000-0000-00008D6C0000}"/>
    <cellStyle name="표제목 2 3 7" xfId="11576" xr:uid="{00000000-0005-0000-0000-00008E6C0000}"/>
    <cellStyle name="표제목 2 4" xfId="5639" xr:uid="{00000000-0005-0000-0000-00008F6C0000}"/>
    <cellStyle name="표제목 2 4 2" xfId="11173" xr:uid="{00000000-0005-0000-0000-0000906C0000}"/>
    <cellStyle name="표제목 2 4 2 2" xfId="17115" xr:uid="{00000000-0005-0000-0000-0000916C0000}"/>
    <cellStyle name="표제목 2 4 2 3" xfId="22823" xr:uid="{00000000-0005-0000-0000-0000926C0000}"/>
    <cellStyle name="표제목 2 4 2 4" xfId="28353" xr:uid="{00000000-0005-0000-0000-0000936C0000}"/>
    <cellStyle name="표제목 2 4 3" xfId="11174" xr:uid="{00000000-0005-0000-0000-0000946C0000}"/>
    <cellStyle name="표제목 2 4 3 2" xfId="17116" xr:uid="{00000000-0005-0000-0000-0000956C0000}"/>
    <cellStyle name="표제목 2 4 3 3" xfId="22824" xr:uid="{00000000-0005-0000-0000-0000966C0000}"/>
    <cellStyle name="표제목 2 4 3 4" xfId="28354" xr:uid="{00000000-0005-0000-0000-0000976C0000}"/>
    <cellStyle name="표제목 2 4 4" xfId="11175" xr:uid="{00000000-0005-0000-0000-0000986C0000}"/>
    <cellStyle name="표제목 2 4 4 2" xfId="17117" xr:uid="{00000000-0005-0000-0000-0000996C0000}"/>
    <cellStyle name="표제목 2 4 4 3" xfId="22825" xr:uid="{00000000-0005-0000-0000-00009A6C0000}"/>
    <cellStyle name="표제목 2 4 4 4" xfId="28355" xr:uid="{00000000-0005-0000-0000-00009B6C0000}"/>
    <cellStyle name="표제목 2 4 5" xfId="11176" xr:uid="{00000000-0005-0000-0000-00009C6C0000}"/>
    <cellStyle name="표제목 2 4 5 2" xfId="17118" xr:uid="{00000000-0005-0000-0000-00009D6C0000}"/>
    <cellStyle name="표제목 2 4 5 3" xfId="22826" xr:uid="{00000000-0005-0000-0000-00009E6C0000}"/>
    <cellStyle name="표제목 2 4 5 4" xfId="28356" xr:uid="{00000000-0005-0000-0000-00009F6C0000}"/>
    <cellStyle name="표제목 2 4 6" xfId="11177" xr:uid="{00000000-0005-0000-0000-0000A06C0000}"/>
    <cellStyle name="표제목 2 4 6 2" xfId="17119" xr:uid="{00000000-0005-0000-0000-0000A16C0000}"/>
    <cellStyle name="표제목 2 4 6 3" xfId="22827" xr:uid="{00000000-0005-0000-0000-0000A26C0000}"/>
    <cellStyle name="표제목 2 4 6 4" xfId="28357" xr:uid="{00000000-0005-0000-0000-0000A36C0000}"/>
    <cellStyle name="표제목 2 4 7" xfId="11612" xr:uid="{00000000-0005-0000-0000-0000A46C0000}"/>
    <cellStyle name="표제목 2 4 8" xfId="17383" xr:uid="{00000000-0005-0000-0000-0000A56C0000}"/>
    <cellStyle name="표제목 2 5" xfId="5885" xr:uid="{00000000-0005-0000-0000-0000A66C0000}"/>
    <cellStyle name="표제목 2 5 10" xfId="11178" xr:uid="{00000000-0005-0000-0000-0000A76C0000}"/>
    <cellStyle name="표제목 2 5 10 2" xfId="17120" xr:uid="{00000000-0005-0000-0000-0000A86C0000}"/>
    <cellStyle name="표제목 2 5 10 3" xfId="22828" xr:uid="{00000000-0005-0000-0000-0000A96C0000}"/>
    <cellStyle name="표제목 2 5 10 4" xfId="28358" xr:uid="{00000000-0005-0000-0000-0000AA6C0000}"/>
    <cellStyle name="표제목 2 5 11" xfId="11858" xr:uid="{00000000-0005-0000-0000-0000AB6C0000}"/>
    <cellStyle name="표제목 2 5 12" xfId="17615" xr:uid="{00000000-0005-0000-0000-0000AC6C0000}"/>
    <cellStyle name="표제목 2 5 13" xfId="23112" xr:uid="{00000000-0005-0000-0000-0000AD6C0000}"/>
    <cellStyle name="표제목 2 5 2" xfId="11179" xr:uid="{00000000-0005-0000-0000-0000AE6C0000}"/>
    <cellStyle name="표제목 2 5 2 2" xfId="17121" xr:uid="{00000000-0005-0000-0000-0000AF6C0000}"/>
    <cellStyle name="표제목 2 5 2 3" xfId="22829" xr:uid="{00000000-0005-0000-0000-0000B06C0000}"/>
    <cellStyle name="표제목 2 5 2 4" xfId="28359" xr:uid="{00000000-0005-0000-0000-0000B16C0000}"/>
    <cellStyle name="표제목 2 5 3" xfId="11180" xr:uid="{00000000-0005-0000-0000-0000B26C0000}"/>
    <cellStyle name="표제목 2 5 3 2" xfId="17122" xr:uid="{00000000-0005-0000-0000-0000B36C0000}"/>
    <cellStyle name="표제목 2 5 3 3" xfId="22830" xr:uid="{00000000-0005-0000-0000-0000B46C0000}"/>
    <cellStyle name="표제목 2 5 3 4" xfId="28360" xr:uid="{00000000-0005-0000-0000-0000B56C0000}"/>
    <cellStyle name="표제목 2 5 4" xfId="11181" xr:uid="{00000000-0005-0000-0000-0000B66C0000}"/>
    <cellStyle name="표제목 2 5 4 2" xfId="17123" xr:uid="{00000000-0005-0000-0000-0000B76C0000}"/>
    <cellStyle name="표제목 2 5 4 3" xfId="22831" xr:uid="{00000000-0005-0000-0000-0000B86C0000}"/>
    <cellStyle name="표제목 2 5 4 4" xfId="28361" xr:uid="{00000000-0005-0000-0000-0000B96C0000}"/>
    <cellStyle name="표제목 2 5 5" xfId="11182" xr:uid="{00000000-0005-0000-0000-0000BA6C0000}"/>
    <cellStyle name="표제목 2 5 5 2" xfId="17124" xr:uid="{00000000-0005-0000-0000-0000BB6C0000}"/>
    <cellStyle name="표제목 2 5 5 3" xfId="22832" xr:uid="{00000000-0005-0000-0000-0000BC6C0000}"/>
    <cellStyle name="표제목 2 5 5 4" xfId="28362" xr:uid="{00000000-0005-0000-0000-0000BD6C0000}"/>
    <cellStyle name="표제목 2 5 6" xfId="11183" xr:uid="{00000000-0005-0000-0000-0000BE6C0000}"/>
    <cellStyle name="표제목 2 5 6 2" xfId="17125" xr:uid="{00000000-0005-0000-0000-0000BF6C0000}"/>
    <cellStyle name="표제목 2 5 6 3" xfId="22833" xr:uid="{00000000-0005-0000-0000-0000C06C0000}"/>
    <cellStyle name="표제목 2 5 6 4" xfId="28363" xr:uid="{00000000-0005-0000-0000-0000C16C0000}"/>
    <cellStyle name="표제목 2 5 7" xfId="11184" xr:uid="{00000000-0005-0000-0000-0000C26C0000}"/>
    <cellStyle name="표제목 2 5 7 2" xfId="17126" xr:uid="{00000000-0005-0000-0000-0000C36C0000}"/>
    <cellStyle name="표제목 2 5 7 3" xfId="22834" xr:uid="{00000000-0005-0000-0000-0000C46C0000}"/>
    <cellStyle name="표제목 2 5 7 4" xfId="28364" xr:uid="{00000000-0005-0000-0000-0000C56C0000}"/>
    <cellStyle name="표제목 2 5 8" xfId="11185" xr:uid="{00000000-0005-0000-0000-0000C66C0000}"/>
    <cellStyle name="표제목 2 5 8 2" xfId="17127" xr:uid="{00000000-0005-0000-0000-0000C76C0000}"/>
    <cellStyle name="표제목 2 5 8 3" xfId="22835" xr:uid="{00000000-0005-0000-0000-0000C86C0000}"/>
    <cellStyle name="표제목 2 5 8 4" xfId="28365" xr:uid="{00000000-0005-0000-0000-0000C96C0000}"/>
    <cellStyle name="표제목 2 5 9" xfId="11186" xr:uid="{00000000-0005-0000-0000-0000CA6C0000}"/>
    <cellStyle name="표제목 2 5 9 2" xfId="17128" xr:uid="{00000000-0005-0000-0000-0000CB6C0000}"/>
    <cellStyle name="표제목 2 5 9 3" xfId="22836" xr:uid="{00000000-0005-0000-0000-0000CC6C0000}"/>
    <cellStyle name="표제목 2 5 9 4" xfId="28366" xr:uid="{00000000-0005-0000-0000-0000CD6C0000}"/>
    <cellStyle name="표제목 2 6" xfId="11187" xr:uid="{00000000-0005-0000-0000-0000CE6C0000}"/>
    <cellStyle name="표제목 2 6 2" xfId="17129" xr:uid="{00000000-0005-0000-0000-0000CF6C0000}"/>
    <cellStyle name="표제목 2 6 3" xfId="22837" xr:uid="{00000000-0005-0000-0000-0000D06C0000}"/>
    <cellStyle name="표제목 2 6 4" xfId="28367" xr:uid="{00000000-0005-0000-0000-0000D16C0000}"/>
    <cellStyle name="표제목 3" xfId="5425" xr:uid="{00000000-0005-0000-0000-0000D26C0000}"/>
    <cellStyle name="표제목 3 10" xfId="11419" xr:uid="{00000000-0005-0000-0000-0000D36C0000}"/>
    <cellStyle name="표제목 3 2" xfId="5713" xr:uid="{00000000-0005-0000-0000-0000D46C0000}"/>
    <cellStyle name="표제목 3 2 2" xfId="11188" xr:uid="{00000000-0005-0000-0000-0000D56C0000}"/>
    <cellStyle name="표제목 3 2 2 2" xfId="17130" xr:uid="{00000000-0005-0000-0000-0000D66C0000}"/>
    <cellStyle name="표제목 3 2 2 3" xfId="22838" xr:uid="{00000000-0005-0000-0000-0000D76C0000}"/>
    <cellStyle name="표제목 3 2 2 4" xfId="28368" xr:uid="{00000000-0005-0000-0000-0000D86C0000}"/>
    <cellStyle name="표제목 3 2 3" xfId="11189" xr:uid="{00000000-0005-0000-0000-0000D96C0000}"/>
    <cellStyle name="표제목 3 2 3 2" xfId="17131" xr:uid="{00000000-0005-0000-0000-0000DA6C0000}"/>
    <cellStyle name="표제목 3 2 3 3" xfId="22839" xr:uid="{00000000-0005-0000-0000-0000DB6C0000}"/>
    <cellStyle name="표제목 3 2 3 4" xfId="28369" xr:uid="{00000000-0005-0000-0000-0000DC6C0000}"/>
    <cellStyle name="표제목 3 2 4" xfId="11190" xr:uid="{00000000-0005-0000-0000-0000DD6C0000}"/>
    <cellStyle name="표제목 3 2 4 2" xfId="17132" xr:uid="{00000000-0005-0000-0000-0000DE6C0000}"/>
    <cellStyle name="표제목 3 2 4 3" xfId="22840" xr:uid="{00000000-0005-0000-0000-0000DF6C0000}"/>
    <cellStyle name="표제목 3 2 4 4" xfId="28370" xr:uid="{00000000-0005-0000-0000-0000E06C0000}"/>
    <cellStyle name="표제목 3 2 5" xfId="11191" xr:uid="{00000000-0005-0000-0000-0000E16C0000}"/>
    <cellStyle name="표제목 3 2 5 2" xfId="17133" xr:uid="{00000000-0005-0000-0000-0000E26C0000}"/>
    <cellStyle name="표제목 3 2 5 3" xfId="22841" xr:uid="{00000000-0005-0000-0000-0000E36C0000}"/>
    <cellStyle name="표제목 3 2 5 4" xfId="28371" xr:uid="{00000000-0005-0000-0000-0000E46C0000}"/>
    <cellStyle name="표제목 3 2 6" xfId="11192" xr:uid="{00000000-0005-0000-0000-0000E56C0000}"/>
    <cellStyle name="표제목 3 2 6 2" xfId="17134" xr:uid="{00000000-0005-0000-0000-0000E66C0000}"/>
    <cellStyle name="표제목 3 2 6 3" xfId="22842" xr:uid="{00000000-0005-0000-0000-0000E76C0000}"/>
    <cellStyle name="표제목 3 2 6 4" xfId="28372" xr:uid="{00000000-0005-0000-0000-0000E86C0000}"/>
    <cellStyle name="표제목 3 2 7" xfId="11686" xr:uid="{00000000-0005-0000-0000-0000E96C0000}"/>
    <cellStyle name="표제목 3 2 8" xfId="17455" xr:uid="{00000000-0005-0000-0000-0000EA6C0000}"/>
    <cellStyle name="표제목 3 3" xfId="5949" xr:uid="{00000000-0005-0000-0000-0000EB6C0000}"/>
    <cellStyle name="표제목 3 3 10" xfId="11193" xr:uid="{00000000-0005-0000-0000-0000EC6C0000}"/>
    <cellStyle name="표제목 3 3 10 2" xfId="17135" xr:uid="{00000000-0005-0000-0000-0000ED6C0000}"/>
    <cellStyle name="표제목 3 3 10 3" xfId="22843" xr:uid="{00000000-0005-0000-0000-0000EE6C0000}"/>
    <cellStyle name="표제목 3 3 10 4" xfId="28373" xr:uid="{00000000-0005-0000-0000-0000EF6C0000}"/>
    <cellStyle name="표제목 3 3 11" xfId="11922" xr:uid="{00000000-0005-0000-0000-0000F06C0000}"/>
    <cellStyle name="표제목 3 3 12" xfId="17679" xr:uid="{00000000-0005-0000-0000-0000F16C0000}"/>
    <cellStyle name="표제목 3 3 13" xfId="23176" xr:uid="{00000000-0005-0000-0000-0000F26C0000}"/>
    <cellStyle name="표제목 3 3 2" xfId="11194" xr:uid="{00000000-0005-0000-0000-0000F36C0000}"/>
    <cellStyle name="표제목 3 3 2 2" xfId="17136" xr:uid="{00000000-0005-0000-0000-0000F46C0000}"/>
    <cellStyle name="표제목 3 3 2 3" xfId="22844" xr:uid="{00000000-0005-0000-0000-0000F56C0000}"/>
    <cellStyle name="표제목 3 3 2 4" xfId="28374" xr:uid="{00000000-0005-0000-0000-0000F66C0000}"/>
    <cellStyle name="표제목 3 3 3" xfId="11195" xr:uid="{00000000-0005-0000-0000-0000F76C0000}"/>
    <cellStyle name="표제목 3 3 3 2" xfId="17137" xr:uid="{00000000-0005-0000-0000-0000F86C0000}"/>
    <cellStyle name="표제목 3 3 3 3" xfId="22845" xr:uid="{00000000-0005-0000-0000-0000F96C0000}"/>
    <cellStyle name="표제목 3 3 3 4" xfId="28375" xr:uid="{00000000-0005-0000-0000-0000FA6C0000}"/>
    <cellStyle name="표제목 3 3 4" xfId="11196" xr:uid="{00000000-0005-0000-0000-0000FB6C0000}"/>
    <cellStyle name="표제목 3 3 4 2" xfId="17138" xr:uid="{00000000-0005-0000-0000-0000FC6C0000}"/>
    <cellStyle name="표제목 3 3 4 3" xfId="22846" xr:uid="{00000000-0005-0000-0000-0000FD6C0000}"/>
    <cellStyle name="표제목 3 3 4 4" xfId="28376" xr:uid="{00000000-0005-0000-0000-0000FE6C0000}"/>
    <cellStyle name="표제목 3 3 5" xfId="11197" xr:uid="{00000000-0005-0000-0000-0000FF6C0000}"/>
    <cellStyle name="표제목 3 3 5 2" xfId="17139" xr:uid="{00000000-0005-0000-0000-0000006D0000}"/>
    <cellStyle name="표제목 3 3 5 3" xfId="22847" xr:uid="{00000000-0005-0000-0000-0000016D0000}"/>
    <cellStyle name="표제목 3 3 5 4" xfId="28377" xr:uid="{00000000-0005-0000-0000-0000026D0000}"/>
    <cellStyle name="표제목 3 3 6" xfId="11198" xr:uid="{00000000-0005-0000-0000-0000036D0000}"/>
    <cellStyle name="표제목 3 3 6 2" xfId="17140" xr:uid="{00000000-0005-0000-0000-0000046D0000}"/>
    <cellStyle name="표제목 3 3 6 3" xfId="22848" xr:uid="{00000000-0005-0000-0000-0000056D0000}"/>
    <cellStyle name="표제목 3 3 6 4" xfId="28378" xr:uid="{00000000-0005-0000-0000-0000066D0000}"/>
    <cellStyle name="표제목 3 3 7" xfId="11199" xr:uid="{00000000-0005-0000-0000-0000076D0000}"/>
    <cellStyle name="표제목 3 3 7 2" xfId="17141" xr:uid="{00000000-0005-0000-0000-0000086D0000}"/>
    <cellStyle name="표제목 3 3 7 3" xfId="22849" xr:uid="{00000000-0005-0000-0000-0000096D0000}"/>
    <cellStyle name="표제목 3 3 7 4" xfId="28379" xr:uid="{00000000-0005-0000-0000-00000A6D0000}"/>
    <cellStyle name="표제목 3 3 8" xfId="11200" xr:uid="{00000000-0005-0000-0000-00000B6D0000}"/>
    <cellStyle name="표제목 3 3 8 2" xfId="17142" xr:uid="{00000000-0005-0000-0000-00000C6D0000}"/>
    <cellStyle name="표제목 3 3 8 3" xfId="22850" xr:uid="{00000000-0005-0000-0000-00000D6D0000}"/>
    <cellStyle name="표제목 3 3 8 4" xfId="28380" xr:uid="{00000000-0005-0000-0000-00000E6D0000}"/>
    <cellStyle name="표제목 3 3 9" xfId="11201" xr:uid="{00000000-0005-0000-0000-00000F6D0000}"/>
    <cellStyle name="표제목 3 3 9 2" xfId="17143" xr:uid="{00000000-0005-0000-0000-0000106D0000}"/>
    <cellStyle name="표제목 3 3 9 3" xfId="22851" xr:uid="{00000000-0005-0000-0000-0000116D0000}"/>
    <cellStyle name="표제목 3 3 9 4" xfId="28381" xr:uid="{00000000-0005-0000-0000-0000126D0000}"/>
    <cellStyle name="표제목 3 4" xfId="11202" xr:uid="{00000000-0005-0000-0000-0000136D0000}"/>
    <cellStyle name="표제목 3 4 2" xfId="17144" xr:uid="{00000000-0005-0000-0000-0000146D0000}"/>
    <cellStyle name="표제목 3 4 3" xfId="22852" xr:uid="{00000000-0005-0000-0000-0000156D0000}"/>
    <cellStyle name="표제목 3 4 4" xfId="28382" xr:uid="{00000000-0005-0000-0000-0000166D0000}"/>
    <cellStyle name="표제목 3 5" xfId="11203" xr:uid="{00000000-0005-0000-0000-0000176D0000}"/>
    <cellStyle name="표제목 3 5 2" xfId="17145" xr:uid="{00000000-0005-0000-0000-0000186D0000}"/>
    <cellStyle name="표제목 3 5 3" xfId="22853" xr:uid="{00000000-0005-0000-0000-0000196D0000}"/>
    <cellStyle name="표제목 3 5 4" xfId="28383" xr:uid="{00000000-0005-0000-0000-00001A6D0000}"/>
    <cellStyle name="표제목 3 6" xfId="11204" xr:uid="{00000000-0005-0000-0000-00001B6D0000}"/>
    <cellStyle name="표제목 3 6 2" xfId="17146" xr:uid="{00000000-0005-0000-0000-00001C6D0000}"/>
    <cellStyle name="표제목 3 6 3" xfId="22854" xr:uid="{00000000-0005-0000-0000-00001D6D0000}"/>
    <cellStyle name="표제목 3 6 4" xfId="28384" xr:uid="{00000000-0005-0000-0000-00001E6D0000}"/>
    <cellStyle name="표제목 3 7" xfId="11205" xr:uid="{00000000-0005-0000-0000-00001F6D0000}"/>
    <cellStyle name="표제목 3 7 2" xfId="17147" xr:uid="{00000000-0005-0000-0000-0000206D0000}"/>
    <cellStyle name="표제목 3 7 3" xfId="22855" xr:uid="{00000000-0005-0000-0000-0000216D0000}"/>
    <cellStyle name="표제목 3 7 4" xfId="28385" xr:uid="{00000000-0005-0000-0000-0000226D0000}"/>
    <cellStyle name="표제목 3 8" xfId="11206" xr:uid="{00000000-0005-0000-0000-0000236D0000}"/>
    <cellStyle name="표제목 3 8 2" xfId="17148" xr:uid="{00000000-0005-0000-0000-0000246D0000}"/>
    <cellStyle name="표제목 3 8 3" xfId="22856" xr:uid="{00000000-0005-0000-0000-0000256D0000}"/>
    <cellStyle name="표제목 3 8 4" xfId="28386" xr:uid="{00000000-0005-0000-0000-0000266D0000}"/>
    <cellStyle name="표제목 3 9" xfId="11207" xr:uid="{00000000-0005-0000-0000-0000276D0000}"/>
    <cellStyle name="표제목 3 9 2" xfId="17149" xr:uid="{00000000-0005-0000-0000-0000286D0000}"/>
    <cellStyle name="표제목 3 9 3" xfId="22857" xr:uid="{00000000-0005-0000-0000-0000296D0000}"/>
    <cellStyle name="표제목 3 9 4" xfId="28387" xr:uid="{00000000-0005-0000-0000-00002A6D0000}"/>
    <cellStyle name="표제목 4" xfId="5573" xr:uid="{00000000-0005-0000-0000-00002B6D0000}"/>
    <cellStyle name="표제목 4 2" xfId="5861" xr:uid="{00000000-0005-0000-0000-00002C6D0000}"/>
    <cellStyle name="표제목 4 2 2" xfId="11208" xr:uid="{00000000-0005-0000-0000-00002D6D0000}"/>
    <cellStyle name="표제목 4 2 2 2" xfId="17150" xr:uid="{00000000-0005-0000-0000-00002E6D0000}"/>
    <cellStyle name="표제목 4 2 2 3" xfId="22858" xr:uid="{00000000-0005-0000-0000-00002F6D0000}"/>
    <cellStyle name="표제목 4 2 2 4" xfId="28388" xr:uid="{00000000-0005-0000-0000-0000306D0000}"/>
    <cellStyle name="표제목 4 2 3" xfId="11209" xr:uid="{00000000-0005-0000-0000-0000316D0000}"/>
    <cellStyle name="표제목 4 2 3 2" xfId="17151" xr:uid="{00000000-0005-0000-0000-0000326D0000}"/>
    <cellStyle name="표제목 4 2 3 3" xfId="22859" xr:uid="{00000000-0005-0000-0000-0000336D0000}"/>
    <cellStyle name="표제목 4 2 3 4" xfId="28389" xr:uid="{00000000-0005-0000-0000-0000346D0000}"/>
    <cellStyle name="표제목 4 2 4" xfId="11210" xr:uid="{00000000-0005-0000-0000-0000356D0000}"/>
    <cellStyle name="표제목 4 2 4 2" xfId="17152" xr:uid="{00000000-0005-0000-0000-0000366D0000}"/>
    <cellStyle name="표제목 4 2 4 3" xfId="22860" xr:uid="{00000000-0005-0000-0000-0000376D0000}"/>
    <cellStyle name="표제목 4 2 4 4" xfId="28390" xr:uid="{00000000-0005-0000-0000-0000386D0000}"/>
    <cellStyle name="표제목 4 2 5" xfId="11211" xr:uid="{00000000-0005-0000-0000-0000396D0000}"/>
    <cellStyle name="표제목 4 2 5 2" xfId="17153" xr:uid="{00000000-0005-0000-0000-00003A6D0000}"/>
    <cellStyle name="표제목 4 2 5 3" xfId="22861" xr:uid="{00000000-0005-0000-0000-00003B6D0000}"/>
    <cellStyle name="표제목 4 2 5 4" xfId="28391" xr:uid="{00000000-0005-0000-0000-00003C6D0000}"/>
    <cellStyle name="표제목 4 2 6" xfId="11212" xr:uid="{00000000-0005-0000-0000-00003D6D0000}"/>
    <cellStyle name="표제목 4 2 6 2" xfId="17154" xr:uid="{00000000-0005-0000-0000-00003E6D0000}"/>
    <cellStyle name="표제목 4 2 6 3" xfId="22862" xr:uid="{00000000-0005-0000-0000-00003F6D0000}"/>
    <cellStyle name="표제목 4 2 6 4" xfId="28392" xr:uid="{00000000-0005-0000-0000-0000406D0000}"/>
    <cellStyle name="표제목 4 2 7" xfId="11834" xr:uid="{00000000-0005-0000-0000-0000416D0000}"/>
    <cellStyle name="표제목 4 2 8" xfId="17595" xr:uid="{00000000-0005-0000-0000-0000426D0000}"/>
    <cellStyle name="표제목 4 3" xfId="11213" xr:uid="{00000000-0005-0000-0000-0000436D0000}"/>
    <cellStyle name="표제목 4 3 2" xfId="17155" xr:uid="{00000000-0005-0000-0000-0000446D0000}"/>
    <cellStyle name="표제목 4 3 3" xfId="22863" xr:uid="{00000000-0005-0000-0000-0000456D0000}"/>
    <cellStyle name="표제목 4 3 4" xfId="28393" xr:uid="{00000000-0005-0000-0000-0000466D0000}"/>
    <cellStyle name="표제목 4 4" xfId="11214" xr:uid="{00000000-0005-0000-0000-0000476D0000}"/>
    <cellStyle name="표제목 4 4 2" xfId="17156" xr:uid="{00000000-0005-0000-0000-0000486D0000}"/>
    <cellStyle name="표제목 4 4 3" xfId="22864" xr:uid="{00000000-0005-0000-0000-0000496D0000}"/>
    <cellStyle name="표제목 4 4 4" xfId="28394" xr:uid="{00000000-0005-0000-0000-00004A6D0000}"/>
    <cellStyle name="표제목 4 5" xfId="11215" xr:uid="{00000000-0005-0000-0000-00004B6D0000}"/>
    <cellStyle name="표제목 4 5 2" xfId="17157" xr:uid="{00000000-0005-0000-0000-00004C6D0000}"/>
    <cellStyle name="표제목 4 5 3" xfId="22865" xr:uid="{00000000-0005-0000-0000-00004D6D0000}"/>
    <cellStyle name="표제목 4 5 4" xfId="28395" xr:uid="{00000000-0005-0000-0000-00004E6D0000}"/>
    <cellStyle name="표제목 4 6" xfId="11561" xr:uid="{00000000-0005-0000-0000-00004F6D0000}"/>
    <cellStyle name="표제목 4 7" xfId="17338" xr:uid="{00000000-0005-0000-0000-0000506D0000}"/>
    <cellStyle name="표제목 5" xfId="5627" xr:uid="{00000000-0005-0000-0000-0000516D0000}"/>
    <cellStyle name="표제목 5 2" xfId="11216" xr:uid="{00000000-0005-0000-0000-0000526D0000}"/>
    <cellStyle name="표제목 5 2 2" xfId="17158" xr:uid="{00000000-0005-0000-0000-0000536D0000}"/>
    <cellStyle name="표제목 5 2 3" xfId="22866" xr:uid="{00000000-0005-0000-0000-0000546D0000}"/>
    <cellStyle name="표제목 5 2 4" xfId="28396" xr:uid="{00000000-0005-0000-0000-0000556D0000}"/>
    <cellStyle name="표제목 5 3" xfId="11217" xr:uid="{00000000-0005-0000-0000-0000566D0000}"/>
    <cellStyle name="표제목 5 3 2" xfId="17159" xr:uid="{00000000-0005-0000-0000-0000576D0000}"/>
    <cellStyle name="표제목 5 3 3" xfId="22867" xr:uid="{00000000-0005-0000-0000-0000586D0000}"/>
    <cellStyle name="표제목 5 3 4" xfId="28397" xr:uid="{00000000-0005-0000-0000-0000596D0000}"/>
    <cellStyle name="표제목 5 4" xfId="11218" xr:uid="{00000000-0005-0000-0000-00005A6D0000}"/>
    <cellStyle name="표제목 5 4 2" xfId="17160" xr:uid="{00000000-0005-0000-0000-00005B6D0000}"/>
    <cellStyle name="표제목 5 4 3" xfId="22868" xr:uid="{00000000-0005-0000-0000-00005C6D0000}"/>
    <cellStyle name="표제목 5 4 4" xfId="28398" xr:uid="{00000000-0005-0000-0000-00005D6D0000}"/>
    <cellStyle name="표제목 5 5" xfId="11219" xr:uid="{00000000-0005-0000-0000-00005E6D0000}"/>
    <cellStyle name="표제목 5 5 2" xfId="17161" xr:uid="{00000000-0005-0000-0000-00005F6D0000}"/>
    <cellStyle name="표제목 5 5 3" xfId="22869" xr:uid="{00000000-0005-0000-0000-0000606D0000}"/>
    <cellStyle name="표제목 5 5 4" xfId="28399" xr:uid="{00000000-0005-0000-0000-0000616D0000}"/>
    <cellStyle name="표제목 5 6" xfId="11220" xr:uid="{00000000-0005-0000-0000-0000626D0000}"/>
    <cellStyle name="표제목 5 6 2" xfId="17162" xr:uid="{00000000-0005-0000-0000-0000636D0000}"/>
    <cellStyle name="표제목 5 6 3" xfId="22870" xr:uid="{00000000-0005-0000-0000-0000646D0000}"/>
    <cellStyle name="표제목 5 6 4" xfId="28400" xr:uid="{00000000-0005-0000-0000-0000656D0000}"/>
    <cellStyle name="표제목 5 7" xfId="11602" xr:uid="{00000000-0005-0000-0000-0000666D0000}"/>
    <cellStyle name="표제목 5 8" xfId="17373" xr:uid="{00000000-0005-0000-0000-0000676D0000}"/>
    <cellStyle name="표제목 6" xfId="11221" xr:uid="{00000000-0005-0000-0000-0000686D0000}"/>
    <cellStyle name="표제목 6 2" xfId="17163" xr:uid="{00000000-0005-0000-0000-0000696D0000}"/>
    <cellStyle name="표제목 6 3" xfId="22871" xr:uid="{00000000-0005-0000-0000-00006A6D0000}"/>
    <cellStyle name="표제목 6 4" xfId="28401" xr:uid="{00000000-0005-0000-0000-00006B6D0000}"/>
    <cellStyle name="표준" xfId="0" builtinId="0"/>
    <cellStyle name="표준 10" xfId="677" xr:uid="{00000000-0005-0000-0000-00006D6D0000}"/>
    <cellStyle name="표준 10 2" xfId="5170" xr:uid="{00000000-0005-0000-0000-00006E6D0000}"/>
    <cellStyle name="표준 100" xfId="678" xr:uid="{00000000-0005-0000-0000-00006F6D0000}"/>
    <cellStyle name="표준 101" xfId="679" xr:uid="{00000000-0005-0000-0000-0000706D0000}"/>
    <cellStyle name="표준 102" xfId="680" xr:uid="{00000000-0005-0000-0000-0000716D0000}"/>
    <cellStyle name="표준 103" xfId="681" xr:uid="{00000000-0005-0000-0000-0000726D0000}"/>
    <cellStyle name="표준 104" xfId="682" xr:uid="{00000000-0005-0000-0000-0000736D0000}"/>
    <cellStyle name="표준 105" xfId="683" xr:uid="{00000000-0005-0000-0000-0000746D0000}"/>
    <cellStyle name="표준 106" xfId="684" xr:uid="{00000000-0005-0000-0000-0000756D0000}"/>
    <cellStyle name="표준 107" xfId="685" xr:uid="{00000000-0005-0000-0000-0000766D0000}"/>
    <cellStyle name="표준 108" xfId="686" xr:uid="{00000000-0005-0000-0000-0000776D0000}"/>
    <cellStyle name="표준 109" xfId="687" xr:uid="{00000000-0005-0000-0000-0000786D0000}"/>
    <cellStyle name="표준 11" xfId="688" xr:uid="{00000000-0005-0000-0000-0000796D0000}"/>
    <cellStyle name="표준 110" xfId="689" xr:uid="{00000000-0005-0000-0000-00007A6D0000}"/>
    <cellStyle name="표준 111" xfId="690" xr:uid="{00000000-0005-0000-0000-00007B6D0000}"/>
    <cellStyle name="표준 112" xfId="691" xr:uid="{00000000-0005-0000-0000-00007C6D0000}"/>
    <cellStyle name="표준 113" xfId="692" xr:uid="{00000000-0005-0000-0000-00007D6D0000}"/>
    <cellStyle name="표준 114" xfId="693" xr:uid="{00000000-0005-0000-0000-00007E6D0000}"/>
    <cellStyle name="표준 115" xfId="694" xr:uid="{00000000-0005-0000-0000-00007F6D0000}"/>
    <cellStyle name="표준 116" xfId="695" xr:uid="{00000000-0005-0000-0000-0000806D0000}"/>
    <cellStyle name="표준 117" xfId="696" xr:uid="{00000000-0005-0000-0000-0000816D0000}"/>
    <cellStyle name="표준 118" xfId="697" xr:uid="{00000000-0005-0000-0000-0000826D0000}"/>
    <cellStyle name="표준 119" xfId="698" xr:uid="{00000000-0005-0000-0000-0000836D0000}"/>
    <cellStyle name="표준 12" xfId="699" xr:uid="{00000000-0005-0000-0000-0000846D0000}"/>
    <cellStyle name="표준 120" xfId="700" xr:uid="{00000000-0005-0000-0000-0000856D0000}"/>
    <cellStyle name="표준 121" xfId="701" xr:uid="{00000000-0005-0000-0000-0000866D0000}"/>
    <cellStyle name="표준 122" xfId="702" xr:uid="{00000000-0005-0000-0000-0000876D0000}"/>
    <cellStyle name="표준 123" xfId="703" xr:uid="{00000000-0005-0000-0000-0000886D0000}"/>
    <cellStyle name="표준 124" xfId="704" xr:uid="{00000000-0005-0000-0000-0000896D0000}"/>
    <cellStyle name="표준 125" xfId="705" xr:uid="{00000000-0005-0000-0000-00008A6D0000}"/>
    <cellStyle name="표준 126" xfId="706" xr:uid="{00000000-0005-0000-0000-00008B6D0000}"/>
    <cellStyle name="표준 127" xfId="707" xr:uid="{00000000-0005-0000-0000-00008C6D0000}"/>
    <cellStyle name="표준 128" xfId="708" xr:uid="{00000000-0005-0000-0000-00008D6D0000}"/>
    <cellStyle name="표준 129" xfId="709" xr:uid="{00000000-0005-0000-0000-00008E6D0000}"/>
    <cellStyle name="표준 13" xfId="710" xr:uid="{00000000-0005-0000-0000-00008F6D0000}"/>
    <cellStyle name="표준 130" xfId="711" xr:uid="{00000000-0005-0000-0000-0000906D0000}"/>
    <cellStyle name="표준 131" xfId="712" xr:uid="{00000000-0005-0000-0000-0000916D0000}"/>
    <cellStyle name="표준 132" xfId="713" xr:uid="{00000000-0005-0000-0000-0000926D0000}"/>
    <cellStyle name="표준 133" xfId="714" xr:uid="{00000000-0005-0000-0000-0000936D0000}"/>
    <cellStyle name="표준 133 2" xfId="5221" xr:uid="{00000000-0005-0000-0000-0000946D0000}"/>
    <cellStyle name="표준 134" xfId="715" xr:uid="{00000000-0005-0000-0000-0000956D0000}"/>
    <cellStyle name="표준 134 10" xfId="4882" xr:uid="{00000000-0005-0000-0000-0000966D0000}"/>
    <cellStyle name="표준 134 10 2" xfId="5239" xr:uid="{00000000-0005-0000-0000-0000976D0000}"/>
    <cellStyle name="표준 134 11" xfId="5222" xr:uid="{00000000-0005-0000-0000-0000986D0000}"/>
    <cellStyle name="표준 134 2" xfId="4883" xr:uid="{00000000-0005-0000-0000-0000996D0000}"/>
    <cellStyle name="표준 134 2 10" xfId="5227" xr:uid="{00000000-0005-0000-0000-00009A6D0000}"/>
    <cellStyle name="표준 134 2 2" xfId="4884" xr:uid="{00000000-0005-0000-0000-00009B6D0000}"/>
    <cellStyle name="표준 134 2 2 2" xfId="4885" xr:uid="{00000000-0005-0000-0000-00009C6D0000}"/>
    <cellStyle name="표준 134 2 2 2 2" xfId="5241" xr:uid="{00000000-0005-0000-0000-00009D6D0000}"/>
    <cellStyle name="표준 134 2 2 3" xfId="4886" xr:uid="{00000000-0005-0000-0000-00009E6D0000}"/>
    <cellStyle name="표준 134 2 2 3 2" xfId="5242" xr:uid="{00000000-0005-0000-0000-00009F6D0000}"/>
    <cellStyle name="표준 134 2 2 4" xfId="4887" xr:uid="{00000000-0005-0000-0000-0000A06D0000}"/>
    <cellStyle name="표준 134 2 2 4 2" xfId="5243" xr:uid="{00000000-0005-0000-0000-0000A16D0000}"/>
    <cellStyle name="표준 134 2 2 5" xfId="5240" xr:uid="{00000000-0005-0000-0000-0000A26D0000}"/>
    <cellStyle name="표준 134 2 3" xfId="4888" xr:uid="{00000000-0005-0000-0000-0000A36D0000}"/>
    <cellStyle name="표준 134 2 3 2" xfId="4889" xr:uid="{00000000-0005-0000-0000-0000A46D0000}"/>
    <cellStyle name="표준 134 2 3 2 2" xfId="5245" xr:uid="{00000000-0005-0000-0000-0000A56D0000}"/>
    <cellStyle name="표준 134 2 3 3" xfId="4890" xr:uid="{00000000-0005-0000-0000-0000A66D0000}"/>
    <cellStyle name="표준 134 2 3 3 2" xfId="5246" xr:uid="{00000000-0005-0000-0000-0000A76D0000}"/>
    <cellStyle name="표준 134 2 3 4" xfId="4891" xr:uid="{00000000-0005-0000-0000-0000A86D0000}"/>
    <cellStyle name="표준 134 2 3 4 2" xfId="5247" xr:uid="{00000000-0005-0000-0000-0000A96D0000}"/>
    <cellStyle name="표준 134 2 3 5" xfId="5244" xr:uid="{00000000-0005-0000-0000-0000AA6D0000}"/>
    <cellStyle name="표준 134 2 4" xfId="4892" xr:uid="{00000000-0005-0000-0000-0000AB6D0000}"/>
    <cellStyle name="표준 134 2 4 2" xfId="4893" xr:uid="{00000000-0005-0000-0000-0000AC6D0000}"/>
    <cellStyle name="표준 134 2 4 2 2" xfId="5249" xr:uid="{00000000-0005-0000-0000-0000AD6D0000}"/>
    <cellStyle name="표준 134 2 4 3" xfId="4894" xr:uid="{00000000-0005-0000-0000-0000AE6D0000}"/>
    <cellStyle name="표준 134 2 4 3 2" xfId="5250" xr:uid="{00000000-0005-0000-0000-0000AF6D0000}"/>
    <cellStyle name="표준 134 2 4 4" xfId="4895" xr:uid="{00000000-0005-0000-0000-0000B06D0000}"/>
    <cellStyle name="표준 134 2 4 4 2" xfId="5251" xr:uid="{00000000-0005-0000-0000-0000B16D0000}"/>
    <cellStyle name="표준 134 2 4 5" xfId="5248" xr:uid="{00000000-0005-0000-0000-0000B26D0000}"/>
    <cellStyle name="표준 134 2 5" xfId="4896" xr:uid="{00000000-0005-0000-0000-0000B36D0000}"/>
    <cellStyle name="표준 134 2 5 2" xfId="4897" xr:uid="{00000000-0005-0000-0000-0000B46D0000}"/>
    <cellStyle name="표준 134 2 5 2 2" xfId="5253" xr:uid="{00000000-0005-0000-0000-0000B56D0000}"/>
    <cellStyle name="표준 134 2 5 3" xfId="4898" xr:uid="{00000000-0005-0000-0000-0000B66D0000}"/>
    <cellStyle name="표준 134 2 5 3 2" xfId="5254" xr:uid="{00000000-0005-0000-0000-0000B76D0000}"/>
    <cellStyle name="표준 134 2 5 4" xfId="4899" xr:uid="{00000000-0005-0000-0000-0000B86D0000}"/>
    <cellStyle name="표준 134 2 5 4 2" xfId="5255" xr:uid="{00000000-0005-0000-0000-0000B96D0000}"/>
    <cellStyle name="표준 134 2 5 5" xfId="5252" xr:uid="{00000000-0005-0000-0000-0000BA6D0000}"/>
    <cellStyle name="표준 134 2 6" xfId="4900" xr:uid="{00000000-0005-0000-0000-0000BB6D0000}"/>
    <cellStyle name="표준 134 2 6 2" xfId="4901" xr:uid="{00000000-0005-0000-0000-0000BC6D0000}"/>
    <cellStyle name="표준 134 2 6 2 2" xfId="5257" xr:uid="{00000000-0005-0000-0000-0000BD6D0000}"/>
    <cellStyle name="표준 134 2 6 3" xfId="4902" xr:uid="{00000000-0005-0000-0000-0000BE6D0000}"/>
    <cellStyle name="표준 134 2 6 3 2" xfId="5258" xr:uid="{00000000-0005-0000-0000-0000BF6D0000}"/>
    <cellStyle name="표준 134 2 6 4" xfId="4903" xr:uid="{00000000-0005-0000-0000-0000C06D0000}"/>
    <cellStyle name="표준 134 2 6 4 2" xfId="5259" xr:uid="{00000000-0005-0000-0000-0000C16D0000}"/>
    <cellStyle name="표준 134 2 6 5" xfId="5256" xr:uid="{00000000-0005-0000-0000-0000C26D0000}"/>
    <cellStyle name="표준 134 2 7" xfId="4904" xr:uid="{00000000-0005-0000-0000-0000C36D0000}"/>
    <cellStyle name="표준 134 2 7 2" xfId="5260" xr:uid="{00000000-0005-0000-0000-0000C46D0000}"/>
    <cellStyle name="표준 134 2 8" xfId="4905" xr:uid="{00000000-0005-0000-0000-0000C56D0000}"/>
    <cellStyle name="표준 134 2 8 2" xfId="5261" xr:uid="{00000000-0005-0000-0000-0000C66D0000}"/>
    <cellStyle name="표준 134 2 9" xfId="4906" xr:uid="{00000000-0005-0000-0000-0000C76D0000}"/>
    <cellStyle name="표준 134 2 9 2" xfId="5262" xr:uid="{00000000-0005-0000-0000-0000C86D0000}"/>
    <cellStyle name="표준 134 3" xfId="4907" xr:uid="{00000000-0005-0000-0000-0000C96D0000}"/>
    <cellStyle name="표준 134 3 2" xfId="4908" xr:uid="{00000000-0005-0000-0000-0000CA6D0000}"/>
    <cellStyle name="표준 134 3 2 2" xfId="5264" xr:uid="{00000000-0005-0000-0000-0000CB6D0000}"/>
    <cellStyle name="표준 134 3 3" xfId="4909" xr:uid="{00000000-0005-0000-0000-0000CC6D0000}"/>
    <cellStyle name="표준 134 3 3 2" xfId="5265" xr:uid="{00000000-0005-0000-0000-0000CD6D0000}"/>
    <cellStyle name="표준 134 3 4" xfId="4910" xr:uid="{00000000-0005-0000-0000-0000CE6D0000}"/>
    <cellStyle name="표준 134 3 4 2" xfId="5266" xr:uid="{00000000-0005-0000-0000-0000CF6D0000}"/>
    <cellStyle name="표준 134 3 5" xfId="5263" xr:uid="{00000000-0005-0000-0000-0000D06D0000}"/>
    <cellStyle name="표준 134 4" xfId="4911" xr:uid="{00000000-0005-0000-0000-0000D16D0000}"/>
    <cellStyle name="표준 134 4 2" xfId="4912" xr:uid="{00000000-0005-0000-0000-0000D26D0000}"/>
    <cellStyle name="표준 134 4 2 2" xfId="5268" xr:uid="{00000000-0005-0000-0000-0000D36D0000}"/>
    <cellStyle name="표준 134 4 3" xfId="4913" xr:uid="{00000000-0005-0000-0000-0000D46D0000}"/>
    <cellStyle name="표준 134 4 3 2" xfId="5269" xr:uid="{00000000-0005-0000-0000-0000D56D0000}"/>
    <cellStyle name="표준 134 4 4" xfId="4914" xr:uid="{00000000-0005-0000-0000-0000D66D0000}"/>
    <cellStyle name="표준 134 4 4 2" xfId="5270" xr:uid="{00000000-0005-0000-0000-0000D76D0000}"/>
    <cellStyle name="표준 134 4 5" xfId="5267" xr:uid="{00000000-0005-0000-0000-0000D86D0000}"/>
    <cellStyle name="표준 134 5" xfId="4915" xr:uid="{00000000-0005-0000-0000-0000D96D0000}"/>
    <cellStyle name="표준 134 5 2" xfId="4916" xr:uid="{00000000-0005-0000-0000-0000DA6D0000}"/>
    <cellStyle name="표준 134 5 2 2" xfId="5272" xr:uid="{00000000-0005-0000-0000-0000DB6D0000}"/>
    <cellStyle name="표준 134 5 3" xfId="4917" xr:uid="{00000000-0005-0000-0000-0000DC6D0000}"/>
    <cellStyle name="표준 134 5 3 2" xfId="5273" xr:uid="{00000000-0005-0000-0000-0000DD6D0000}"/>
    <cellStyle name="표준 134 5 4" xfId="4918" xr:uid="{00000000-0005-0000-0000-0000DE6D0000}"/>
    <cellStyle name="표준 134 5 4 2" xfId="5274" xr:uid="{00000000-0005-0000-0000-0000DF6D0000}"/>
    <cellStyle name="표준 134 5 5" xfId="5271" xr:uid="{00000000-0005-0000-0000-0000E06D0000}"/>
    <cellStyle name="표준 134 6" xfId="4919" xr:uid="{00000000-0005-0000-0000-0000E16D0000}"/>
    <cellStyle name="표준 134 6 2" xfId="4920" xr:uid="{00000000-0005-0000-0000-0000E26D0000}"/>
    <cellStyle name="표준 134 6 2 2" xfId="5276" xr:uid="{00000000-0005-0000-0000-0000E36D0000}"/>
    <cellStyle name="표준 134 6 3" xfId="4921" xr:uid="{00000000-0005-0000-0000-0000E46D0000}"/>
    <cellStyle name="표준 134 6 3 2" xfId="5277" xr:uid="{00000000-0005-0000-0000-0000E56D0000}"/>
    <cellStyle name="표준 134 6 4" xfId="4922" xr:uid="{00000000-0005-0000-0000-0000E66D0000}"/>
    <cellStyle name="표준 134 6 4 2" xfId="5278" xr:uid="{00000000-0005-0000-0000-0000E76D0000}"/>
    <cellStyle name="표준 134 6 5" xfId="5275" xr:uid="{00000000-0005-0000-0000-0000E86D0000}"/>
    <cellStyle name="표준 134 7" xfId="4923" xr:uid="{00000000-0005-0000-0000-0000E96D0000}"/>
    <cellStyle name="표준 134 7 2" xfId="4924" xr:uid="{00000000-0005-0000-0000-0000EA6D0000}"/>
    <cellStyle name="표준 134 7 2 2" xfId="5280" xr:uid="{00000000-0005-0000-0000-0000EB6D0000}"/>
    <cellStyle name="표준 134 7 3" xfId="4925" xr:uid="{00000000-0005-0000-0000-0000EC6D0000}"/>
    <cellStyle name="표준 134 7 3 2" xfId="5281" xr:uid="{00000000-0005-0000-0000-0000ED6D0000}"/>
    <cellStyle name="표준 134 7 4" xfId="4926" xr:uid="{00000000-0005-0000-0000-0000EE6D0000}"/>
    <cellStyle name="표준 134 7 4 2" xfId="5282" xr:uid="{00000000-0005-0000-0000-0000EF6D0000}"/>
    <cellStyle name="표준 134 7 5" xfId="5279" xr:uid="{00000000-0005-0000-0000-0000F06D0000}"/>
    <cellStyle name="표준 134 8" xfId="4927" xr:uid="{00000000-0005-0000-0000-0000F16D0000}"/>
    <cellStyle name="표준 134 8 2" xfId="5283" xr:uid="{00000000-0005-0000-0000-0000F26D0000}"/>
    <cellStyle name="표준 134 9" xfId="4928" xr:uid="{00000000-0005-0000-0000-0000F36D0000}"/>
    <cellStyle name="표준 134 9 2" xfId="5284" xr:uid="{00000000-0005-0000-0000-0000F46D0000}"/>
    <cellStyle name="표준 135" xfId="4929" xr:uid="{00000000-0005-0000-0000-0000F56D0000}"/>
    <cellStyle name="표준 135 10" xfId="4930" xr:uid="{00000000-0005-0000-0000-0000F66D0000}"/>
    <cellStyle name="표준 135 10 2" xfId="5336" xr:uid="{00000000-0005-0000-0000-0000F76D0000}"/>
    <cellStyle name="표준 135 11" xfId="5230" xr:uid="{00000000-0005-0000-0000-0000F86D0000}"/>
    <cellStyle name="표준 135 2" xfId="4931" xr:uid="{00000000-0005-0000-0000-0000F96D0000}"/>
    <cellStyle name="표준 135 2 2" xfId="4932" xr:uid="{00000000-0005-0000-0000-0000FA6D0000}"/>
    <cellStyle name="표준 135 2 2 2" xfId="5286" xr:uid="{00000000-0005-0000-0000-0000FB6D0000}"/>
    <cellStyle name="표준 135 2 3" xfId="4933" xr:uid="{00000000-0005-0000-0000-0000FC6D0000}"/>
    <cellStyle name="표준 135 2 3 2" xfId="5287" xr:uid="{00000000-0005-0000-0000-0000FD6D0000}"/>
    <cellStyle name="표준 135 2 4" xfId="4934" xr:uid="{00000000-0005-0000-0000-0000FE6D0000}"/>
    <cellStyle name="표준 135 2 4 2" xfId="5288" xr:uid="{00000000-0005-0000-0000-0000FF6D0000}"/>
    <cellStyle name="표준 135 2 5" xfId="5285" xr:uid="{00000000-0005-0000-0000-0000006E0000}"/>
    <cellStyle name="표준 135 3" xfId="4935" xr:uid="{00000000-0005-0000-0000-0000016E0000}"/>
    <cellStyle name="표준 135 3 2" xfId="4936" xr:uid="{00000000-0005-0000-0000-0000026E0000}"/>
    <cellStyle name="표준 135 3 2 2" xfId="5290" xr:uid="{00000000-0005-0000-0000-0000036E0000}"/>
    <cellStyle name="표준 135 3 3" xfId="4937" xr:uid="{00000000-0005-0000-0000-0000046E0000}"/>
    <cellStyle name="표준 135 3 3 2" xfId="5291" xr:uid="{00000000-0005-0000-0000-0000056E0000}"/>
    <cellStyle name="표준 135 3 4" xfId="4938" xr:uid="{00000000-0005-0000-0000-0000066E0000}"/>
    <cellStyle name="표준 135 3 4 2" xfId="5292" xr:uid="{00000000-0005-0000-0000-0000076E0000}"/>
    <cellStyle name="표준 135 3 5" xfId="5289" xr:uid="{00000000-0005-0000-0000-0000086E0000}"/>
    <cellStyle name="표준 135 4" xfId="4939" xr:uid="{00000000-0005-0000-0000-0000096E0000}"/>
    <cellStyle name="표준 135 4 2" xfId="4940" xr:uid="{00000000-0005-0000-0000-00000A6E0000}"/>
    <cellStyle name="표준 135 4 2 2" xfId="5294" xr:uid="{00000000-0005-0000-0000-00000B6E0000}"/>
    <cellStyle name="표준 135 4 3" xfId="4941" xr:uid="{00000000-0005-0000-0000-00000C6E0000}"/>
    <cellStyle name="표준 135 4 3 2" xfId="5295" xr:uid="{00000000-0005-0000-0000-00000D6E0000}"/>
    <cellStyle name="표준 135 4 4" xfId="4942" xr:uid="{00000000-0005-0000-0000-00000E6E0000}"/>
    <cellStyle name="표준 135 4 4 2" xfId="5296" xr:uid="{00000000-0005-0000-0000-00000F6E0000}"/>
    <cellStyle name="표준 135 4 5" xfId="5293" xr:uid="{00000000-0005-0000-0000-0000106E0000}"/>
    <cellStyle name="표준 135 5" xfId="4943" xr:uid="{00000000-0005-0000-0000-0000116E0000}"/>
    <cellStyle name="표준 135 5 2" xfId="4944" xr:uid="{00000000-0005-0000-0000-0000126E0000}"/>
    <cellStyle name="표준 135 5 2 2" xfId="5298" xr:uid="{00000000-0005-0000-0000-0000136E0000}"/>
    <cellStyle name="표준 135 5 3" xfId="4945" xr:uid="{00000000-0005-0000-0000-0000146E0000}"/>
    <cellStyle name="표준 135 5 3 2" xfId="5299" xr:uid="{00000000-0005-0000-0000-0000156E0000}"/>
    <cellStyle name="표준 135 5 4" xfId="4946" xr:uid="{00000000-0005-0000-0000-0000166E0000}"/>
    <cellStyle name="표준 135 5 4 2" xfId="5300" xr:uid="{00000000-0005-0000-0000-0000176E0000}"/>
    <cellStyle name="표준 135 5 5" xfId="5297" xr:uid="{00000000-0005-0000-0000-0000186E0000}"/>
    <cellStyle name="표준 135 6" xfId="4947" xr:uid="{00000000-0005-0000-0000-0000196E0000}"/>
    <cellStyle name="표준 135 6 2" xfId="4948" xr:uid="{00000000-0005-0000-0000-00001A6E0000}"/>
    <cellStyle name="표준 135 6 2 2" xfId="5302" xr:uid="{00000000-0005-0000-0000-00001B6E0000}"/>
    <cellStyle name="표준 135 6 3" xfId="4949" xr:uid="{00000000-0005-0000-0000-00001C6E0000}"/>
    <cellStyle name="표준 135 6 3 2" xfId="5303" xr:uid="{00000000-0005-0000-0000-00001D6E0000}"/>
    <cellStyle name="표준 135 6 4" xfId="4950" xr:uid="{00000000-0005-0000-0000-00001E6E0000}"/>
    <cellStyle name="표준 135 6 4 2" xfId="5304" xr:uid="{00000000-0005-0000-0000-00001F6E0000}"/>
    <cellStyle name="표준 135 6 5" xfId="5301" xr:uid="{00000000-0005-0000-0000-0000206E0000}"/>
    <cellStyle name="표준 135 7" xfId="4951" xr:uid="{00000000-0005-0000-0000-0000216E0000}"/>
    <cellStyle name="표준 135 7 2" xfId="5305" xr:uid="{00000000-0005-0000-0000-0000226E0000}"/>
    <cellStyle name="표준 135 8" xfId="4952" xr:uid="{00000000-0005-0000-0000-0000236E0000}"/>
    <cellStyle name="표준 135 8 2" xfId="5306" xr:uid="{00000000-0005-0000-0000-0000246E0000}"/>
    <cellStyle name="표준 135 9" xfId="4953" xr:uid="{00000000-0005-0000-0000-0000256E0000}"/>
    <cellStyle name="표준 135 9 2" xfId="5307" xr:uid="{00000000-0005-0000-0000-0000266E0000}"/>
    <cellStyle name="표준 136" xfId="4954" xr:uid="{00000000-0005-0000-0000-0000276E0000}"/>
    <cellStyle name="표준 137" xfId="5080" xr:uid="{00000000-0005-0000-0000-0000286E0000}"/>
    <cellStyle name="표준 137 2" xfId="5083" xr:uid="{00000000-0005-0000-0000-0000296E0000}"/>
    <cellStyle name="표준 138" xfId="5081" xr:uid="{00000000-0005-0000-0000-00002A6E0000}"/>
    <cellStyle name="표준 139" xfId="5082" xr:uid="{00000000-0005-0000-0000-00002B6E0000}"/>
    <cellStyle name="표준 14" xfId="716" xr:uid="{00000000-0005-0000-0000-00002C6E0000}"/>
    <cellStyle name="표준 140" xfId="4" xr:uid="{00000000-0005-0000-0000-00002D6E0000}"/>
    <cellStyle name="표준 15" xfId="717" xr:uid="{00000000-0005-0000-0000-00002E6E0000}"/>
    <cellStyle name="표준 16" xfId="718" xr:uid="{00000000-0005-0000-0000-00002F6E0000}"/>
    <cellStyle name="표준 17" xfId="719" xr:uid="{00000000-0005-0000-0000-0000306E0000}"/>
    <cellStyle name="표준 18" xfId="720" xr:uid="{00000000-0005-0000-0000-0000316E0000}"/>
    <cellStyle name="표준 181" xfId="4955" xr:uid="{00000000-0005-0000-0000-0000326E0000}"/>
    <cellStyle name="표준 19" xfId="721" xr:uid="{00000000-0005-0000-0000-0000336E0000}"/>
    <cellStyle name="표준 2" xfId="722" xr:uid="{00000000-0005-0000-0000-0000346E0000}"/>
    <cellStyle name="표준 2 2" xfId="723" xr:uid="{00000000-0005-0000-0000-0000356E0000}"/>
    <cellStyle name="표준 2 2 2" xfId="4956" xr:uid="{00000000-0005-0000-0000-0000366E0000}"/>
    <cellStyle name="표준 2 2 3" xfId="4957" xr:uid="{00000000-0005-0000-0000-0000376E0000}"/>
    <cellStyle name="표준 2 2 4" xfId="4958" xr:uid="{00000000-0005-0000-0000-0000386E0000}"/>
    <cellStyle name="표준 2 3" xfId="4959" xr:uid="{00000000-0005-0000-0000-0000396E0000}"/>
    <cellStyle name="표준 2 3 2" xfId="4960" xr:uid="{00000000-0005-0000-0000-00003A6E0000}"/>
    <cellStyle name="표준 2 4" xfId="4961" xr:uid="{00000000-0005-0000-0000-00003B6E0000}"/>
    <cellStyle name="표준 2 5" xfId="4962" xr:uid="{00000000-0005-0000-0000-00003C6E0000}"/>
    <cellStyle name="표준 2 6" xfId="5171" xr:uid="{00000000-0005-0000-0000-00003D6E0000}"/>
    <cellStyle name="표준 2_%E2%96%A3%5F%EC%9E%90%EC%82%B0%EB%82%B4%EC%97%AD%5F%EA%B0%95%EC%9B%90%EC%8B%AC%EC%B8%B5%EC%88%98(4)" xfId="4963" xr:uid="{00000000-0005-0000-0000-00003E6E0000}"/>
    <cellStyle name="표준 20" xfId="724" xr:uid="{00000000-0005-0000-0000-00003F6E0000}"/>
    <cellStyle name="표준 21" xfId="725" xr:uid="{00000000-0005-0000-0000-0000406E0000}"/>
    <cellStyle name="표준 22" xfId="726" xr:uid="{00000000-0005-0000-0000-0000416E0000}"/>
    <cellStyle name="표준 23" xfId="727" xr:uid="{00000000-0005-0000-0000-0000426E0000}"/>
    <cellStyle name="표준 24" xfId="728" xr:uid="{00000000-0005-0000-0000-0000436E0000}"/>
    <cellStyle name="표준 25" xfId="729" xr:uid="{00000000-0005-0000-0000-0000446E0000}"/>
    <cellStyle name="표준 26" xfId="730" xr:uid="{00000000-0005-0000-0000-0000456E0000}"/>
    <cellStyle name="표준 27" xfId="731" xr:uid="{00000000-0005-0000-0000-0000466E0000}"/>
    <cellStyle name="표준 28" xfId="732" xr:uid="{00000000-0005-0000-0000-0000476E0000}"/>
    <cellStyle name="표준 29" xfId="733" xr:uid="{00000000-0005-0000-0000-0000486E0000}"/>
    <cellStyle name="표준 3" xfId="734" xr:uid="{00000000-0005-0000-0000-0000496E0000}"/>
    <cellStyle name="표준 3 2" xfId="735" xr:uid="{00000000-0005-0000-0000-00004A6E0000}"/>
    <cellStyle name="표준 3 2 2" xfId="4964" xr:uid="{00000000-0005-0000-0000-00004B6E0000}"/>
    <cellStyle name="표준 3 2 3" xfId="4965" xr:uid="{00000000-0005-0000-0000-00004C6E0000}"/>
    <cellStyle name="표준 3 2 3 2" xfId="4966" xr:uid="{00000000-0005-0000-0000-00004D6E0000}"/>
    <cellStyle name="표준 3 2 3 2 2" xfId="5309" xr:uid="{00000000-0005-0000-0000-00004E6E0000}"/>
    <cellStyle name="표준 3 2 3 3" xfId="4967" xr:uid="{00000000-0005-0000-0000-00004F6E0000}"/>
    <cellStyle name="표준 3 2 3 3 2" xfId="5310" xr:uid="{00000000-0005-0000-0000-0000506E0000}"/>
    <cellStyle name="표준 3 2 3 4" xfId="4968" xr:uid="{00000000-0005-0000-0000-0000516E0000}"/>
    <cellStyle name="표준 3 2 3 4 2" xfId="5311" xr:uid="{00000000-0005-0000-0000-0000526E0000}"/>
    <cellStyle name="표준 3 2 3 5" xfId="5308" xr:uid="{00000000-0005-0000-0000-0000536E0000}"/>
    <cellStyle name="표준 3 3" xfId="736" xr:uid="{00000000-0005-0000-0000-0000546E0000}"/>
    <cellStyle name="표준 3 3 2" xfId="4969" xr:uid="{00000000-0005-0000-0000-0000556E0000}"/>
    <cellStyle name="표준 3 4" xfId="4970" xr:uid="{00000000-0005-0000-0000-0000566E0000}"/>
    <cellStyle name="표준 3 5" xfId="4971" xr:uid="{00000000-0005-0000-0000-0000576E0000}"/>
    <cellStyle name="표준 3 5 2" xfId="4972" xr:uid="{00000000-0005-0000-0000-0000586E0000}"/>
    <cellStyle name="표준 3 5 2 2" xfId="5313" xr:uid="{00000000-0005-0000-0000-0000596E0000}"/>
    <cellStyle name="표준 3 5 3" xfId="4973" xr:uid="{00000000-0005-0000-0000-00005A6E0000}"/>
    <cellStyle name="표준 3 5 3 2" xfId="5314" xr:uid="{00000000-0005-0000-0000-00005B6E0000}"/>
    <cellStyle name="표준 3 5 4" xfId="4974" xr:uid="{00000000-0005-0000-0000-00005C6E0000}"/>
    <cellStyle name="표준 3 5 4 2" xfId="5315" xr:uid="{00000000-0005-0000-0000-00005D6E0000}"/>
    <cellStyle name="표준 3 5 5" xfId="5312" xr:uid="{00000000-0005-0000-0000-00005E6E0000}"/>
    <cellStyle name="표준 3 6" xfId="5103" xr:uid="{00000000-0005-0000-0000-00005F6E0000}"/>
    <cellStyle name="표준 3_090831 커뮤니티매출예상" xfId="737" xr:uid="{00000000-0005-0000-0000-0000606E0000}"/>
    <cellStyle name="표준 30" xfId="738" xr:uid="{00000000-0005-0000-0000-0000616E0000}"/>
    <cellStyle name="표준 31" xfId="739" xr:uid="{00000000-0005-0000-0000-0000626E0000}"/>
    <cellStyle name="표준 32" xfId="740" xr:uid="{00000000-0005-0000-0000-0000636E0000}"/>
    <cellStyle name="표준 33" xfId="741" xr:uid="{00000000-0005-0000-0000-0000646E0000}"/>
    <cellStyle name="표준 34" xfId="742" xr:uid="{00000000-0005-0000-0000-0000656E0000}"/>
    <cellStyle name="표준 35" xfId="743" xr:uid="{00000000-0005-0000-0000-0000666E0000}"/>
    <cellStyle name="표준 36" xfId="744" xr:uid="{00000000-0005-0000-0000-0000676E0000}"/>
    <cellStyle name="표준 37" xfId="745" xr:uid="{00000000-0005-0000-0000-0000686E0000}"/>
    <cellStyle name="표준 38" xfId="746" xr:uid="{00000000-0005-0000-0000-0000696E0000}"/>
    <cellStyle name="표준 39" xfId="747" xr:uid="{00000000-0005-0000-0000-00006A6E0000}"/>
    <cellStyle name="표준 4" xfId="748" xr:uid="{00000000-0005-0000-0000-00006B6E0000}"/>
    <cellStyle name="표준 4 2" xfId="4975" xr:uid="{00000000-0005-0000-0000-00006C6E0000}"/>
    <cellStyle name="표준 4 2 2" xfId="4976" xr:uid="{00000000-0005-0000-0000-00006D6E0000}"/>
    <cellStyle name="표준 4 3" xfId="4977" xr:uid="{00000000-0005-0000-0000-00006E6E0000}"/>
    <cellStyle name="표준 4 4" xfId="4978" xr:uid="{00000000-0005-0000-0000-00006F6E0000}"/>
    <cellStyle name="표준 4 5" xfId="4979" xr:uid="{00000000-0005-0000-0000-0000706E0000}"/>
    <cellStyle name="표준 4 6" xfId="5172" xr:uid="{00000000-0005-0000-0000-0000716E0000}"/>
    <cellStyle name="표준 4_비품,구축물명세표(최종),100901)" xfId="4980" xr:uid="{00000000-0005-0000-0000-0000726E0000}"/>
    <cellStyle name="표준 40" xfId="749" xr:uid="{00000000-0005-0000-0000-0000736E0000}"/>
    <cellStyle name="표준 41" xfId="750" xr:uid="{00000000-0005-0000-0000-0000746E0000}"/>
    <cellStyle name="표준 42" xfId="751" xr:uid="{00000000-0005-0000-0000-0000756E0000}"/>
    <cellStyle name="표준 43" xfId="752" xr:uid="{00000000-0005-0000-0000-0000766E0000}"/>
    <cellStyle name="표준 44" xfId="753" xr:uid="{00000000-0005-0000-0000-0000776E0000}"/>
    <cellStyle name="표준 45" xfId="754" xr:uid="{00000000-0005-0000-0000-0000786E0000}"/>
    <cellStyle name="표준 46" xfId="755" xr:uid="{00000000-0005-0000-0000-0000796E0000}"/>
    <cellStyle name="표준 47" xfId="756" xr:uid="{00000000-0005-0000-0000-00007A6E0000}"/>
    <cellStyle name="표준 48" xfId="757" xr:uid="{00000000-0005-0000-0000-00007B6E0000}"/>
    <cellStyle name="표준 49" xfId="758" xr:uid="{00000000-0005-0000-0000-00007C6E0000}"/>
    <cellStyle name="표준 5" xfId="759" xr:uid="{00000000-0005-0000-0000-00007D6E0000}"/>
    <cellStyle name="표준 5 2" xfId="4981" xr:uid="{00000000-0005-0000-0000-00007E6E0000}"/>
    <cellStyle name="표준 5 2 2" xfId="4982" xr:uid="{00000000-0005-0000-0000-00007F6E0000}"/>
    <cellStyle name="표준 5 2 3" xfId="4983" xr:uid="{00000000-0005-0000-0000-0000806E0000}"/>
    <cellStyle name="표준 5 2 3 2" xfId="4984" xr:uid="{00000000-0005-0000-0000-0000816E0000}"/>
    <cellStyle name="표준 5 2 3 2 2" xfId="5317" xr:uid="{00000000-0005-0000-0000-0000826E0000}"/>
    <cellStyle name="표준 5 2 3 3" xfId="4985" xr:uid="{00000000-0005-0000-0000-0000836E0000}"/>
    <cellStyle name="표준 5 2 3 3 2" xfId="5318" xr:uid="{00000000-0005-0000-0000-0000846E0000}"/>
    <cellStyle name="표준 5 2 3 4" xfId="4986" xr:uid="{00000000-0005-0000-0000-0000856E0000}"/>
    <cellStyle name="표준 5 2 3 4 2" xfId="5319" xr:uid="{00000000-0005-0000-0000-0000866E0000}"/>
    <cellStyle name="표준 5 2 3 5" xfId="5316" xr:uid="{00000000-0005-0000-0000-0000876E0000}"/>
    <cellStyle name="표준 5 3" xfId="4987" xr:uid="{00000000-0005-0000-0000-0000886E0000}"/>
    <cellStyle name="표준 5 4" xfId="4988" xr:uid="{00000000-0005-0000-0000-0000896E0000}"/>
    <cellStyle name="표준 5 5" xfId="4989" xr:uid="{00000000-0005-0000-0000-00008A6E0000}"/>
    <cellStyle name="표준 5 5 2" xfId="4990" xr:uid="{00000000-0005-0000-0000-00008B6E0000}"/>
    <cellStyle name="표준 5 5 2 2" xfId="5321" xr:uid="{00000000-0005-0000-0000-00008C6E0000}"/>
    <cellStyle name="표준 5 5 3" xfId="4991" xr:uid="{00000000-0005-0000-0000-00008D6E0000}"/>
    <cellStyle name="표준 5 5 3 2" xfId="5322" xr:uid="{00000000-0005-0000-0000-00008E6E0000}"/>
    <cellStyle name="표준 5 5 4" xfId="4992" xr:uid="{00000000-0005-0000-0000-00008F6E0000}"/>
    <cellStyle name="표준 5 5 4 2" xfId="5323" xr:uid="{00000000-0005-0000-0000-0000906E0000}"/>
    <cellStyle name="표준 5 5 5" xfId="5320" xr:uid="{00000000-0005-0000-0000-0000916E0000}"/>
    <cellStyle name="표준 5 6" xfId="5173" xr:uid="{00000000-0005-0000-0000-0000926E0000}"/>
    <cellStyle name="표준 5_비품,구축물명세표(최종),100901)" xfId="4993" xr:uid="{00000000-0005-0000-0000-0000936E0000}"/>
    <cellStyle name="표준 50" xfId="760" xr:uid="{00000000-0005-0000-0000-0000946E0000}"/>
    <cellStyle name="표준 51" xfId="761" xr:uid="{00000000-0005-0000-0000-0000956E0000}"/>
    <cellStyle name="표준 52" xfId="762" xr:uid="{00000000-0005-0000-0000-0000966E0000}"/>
    <cellStyle name="표준 53" xfId="763" xr:uid="{00000000-0005-0000-0000-0000976E0000}"/>
    <cellStyle name="표준 54" xfId="764" xr:uid="{00000000-0005-0000-0000-0000986E0000}"/>
    <cellStyle name="표준 55" xfId="765" xr:uid="{00000000-0005-0000-0000-0000996E0000}"/>
    <cellStyle name="표준 56" xfId="766" xr:uid="{00000000-0005-0000-0000-00009A6E0000}"/>
    <cellStyle name="표준 57" xfId="767" xr:uid="{00000000-0005-0000-0000-00009B6E0000}"/>
    <cellStyle name="표준 58" xfId="768" xr:uid="{00000000-0005-0000-0000-00009C6E0000}"/>
    <cellStyle name="표준 59" xfId="769" xr:uid="{00000000-0005-0000-0000-00009D6E0000}"/>
    <cellStyle name="표준 6" xfId="770" xr:uid="{00000000-0005-0000-0000-00009E6E0000}"/>
    <cellStyle name="표준 6 2" xfId="4994" xr:uid="{00000000-0005-0000-0000-00009F6E0000}"/>
    <cellStyle name="표준 6 2 2" xfId="4995" xr:uid="{00000000-0005-0000-0000-0000A06E0000}"/>
    <cellStyle name="표준 6 2 3" xfId="4996" xr:uid="{00000000-0005-0000-0000-0000A16E0000}"/>
    <cellStyle name="표준 6 2 3 2" xfId="4997" xr:uid="{00000000-0005-0000-0000-0000A26E0000}"/>
    <cellStyle name="표준 6 2 3 2 2" xfId="5325" xr:uid="{00000000-0005-0000-0000-0000A36E0000}"/>
    <cellStyle name="표준 6 2 3 3" xfId="4998" xr:uid="{00000000-0005-0000-0000-0000A46E0000}"/>
    <cellStyle name="표준 6 2 3 3 2" xfId="5326" xr:uid="{00000000-0005-0000-0000-0000A56E0000}"/>
    <cellStyle name="표준 6 2 3 4" xfId="4999" xr:uid="{00000000-0005-0000-0000-0000A66E0000}"/>
    <cellStyle name="표준 6 2 3 4 2" xfId="5327" xr:uid="{00000000-0005-0000-0000-0000A76E0000}"/>
    <cellStyle name="표준 6 2 3 5" xfId="5324" xr:uid="{00000000-0005-0000-0000-0000A86E0000}"/>
    <cellStyle name="표준 6 3" xfId="5000" xr:uid="{00000000-0005-0000-0000-0000A96E0000}"/>
    <cellStyle name="표준 6 4" xfId="5001" xr:uid="{00000000-0005-0000-0000-0000AA6E0000}"/>
    <cellStyle name="표준 6 5" xfId="5002" xr:uid="{00000000-0005-0000-0000-0000AB6E0000}"/>
    <cellStyle name="표준 6 5 2" xfId="5003" xr:uid="{00000000-0005-0000-0000-0000AC6E0000}"/>
    <cellStyle name="표준 6 5 2 2" xfId="5329" xr:uid="{00000000-0005-0000-0000-0000AD6E0000}"/>
    <cellStyle name="표준 6 5 3" xfId="5004" xr:uid="{00000000-0005-0000-0000-0000AE6E0000}"/>
    <cellStyle name="표준 6 5 3 2" xfId="5330" xr:uid="{00000000-0005-0000-0000-0000AF6E0000}"/>
    <cellStyle name="표준 6 5 4" xfId="5005" xr:uid="{00000000-0005-0000-0000-0000B06E0000}"/>
    <cellStyle name="표준 6 5 4 2" xfId="5331" xr:uid="{00000000-0005-0000-0000-0000B16E0000}"/>
    <cellStyle name="표준 6 5 5" xfId="5328" xr:uid="{00000000-0005-0000-0000-0000B26E0000}"/>
    <cellStyle name="표준 6 6" xfId="5174" xr:uid="{00000000-0005-0000-0000-0000B36E0000}"/>
    <cellStyle name="표준 60" xfId="771" xr:uid="{00000000-0005-0000-0000-0000B46E0000}"/>
    <cellStyle name="표준 61" xfId="772" xr:uid="{00000000-0005-0000-0000-0000B56E0000}"/>
    <cellStyle name="표준 62" xfId="773" xr:uid="{00000000-0005-0000-0000-0000B66E0000}"/>
    <cellStyle name="표준 63" xfId="774" xr:uid="{00000000-0005-0000-0000-0000B76E0000}"/>
    <cellStyle name="표준 64" xfId="775" xr:uid="{00000000-0005-0000-0000-0000B86E0000}"/>
    <cellStyle name="표준 65" xfId="776" xr:uid="{00000000-0005-0000-0000-0000B96E0000}"/>
    <cellStyle name="표준 66" xfId="777" xr:uid="{00000000-0005-0000-0000-0000BA6E0000}"/>
    <cellStyle name="표준 67" xfId="778" xr:uid="{00000000-0005-0000-0000-0000BB6E0000}"/>
    <cellStyle name="표준 68" xfId="779" xr:uid="{00000000-0005-0000-0000-0000BC6E0000}"/>
    <cellStyle name="표준 69" xfId="780" xr:uid="{00000000-0005-0000-0000-0000BD6E0000}"/>
    <cellStyle name="표준 7" xfId="781" xr:uid="{00000000-0005-0000-0000-0000BE6E0000}"/>
    <cellStyle name="표준 7 2" xfId="5006" xr:uid="{00000000-0005-0000-0000-0000BF6E0000}"/>
    <cellStyle name="표준 7 3" xfId="5175" xr:uid="{00000000-0005-0000-0000-0000C06E0000}"/>
    <cellStyle name="표준 70" xfId="782" xr:uid="{00000000-0005-0000-0000-0000C16E0000}"/>
    <cellStyle name="표준 71" xfId="783" xr:uid="{00000000-0005-0000-0000-0000C26E0000}"/>
    <cellStyle name="표준 72" xfId="784" xr:uid="{00000000-0005-0000-0000-0000C36E0000}"/>
    <cellStyle name="표준 73" xfId="785" xr:uid="{00000000-0005-0000-0000-0000C46E0000}"/>
    <cellStyle name="표준 74" xfId="786" xr:uid="{00000000-0005-0000-0000-0000C56E0000}"/>
    <cellStyle name="표준 75" xfId="787" xr:uid="{00000000-0005-0000-0000-0000C66E0000}"/>
    <cellStyle name="표준 76" xfId="788" xr:uid="{00000000-0005-0000-0000-0000C76E0000}"/>
    <cellStyle name="표준 77" xfId="789" xr:uid="{00000000-0005-0000-0000-0000C86E0000}"/>
    <cellStyle name="표준 78" xfId="790" xr:uid="{00000000-0005-0000-0000-0000C96E0000}"/>
    <cellStyle name="표준 79" xfId="791" xr:uid="{00000000-0005-0000-0000-0000CA6E0000}"/>
    <cellStyle name="표준 8" xfId="792" xr:uid="{00000000-0005-0000-0000-0000CB6E0000}"/>
    <cellStyle name="표준 8 2" xfId="5176" xr:uid="{00000000-0005-0000-0000-0000CC6E0000}"/>
    <cellStyle name="표준 80" xfId="793" xr:uid="{00000000-0005-0000-0000-0000CD6E0000}"/>
    <cellStyle name="표준 81" xfId="794" xr:uid="{00000000-0005-0000-0000-0000CE6E0000}"/>
    <cellStyle name="표준 82" xfId="795" xr:uid="{00000000-0005-0000-0000-0000CF6E0000}"/>
    <cellStyle name="표준 83" xfId="796" xr:uid="{00000000-0005-0000-0000-0000D06E0000}"/>
    <cellStyle name="표준 84" xfId="797" xr:uid="{00000000-0005-0000-0000-0000D16E0000}"/>
    <cellStyle name="표준 85" xfId="798" xr:uid="{00000000-0005-0000-0000-0000D26E0000}"/>
    <cellStyle name="표준 86" xfId="799" xr:uid="{00000000-0005-0000-0000-0000D36E0000}"/>
    <cellStyle name="표준 87" xfId="800" xr:uid="{00000000-0005-0000-0000-0000D46E0000}"/>
    <cellStyle name="표준 88" xfId="801" xr:uid="{00000000-0005-0000-0000-0000D56E0000}"/>
    <cellStyle name="표준 89" xfId="802" xr:uid="{00000000-0005-0000-0000-0000D66E0000}"/>
    <cellStyle name="표준 9" xfId="803" xr:uid="{00000000-0005-0000-0000-0000D76E0000}"/>
    <cellStyle name="표준 9 2" xfId="5177" xr:uid="{00000000-0005-0000-0000-0000D86E0000}"/>
    <cellStyle name="표준 90" xfId="804" xr:uid="{00000000-0005-0000-0000-0000D96E0000}"/>
    <cellStyle name="표준 91" xfId="805" xr:uid="{00000000-0005-0000-0000-0000DA6E0000}"/>
    <cellStyle name="표준 92" xfId="806" xr:uid="{00000000-0005-0000-0000-0000DB6E0000}"/>
    <cellStyle name="표준 93" xfId="807" xr:uid="{00000000-0005-0000-0000-0000DC6E0000}"/>
    <cellStyle name="표준 94" xfId="808" xr:uid="{00000000-0005-0000-0000-0000DD6E0000}"/>
    <cellStyle name="표준 95" xfId="809" xr:uid="{00000000-0005-0000-0000-0000DE6E0000}"/>
    <cellStyle name="표준 96" xfId="810" xr:uid="{00000000-0005-0000-0000-0000DF6E0000}"/>
    <cellStyle name="표준 97" xfId="811" xr:uid="{00000000-0005-0000-0000-0000E06E0000}"/>
    <cellStyle name="표준 98" xfId="812" xr:uid="{00000000-0005-0000-0000-0000E16E0000}"/>
    <cellStyle name="표준 99" xfId="813" xr:uid="{00000000-0005-0000-0000-0000E26E0000}"/>
    <cellStyle name="標準_~6253976" xfId="814" xr:uid="{00000000-0005-0000-0000-0000E36E0000}"/>
    <cellStyle name="표준_국민강남명세" xfId="2" xr:uid="{00000000-0005-0000-0000-0000E46E0000}"/>
    <cellStyle name="하이퍼링크" xfId="1" builtinId="8"/>
    <cellStyle name="합계" xfId="5007" xr:uid="{00000000-0005-0000-0000-0000E66E0000}"/>
    <cellStyle name="합산" xfId="815" xr:uid="{00000000-0005-0000-0000-0000E76E0000}"/>
    <cellStyle name="합산 2" xfId="5178" xr:uid="{00000000-0005-0000-0000-0000E86E0000}"/>
    <cellStyle name="桁区切り [0.00]_MDL TWO Erisa loan 2000" xfId="816" xr:uid="{00000000-0005-0000-0000-0000E96E0000}"/>
    <cellStyle name="桁区切り_020826提出分" xfId="817" xr:uid="{00000000-0005-0000-0000-0000EA6E0000}"/>
    <cellStyle name="현금" xfId="5008" xr:uid="{00000000-0005-0000-0000-0000EB6E0000}"/>
    <cellStyle name="貨幣 [0]_COMM" xfId="5009" xr:uid="{00000000-0005-0000-0000-0000EC6E0000}"/>
    <cellStyle name="貨幣_COMM" xfId="5010" xr:uid="{00000000-0005-0000-0000-0000ED6E0000}"/>
    <cellStyle name="화폐기호" xfId="818" xr:uid="{00000000-0005-0000-0000-0000EE6E0000}"/>
    <cellStyle name="화폐기호 2" xfId="5179" xr:uid="{00000000-0005-0000-0000-0000EF6E0000}"/>
    <cellStyle name="화폐기호0" xfId="819" xr:uid="{00000000-0005-0000-0000-0000F06E0000}"/>
    <cellStyle name="화폐기호0 2" xfId="5180" xr:uid="{00000000-0005-0000-0000-0000F16E0000}"/>
  </cellStyles>
  <dxfs count="0"/>
  <tableStyles count="0" defaultTableStyle="TableStyleMedium2" defaultPivotStyle="PivotStyleLight16"/>
  <colors>
    <mruColors>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11</xdr:col>
      <xdr:colOff>4763</xdr:colOff>
      <xdr:row>34</xdr:row>
      <xdr:rowOff>120253</xdr:rowOff>
    </xdr:from>
    <xdr:to>
      <xdr:col>11</xdr:col>
      <xdr:colOff>476578</xdr:colOff>
      <xdr:row>36</xdr:row>
      <xdr:rowOff>48780</xdr:rowOff>
    </xdr:to>
    <xdr:pic>
      <xdr:nvPicPr>
        <xdr:cNvPr id="8" name="그림 7">
          <a:extLst>
            <a:ext uri="{FF2B5EF4-FFF2-40B4-BE49-F238E27FC236}">
              <a16:creationId xmlns:a16="http://schemas.microsoft.com/office/drawing/2014/main" id="{C644EF05-7500-4F23-BBEE-9FD84CFB78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5982" y="7347347"/>
          <a:ext cx="471815" cy="345246"/>
        </a:xfrm>
        <a:prstGeom prst="rect">
          <a:avLst/>
        </a:prstGeom>
        <a:solidFill>
          <a:schemeClr val="tx1">
            <a:alpha val="10000"/>
          </a:schemeClr>
        </a:solidFill>
      </xdr:spPr>
    </xdr:pic>
    <xdr:clientData/>
  </xdr:twoCellAnchor>
  <xdr:twoCellAnchor editAs="oneCell">
    <xdr:from>
      <xdr:col>11</xdr:col>
      <xdr:colOff>4763</xdr:colOff>
      <xdr:row>32</xdr:row>
      <xdr:rowOff>114300</xdr:rowOff>
    </xdr:from>
    <xdr:to>
      <xdr:col>11</xdr:col>
      <xdr:colOff>476578</xdr:colOff>
      <xdr:row>34</xdr:row>
      <xdr:rowOff>54733</xdr:rowOff>
    </xdr:to>
    <xdr:pic>
      <xdr:nvPicPr>
        <xdr:cNvPr id="7" name="그림 6">
          <a:extLst>
            <a:ext uri="{FF2B5EF4-FFF2-40B4-BE49-F238E27FC236}">
              <a16:creationId xmlns:a16="http://schemas.microsoft.com/office/drawing/2014/main" id="{E67C4A6F-37AC-423B-A427-E5479D0431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5982" y="6936581"/>
          <a:ext cx="471815" cy="345246"/>
        </a:xfrm>
        <a:prstGeom prst="rect">
          <a:avLst/>
        </a:prstGeom>
        <a:solidFill>
          <a:schemeClr val="tx1">
            <a:alpha val="10000"/>
          </a:schemeClr>
        </a:solidFill>
      </xdr:spPr>
    </xdr:pic>
    <xdr:clientData/>
  </xdr:twoCellAnchor>
  <xdr:twoCellAnchor editAs="oneCell">
    <xdr:from>
      <xdr:col>10</xdr:col>
      <xdr:colOff>800099</xdr:colOff>
      <xdr:row>27</xdr:row>
      <xdr:rowOff>52426</xdr:rowOff>
    </xdr:from>
    <xdr:to>
      <xdr:col>11</xdr:col>
      <xdr:colOff>457050</xdr:colOff>
      <xdr:row>29</xdr:row>
      <xdr:rowOff>171294</xdr:rowOff>
    </xdr:to>
    <xdr:pic>
      <xdr:nvPicPr>
        <xdr:cNvPr id="5" name="그림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saturation sat="400000"/>
                  </a14:imgEffect>
                </a14:imgLayer>
              </a14:imgProps>
            </a:ext>
          </a:extLst>
        </a:blip>
        <a:stretch>
          <a:fillRect/>
        </a:stretch>
      </xdr:blipFill>
      <xdr:spPr>
        <a:xfrm>
          <a:off x="5905499" y="5815051"/>
          <a:ext cx="495151" cy="518918"/>
        </a:xfrm>
        <a:prstGeom prst="rect">
          <a:avLst/>
        </a:prstGeom>
      </xdr:spPr>
    </xdr:pic>
    <xdr:clientData/>
  </xdr:twoCellAnchor>
  <xdr:twoCellAnchor>
    <xdr:from>
      <xdr:col>11</xdr:col>
      <xdr:colOff>0</xdr:colOff>
      <xdr:row>27</xdr:row>
      <xdr:rowOff>152400</xdr:rowOff>
    </xdr:from>
    <xdr:to>
      <xdr:col>11</xdr:col>
      <xdr:colOff>409575</xdr:colOff>
      <xdr:row>29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943600" y="5915025"/>
          <a:ext cx="4095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twoCellAnchor>
    <xdr:from>
      <xdr:col>11</xdr:col>
      <xdr:colOff>0</xdr:colOff>
      <xdr:row>32</xdr:row>
      <xdr:rowOff>152400</xdr:rowOff>
    </xdr:from>
    <xdr:to>
      <xdr:col>11</xdr:col>
      <xdr:colOff>409575</xdr:colOff>
      <xdr:row>34</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941219" y="6974681"/>
          <a:ext cx="4095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twoCellAnchor>
    <xdr:from>
      <xdr:col>10</xdr:col>
      <xdr:colOff>828675</xdr:colOff>
      <xdr:row>34</xdr:row>
      <xdr:rowOff>152400</xdr:rowOff>
    </xdr:from>
    <xdr:to>
      <xdr:col>11</xdr:col>
      <xdr:colOff>400050</xdr:colOff>
      <xdr:row>35</xdr:row>
      <xdr:rowOff>190500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934075" y="7315200"/>
          <a:ext cx="4095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228600</xdr:colOff>
      <xdr:row>23</xdr:row>
      <xdr:rowOff>190500</xdr:rowOff>
    </xdr:from>
    <xdr:to>
      <xdr:col>28</xdr:col>
      <xdr:colOff>56608</xdr:colOff>
      <xdr:row>26</xdr:row>
      <xdr:rowOff>2428501</xdr:rowOff>
    </xdr:to>
    <xdr:pic>
      <xdr:nvPicPr>
        <xdr:cNvPr id="2" name="그림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81025" y="2790825"/>
          <a:ext cx="4333333" cy="29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43</xdr:col>
      <xdr:colOff>428625</xdr:colOff>
      <xdr:row>2</xdr:row>
      <xdr:rowOff>180975</xdr:rowOff>
    </xdr:from>
    <xdr:to>
      <xdr:col>49</xdr:col>
      <xdr:colOff>647158</xdr:colOff>
      <xdr:row>13</xdr:row>
      <xdr:rowOff>113926</xdr:rowOff>
    </xdr:to>
    <xdr:pic>
      <xdr:nvPicPr>
        <xdr:cNvPr id="2" name="그림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829675" y="638175"/>
          <a:ext cx="4333333" cy="29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45</xdr:col>
      <xdr:colOff>76200</xdr:colOff>
      <xdr:row>4</xdr:row>
      <xdr:rowOff>152400</xdr:rowOff>
    </xdr:from>
    <xdr:to>
      <xdr:col>49</xdr:col>
      <xdr:colOff>532817</xdr:colOff>
      <xdr:row>9</xdr:row>
      <xdr:rowOff>237715</xdr:rowOff>
    </xdr:to>
    <xdr:pic>
      <xdr:nvPicPr>
        <xdr:cNvPr id="2" name="그림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0906125" y="1228725"/>
          <a:ext cx="4666667" cy="32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18745</xdr:colOff>
      <xdr:row>4</xdr:row>
      <xdr:rowOff>2150</xdr:rowOff>
    </xdr:from>
    <xdr:to>
      <xdr:col>27</xdr:col>
      <xdr:colOff>114603</xdr:colOff>
      <xdr:row>7</xdr:row>
      <xdr:rowOff>255025</xdr:rowOff>
    </xdr:to>
    <xdr:pic>
      <xdr:nvPicPr>
        <xdr:cNvPr id="3" name="그림 2">
          <a:extLst>
            <a:ext uri="{FF2B5EF4-FFF2-40B4-BE49-F238E27FC236}">
              <a16:creationId xmlns:a16="http://schemas.microsoft.com/office/drawing/2014/main" id="{0DEFD101-6F33-424D-AEC4-F58C729663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6" t="24205" r="18665" b="10387"/>
        <a:stretch/>
      </xdr:blipFill>
      <xdr:spPr>
        <a:xfrm>
          <a:off x="190195" y="926075"/>
          <a:ext cx="4429733" cy="1624475"/>
        </a:xfrm>
        <a:prstGeom prst="rect">
          <a:avLst/>
        </a:prstGeom>
      </xdr:spPr>
    </xdr:pic>
    <xdr:clientData/>
  </xdr:twoCellAnchor>
  <xdr:twoCellAnchor editAs="oneCell">
    <xdr:from>
      <xdr:col>2</xdr:col>
      <xdr:colOff>19051</xdr:colOff>
      <xdr:row>10</xdr:row>
      <xdr:rowOff>218515</xdr:rowOff>
    </xdr:from>
    <xdr:to>
      <xdr:col>36</xdr:col>
      <xdr:colOff>22412</xdr:colOff>
      <xdr:row>16</xdr:row>
      <xdr:rowOff>72522</xdr:rowOff>
    </xdr:to>
    <xdr:pic>
      <xdr:nvPicPr>
        <xdr:cNvPr id="5" name="그림 4">
          <a:extLst>
            <a:ext uri="{FF2B5EF4-FFF2-40B4-BE49-F238E27FC236}">
              <a16:creationId xmlns:a16="http://schemas.microsoft.com/office/drawing/2014/main" id="{90907ED1-9B7C-4BAD-9D8B-FA1EB86674F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5226"/>
        <a:stretch/>
      </xdr:blipFill>
      <xdr:spPr>
        <a:xfrm>
          <a:off x="198345" y="7804897"/>
          <a:ext cx="5920067" cy="5793125"/>
        </a:xfrm>
        <a:prstGeom prst="rect">
          <a:avLst/>
        </a:prstGeom>
      </xdr:spPr>
    </xdr:pic>
    <xdr:clientData/>
  </xdr:twoCellAnchor>
  <xdr:twoCellAnchor editAs="oneCell">
    <xdr:from>
      <xdr:col>2</xdr:col>
      <xdr:colOff>57151</xdr:colOff>
      <xdr:row>7</xdr:row>
      <xdr:rowOff>314325</xdr:rowOff>
    </xdr:from>
    <xdr:to>
      <xdr:col>22</xdr:col>
      <xdr:colOff>100853</xdr:colOff>
      <xdr:row>8</xdr:row>
      <xdr:rowOff>4550176</xdr:rowOff>
    </xdr:to>
    <xdr:pic>
      <xdr:nvPicPr>
        <xdr:cNvPr id="7" name="그림 6">
          <a:extLst>
            <a:ext uri="{FF2B5EF4-FFF2-40B4-BE49-F238E27FC236}">
              <a16:creationId xmlns:a16="http://schemas.microsoft.com/office/drawing/2014/main" id="{DDEBB44B-8278-4E6A-9EF9-82756352FA1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4582"/>
        <a:stretch/>
      </xdr:blipFill>
      <xdr:spPr>
        <a:xfrm>
          <a:off x="236445" y="2611531"/>
          <a:ext cx="3450290" cy="4695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25871\Desktop\invest_type1_&#44060;&#512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47532;&#52768;&#49900;&#49324;&#48512;\610.%20&#53804;&#51088;(&#50689;&#50629;)&#48372;&#44256;&#49436;%20&#51217;&#49688;\220913%20&#44048;&#46021;&#44508;&#51221;%20&#44060;&#51221;\&#53804;&#51088;&#48372;&#44256;&#49436;%20&#44060;&#51221;%20&#50577;&#49885;\&#53804;&#51088;&#48372;&#44256;&#49436;_&#47532;&#52768;_&#44208;&#49328;&#44592;_240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1부.Ⅰ.1"/>
      <sheetName val="1부.Ⅰ.2.1)"/>
      <sheetName val="1부.Ⅰ.2.2)"/>
      <sheetName val="1부.Ⅰ.3.1)"/>
      <sheetName val="1부.Ⅰ.3.2)"/>
      <sheetName val="1부.Ⅰ.4.1)"/>
      <sheetName val="1부.Ⅰ.4.2)"/>
      <sheetName val="1부.Ⅰ.4.3)"/>
      <sheetName val="1부.Ⅰ.5"/>
      <sheetName val="2부.Ⅰ"/>
      <sheetName val="2부.Ⅱ"/>
      <sheetName val="3부.Ⅰ.1"/>
      <sheetName val="3부.Ⅰ.2"/>
      <sheetName val="3부.Ⅰ.3"/>
      <sheetName val="3부.Ⅱ.1"/>
      <sheetName val="3부.Ⅱ.2"/>
      <sheetName val="3부.Ⅱ.3"/>
      <sheetName val="4부.Ⅰ.1"/>
      <sheetName val="4부.Ⅱ.1.1)"/>
      <sheetName val="4부.Ⅱ.1.2)"/>
      <sheetName val="4부.Ⅱ.1.3)"/>
      <sheetName val="4부.Ⅱ.2.1-3)"/>
      <sheetName val="4부.Ⅱ.3"/>
      <sheetName val="4부.Ⅲ"/>
      <sheetName val="5부.Ⅰ_template"/>
      <sheetName val="5부.Ⅰ"/>
      <sheetName val="5부.Ⅱ"/>
      <sheetName val="6부.Ⅰ"/>
      <sheetName val="6부.Ⅱ"/>
      <sheetName val="7부.Ⅱ"/>
      <sheetName val="8부.l"/>
      <sheetName val="BS_Template"/>
      <sheetName val="BS_CODE"/>
      <sheetName val="8부.lV"/>
      <sheetName val="IS_CODE"/>
      <sheetName val="IS_Template"/>
      <sheetName val="8부.V"/>
      <sheetName val="8부.Vl"/>
      <sheetName val="8부.Vll"/>
      <sheetName val="8부.Vlll"/>
      <sheetName val="8부.lX"/>
      <sheetName val="9부.Ⅰ"/>
      <sheetName val="9부.Ⅱ,Ⅲ,Ⅳ"/>
      <sheetName val="9부.Ⅴ"/>
      <sheetName val="분개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R10">
            <v>0</v>
          </cell>
        </row>
      </sheetData>
      <sheetData sheetId="21"/>
      <sheetData sheetId="22">
        <row r="6">
          <cell r="R6">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4">
          <cell r="T4" t="str">
            <v>기말</v>
          </cell>
        </row>
      </sheetData>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부.Ⅰ.1"/>
      <sheetName val="1부.Ⅰ.2.1)"/>
      <sheetName val="1부.Ⅰ.2.2)"/>
      <sheetName val="1부.Ⅰ.3.1)"/>
      <sheetName val="1부.Ⅰ.3.2)"/>
      <sheetName val="1부.Ⅰ.4.1)"/>
      <sheetName val="1부.Ⅰ.4.2)"/>
      <sheetName val="1부.Ⅰ.4.3)"/>
      <sheetName val="1부.Ⅰ.5"/>
      <sheetName val="1부.Ⅰ.6"/>
      <sheetName val="2부.Ⅰ"/>
      <sheetName val="2부.Ⅰ.1.1)"/>
      <sheetName val="2부.Ⅰ.1.2)"/>
      <sheetName val="2부.Ⅰ.1.3)"/>
      <sheetName val="2부.Ⅰ.2"/>
      <sheetName val="2부.Ⅰ.3"/>
      <sheetName val="2부.Ⅰ.4"/>
      <sheetName val="2부.Ⅱ"/>
      <sheetName val="3부.Ⅰ"/>
      <sheetName val="3부.Ⅱ.1.1)"/>
      <sheetName val="3부.Ⅱ.1.2)"/>
      <sheetName val="3부.Ⅱ.2"/>
      <sheetName val="3부.Ⅱ.3"/>
      <sheetName val="3부.Ⅱ.4"/>
      <sheetName val="3부.Ⅲ"/>
      <sheetName val="3부.Ⅳ.1"/>
      <sheetName val="3부.Ⅳ.2"/>
      <sheetName val="3부.Ⅴ"/>
      <sheetName val="4부.Ⅰ.1"/>
      <sheetName val="4부.Ⅰ.2"/>
      <sheetName val="5부.Ⅰ"/>
      <sheetName val="5부.Ⅱ"/>
      <sheetName val="5부.Ⅲ"/>
      <sheetName val="5부.Ⅳ"/>
      <sheetName val="5부.Ⅴ"/>
      <sheetName val="5부.Ⅵ"/>
      <sheetName val="5부.Ⅶ"/>
      <sheetName val="6부.Ⅰ"/>
      <sheetName val="7부.Ⅰ"/>
      <sheetName val="8부.Ⅰ"/>
    </sheetNames>
    <sheetDataSet>
      <sheetData sheetId="0">
        <row r="6">
          <cell r="G6" t="str">
            <v>0000.00.00</v>
          </cell>
        </row>
      </sheetData>
      <sheetData sheetId="1"/>
      <sheetData sheetId="2"/>
      <sheetData sheetId="3"/>
      <sheetData sheetId="4"/>
      <sheetData sheetId="5"/>
      <sheetData sheetId="6"/>
      <sheetData sheetId="7"/>
      <sheetData sheetId="8"/>
      <sheetData sheetId="9"/>
      <sheetData sheetId="10"/>
      <sheetData sheetId="11"/>
      <sheetData sheetId="12">
        <row r="7">
          <cell r="D7">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L39"/>
  <sheetViews>
    <sheetView showGridLines="0" view="pageBreakPreview" topLeftCell="A13" zoomScaleNormal="100" zoomScaleSheetLayoutView="100" workbookViewId="0">
      <selection activeCell="Q38" sqref="Q38"/>
    </sheetView>
  </sheetViews>
  <sheetFormatPr defaultRowHeight="16.5"/>
  <cols>
    <col min="1" max="1" width="3.625" style="97" customWidth="1"/>
    <col min="2" max="2" width="9" style="97"/>
    <col min="3" max="3" width="6.5" style="97" customWidth="1"/>
    <col min="4" max="4" width="12.625" style="97" customWidth="1"/>
    <col min="5" max="5" width="4.625" style="97" customWidth="1"/>
    <col min="6" max="6" width="5" style="97" customWidth="1"/>
    <col min="7" max="7" width="9" style="97"/>
    <col min="8" max="8" width="4.625" style="97" customWidth="1"/>
    <col min="9" max="9" width="5" style="97" customWidth="1"/>
    <col min="10" max="10" width="7" style="97" customWidth="1"/>
    <col min="11" max="11" width="11" style="97" customWidth="1"/>
    <col min="12" max="12" width="6.5" style="97" customWidth="1"/>
    <col min="13" max="16384" width="9" style="97"/>
  </cols>
  <sheetData>
    <row r="1" spans="1:12" s="91" customFormat="1" ht="15.75"/>
    <row r="2" spans="1:12" s="91" customFormat="1" ht="15.75"/>
    <row r="3" spans="1:12" s="91" customFormat="1" ht="39.75">
      <c r="A3" s="277" t="s">
        <v>0</v>
      </c>
      <c r="B3" s="277"/>
      <c r="C3" s="277"/>
      <c r="D3" s="277"/>
      <c r="E3" s="277"/>
      <c r="F3" s="277"/>
      <c r="G3" s="277"/>
      <c r="H3" s="277"/>
      <c r="I3" s="277"/>
      <c r="J3" s="277"/>
      <c r="K3" s="277"/>
      <c r="L3" s="277"/>
    </row>
    <row r="4" spans="1:12" s="91" customFormat="1" ht="9" customHeight="1">
      <c r="A4" s="164"/>
      <c r="B4" s="164"/>
      <c r="C4" s="164"/>
      <c r="D4" s="164"/>
      <c r="E4" s="164"/>
      <c r="F4" s="164"/>
      <c r="G4" s="164"/>
      <c r="H4" s="164"/>
      <c r="I4" s="164"/>
      <c r="J4" s="164"/>
      <c r="K4" s="164"/>
      <c r="L4" s="164"/>
    </row>
    <row r="5" spans="1:12" s="91" customFormat="1" ht="7.5" customHeight="1">
      <c r="D5" s="278"/>
      <c r="E5" s="278"/>
      <c r="F5" s="278"/>
      <c r="G5" s="278"/>
      <c r="H5" s="165"/>
      <c r="I5" s="166"/>
    </row>
    <row r="6" spans="1:12" s="91" customFormat="1" ht="17.25">
      <c r="D6" s="279" t="s">
        <v>1203</v>
      </c>
      <c r="E6" s="279"/>
      <c r="F6" s="167" t="s">
        <v>1</v>
      </c>
      <c r="G6" s="279" t="s">
        <v>1204</v>
      </c>
      <c r="H6" s="279"/>
      <c r="I6" s="167" t="s">
        <v>2</v>
      </c>
    </row>
    <row r="7" spans="1:12" s="91" customFormat="1" ht="15.75"/>
    <row r="8" spans="1:12" s="91" customFormat="1" ht="17.25">
      <c r="D8" s="168" t="s">
        <v>957</v>
      </c>
      <c r="E8" s="169">
        <v>2</v>
      </c>
      <c r="F8" s="170" t="s">
        <v>338</v>
      </c>
      <c r="G8" s="169">
        <v>1</v>
      </c>
      <c r="H8" s="170" t="s">
        <v>958</v>
      </c>
    </row>
    <row r="9" spans="1:12" s="91" customFormat="1" ht="15.75"/>
    <row r="10" spans="1:12" s="91" customFormat="1" ht="15.75"/>
    <row r="11" spans="1:12" s="91" customFormat="1" ht="17.25">
      <c r="B11" s="280" t="s">
        <v>3</v>
      </c>
      <c r="C11" s="280"/>
      <c r="D11" s="280"/>
      <c r="E11" s="280"/>
      <c r="F11" s="280"/>
      <c r="G11" s="171"/>
      <c r="H11" s="171"/>
      <c r="I11" s="171"/>
    </row>
    <row r="12" spans="1:12" s="91" customFormat="1" ht="6.75" customHeight="1"/>
    <row r="13" spans="1:12" s="91" customFormat="1" ht="17.25">
      <c r="D13" s="281"/>
      <c r="E13" s="281"/>
      <c r="F13" s="281"/>
      <c r="G13" s="281"/>
      <c r="H13" s="281"/>
      <c r="I13" s="281"/>
    </row>
    <row r="14" spans="1:12" s="91" customFormat="1" ht="38.25" customHeight="1">
      <c r="B14" s="285" t="s">
        <v>1160</v>
      </c>
      <c r="C14" s="280"/>
      <c r="D14" s="280"/>
      <c r="E14" s="280"/>
      <c r="F14" s="280"/>
      <c r="G14" s="280"/>
      <c r="H14" s="280"/>
      <c r="I14" s="280"/>
      <c r="J14" s="280"/>
      <c r="K14" s="280"/>
    </row>
    <row r="15" spans="1:12" s="91" customFormat="1" ht="15.75"/>
    <row r="16" spans="1:12" s="91" customFormat="1" ht="15.75"/>
    <row r="17" spans="4:11" s="91" customFormat="1" ht="15.75">
      <c r="J17" s="282" t="s">
        <v>1205</v>
      </c>
      <c r="K17" s="283"/>
    </row>
    <row r="18" spans="4:11" s="91" customFormat="1" ht="15.75"/>
    <row r="19" spans="4:11" s="91" customFormat="1" ht="15.75"/>
    <row r="20" spans="4:11" s="91" customFormat="1" ht="15.75"/>
    <row r="21" spans="4:11" s="91" customFormat="1" ht="15.75"/>
    <row r="22" spans="4:11" s="91" customFormat="1" ht="15.75"/>
    <row r="23" spans="4:11" s="91" customFormat="1" ht="15.75"/>
    <row r="24" spans="4:11" s="91" customFormat="1" ht="15.75"/>
    <row r="25" spans="4:11" s="91" customFormat="1" ht="15.75"/>
    <row r="26" spans="4:11" s="91" customFormat="1" ht="15.75"/>
    <row r="27" spans="4:11" s="91" customFormat="1" ht="15.75"/>
    <row r="28" spans="4:11" s="91" customFormat="1" ht="15.75">
      <c r="D28" s="143" t="s">
        <v>4</v>
      </c>
      <c r="E28" s="276" t="s">
        <v>1206</v>
      </c>
      <c r="F28" s="276"/>
      <c r="G28" s="276"/>
      <c r="H28" s="276"/>
      <c r="I28" s="276"/>
      <c r="J28" s="276"/>
      <c r="K28" s="276"/>
    </row>
    <row r="29" spans="4:11" s="91" customFormat="1" ht="15.75">
      <c r="D29" s="143" t="s">
        <v>1161</v>
      </c>
      <c r="E29" s="276" t="s">
        <v>1207</v>
      </c>
      <c r="F29" s="276"/>
      <c r="G29" s="276"/>
      <c r="H29" s="276"/>
      <c r="I29" s="276"/>
      <c r="J29" s="276"/>
      <c r="K29" s="276"/>
    </row>
    <row r="30" spans="4:11" s="91" customFormat="1" ht="15.75">
      <c r="D30" s="143" t="s">
        <v>5</v>
      </c>
      <c r="E30" s="284" t="s">
        <v>1239</v>
      </c>
      <c r="F30" s="284"/>
      <c r="G30" s="284"/>
      <c r="H30" s="284"/>
      <c r="I30" s="284"/>
      <c r="J30" s="284"/>
      <c r="K30" s="284"/>
    </row>
    <row r="31" spans="4:11" s="91" customFormat="1" ht="15.75">
      <c r="D31" s="143"/>
      <c r="E31" s="275" t="s">
        <v>6</v>
      </c>
      <c r="F31" s="275"/>
      <c r="G31" s="271" t="s">
        <v>1237</v>
      </c>
      <c r="H31" s="271"/>
      <c r="I31" s="271"/>
      <c r="J31" s="271"/>
      <c r="K31" s="271"/>
    </row>
    <row r="32" spans="4:11" s="91" customFormat="1" ht="15.75">
      <c r="D32" s="143"/>
      <c r="E32" s="275" t="s">
        <v>7</v>
      </c>
      <c r="F32" s="275"/>
      <c r="G32" s="276" t="s">
        <v>1208</v>
      </c>
      <c r="H32" s="276"/>
      <c r="I32" s="276"/>
      <c r="J32" s="276"/>
      <c r="K32" s="276"/>
    </row>
    <row r="33" spans="1:12" s="91" customFormat="1" ht="15.75">
      <c r="D33" s="143" t="s">
        <v>8</v>
      </c>
      <c r="E33" s="269" t="s">
        <v>9</v>
      </c>
      <c r="F33" s="269"/>
      <c r="G33" s="270" t="s">
        <v>1232</v>
      </c>
      <c r="H33" s="270"/>
      <c r="I33" s="270"/>
      <c r="J33" s="172" t="s">
        <v>10</v>
      </c>
      <c r="K33" s="260" t="s">
        <v>1234</v>
      </c>
    </row>
    <row r="34" spans="1:12" s="91" customFormat="1" ht="15.75">
      <c r="E34" s="269" t="s">
        <v>11</v>
      </c>
      <c r="F34" s="269"/>
      <c r="G34" s="271" t="s">
        <v>1238</v>
      </c>
      <c r="H34" s="271"/>
      <c r="I34" s="271"/>
      <c r="J34" s="174" t="s">
        <v>12</v>
      </c>
      <c r="K34" s="173" t="s">
        <v>1235</v>
      </c>
    </row>
    <row r="35" spans="1:12" s="91" customFormat="1" ht="16.5" customHeight="1">
      <c r="D35" s="143" t="s">
        <v>13</v>
      </c>
      <c r="E35" s="269" t="s">
        <v>9</v>
      </c>
      <c r="F35" s="269"/>
      <c r="G35" s="270" t="s">
        <v>1232</v>
      </c>
      <c r="H35" s="270"/>
      <c r="I35" s="270"/>
      <c r="J35" s="172" t="s">
        <v>10</v>
      </c>
      <c r="K35" s="173" t="s">
        <v>1233</v>
      </c>
    </row>
    <row r="36" spans="1:12" s="91" customFormat="1" ht="16.5" customHeight="1">
      <c r="E36" s="269" t="s">
        <v>11</v>
      </c>
      <c r="F36" s="269"/>
      <c r="G36" s="271" t="s">
        <v>1238</v>
      </c>
      <c r="H36" s="271"/>
      <c r="I36" s="271"/>
      <c r="J36" s="174" t="s">
        <v>12</v>
      </c>
      <c r="K36" s="173" t="s">
        <v>1236</v>
      </c>
    </row>
    <row r="37" spans="1:12" s="91" customFormat="1" ht="15.75"/>
    <row r="38" spans="1:12" s="91" customFormat="1" ht="15.75"/>
    <row r="39" spans="1:12" s="91" customFormat="1" ht="189.75" customHeight="1">
      <c r="A39" s="272" t="s">
        <v>1162</v>
      </c>
      <c r="B39" s="273"/>
      <c r="C39" s="273"/>
      <c r="D39" s="273"/>
      <c r="E39" s="273"/>
      <c r="F39" s="273"/>
      <c r="G39" s="273"/>
      <c r="H39" s="273"/>
      <c r="I39" s="273"/>
      <c r="J39" s="273"/>
      <c r="K39" s="273"/>
      <c r="L39" s="274"/>
    </row>
  </sheetData>
  <mergeCells count="24">
    <mergeCell ref="E31:F31"/>
    <mergeCell ref="G31:K31"/>
    <mergeCell ref="A3:L3"/>
    <mergeCell ref="D5:G5"/>
    <mergeCell ref="D6:E6"/>
    <mergeCell ref="G6:H6"/>
    <mergeCell ref="B11:F11"/>
    <mergeCell ref="D13:I13"/>
    <mergeCell ref="J17:K17"/>
    <mergeCell ref="E28:K28"/>
    <mergeCell ref="E29:K29"/>
    <mergeCell ref="E30:K30"/>
    <mergeCell ref="B14:K14"/>
    <mergeCell ref="E32:F32"/>
    <mergeCell ref="G32:K32"/>
    <mergeCell ref="E33:F33"/>
    <mergeCell ref="G33:I33"/>
    <mergeCell ref="E34:F34"/>
    <mergeCell ref="G34:I34"/>
    <mergeCell ref="E35:F35"/>
    <mergeCell ref="G35:I35"/>
    <mergeCell ref="E36:F36"/>
    <mergeCell ref="G36:I36"/>
    <mergeCell ref="A39:L39"/>
  </mergeCells>
  <phoneticPr fontId="2" type="noConversion"/>
  <pageMargins left="0.70866141732283472" right="0.70866141732283472" top="1.5748031496062993" bottom="0.74803149606299213" header="0.31496062992125984" footer="0.31496062992125984"/>
  <pageSetup paperSize="9" scale="94"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2:AM65"/>
  <sheetViews>
    <sheetView view="pageBreakPreview" topLeftCell="A4" zoomScaleNormal="85" zoomScaleSheetLayoutView="100" workbookViewId="0">
      <selection activeCell="AG8" sqref="AG8"/>
    </sheetView>
  </sheetViews>
  <sheetFormatPr defaultRowHeight="16.5"/>
  <cols>
    <col min="1" max="4" width="1.125" style="183" customWidth="1"/>
    <col min="5" max="7" width="2.375" style="183" customWidth="1"/>
    <col min="8" max="8" width="5.25" style="183" customWidth="1"/>
    <col min="9" max="9" width="1.5" style="183" customWidth="1"/>
    <col min="10" max="32" width="3.125" style="183" customWidth="1"/>
    <col min="33" max="33" width="13.625" style="183" bestFit="1" customWidth="1"/>
    <col min="34" max="34" width="14.625" style="183" bestFit="1" customWidth="1"/>
    <col min="35" max="35" width="9" style="183"/>
    <col min="36" max="16384" width="9" style="184"/>
  </cols>
  <sheetData>
    <row r="2" spans="1:39" s="183" customFormat="1" ht="19.5">
      <c r="A2" s="28"/>
      <c r="B2" s="375" t="s">
        <v>117</v>
      </c>
      <c r="C2" s="375"/>
      <c r="D2" s="375"/>
      <c r="E2" s="375"/>
      <c r="F2" s="375"/>
      <c r="G2" s="375"/>
      <c r="H2" s="375"/>
      <c r="I2" s="375"/>
      <c r="J2" s="375"/>
      <c r="K2" s="375"/>
      <c r="L2" s="375"/>
      <c r="M2" s="375"/>
      <c r="N2" s="375"/>
      <c r="O2" s="375"/>
      <c r="P2" s="375"/>
      <c r="Q2" s="28"/>
      <c r="R2" s="28"/>
      <c r="S2" s="28"/>
      <c r="T2" s="28"/>
      <c r="U2" s="28"/>
      <c r="V2" s="28"/>
      <c r="W2" s="28"/>
      <c r="X2" s="28"/>
      <c r="Y2" s="28"/>
      <c r="Z2" s="28"/>
      <c r="AA2" s="28"/>
      <c r="AB2" s="28"/>
      <c r="AC2" s="28"/>
      <c r="AD2" s="28"/>
      <c r="AE2" s="28"/>
      <c r="AF2" s="28"/>
      <c r="AG2" s="29"/>
      <c r="AJ2" s="184"/>
      <c r="AK2" s="184"/>
      <c r="AL2" s="184"/>
      <c r="AM2" s="184"/>
    </row>
    <row r="3" spans="1:39" s="183" customFormat="1" ht="19.5">
      <c r="A3" s="28"/>
      <c r="B3" s="30"/>
      <c r="C3" s="30"/>
      <c r="D3" s="30"/>
      <c r="E3" s="30"/>
      <c r="F3" s="30"/>
      <c r="G3" s="30"/>
      <c r="H3" s="30"/>
      <c r="I3" s="30"/>
      <c r="J3" s="30"/>
      <c r="K3" s="30"/>
      <c r="L3" s="30"/>
      <c r="M3" s="30"/>
      <c r="N3" s="30"/>
      <c r="O3" s="30"/>
      <c r="P3" s="30"/>
      <c r="Q3" s="28"/>
      <c r="R3" s="28"/>
      <c r="S3" s="28"/>
      <c r="T3" s="28"/>
      <c r="U3" s="28"/>
      <c r="V3" s="28"/>
      <c r="W3" s="28"/>
      <c r="X3" s="28"/>
      <c r="Y3" s="28"/>
      <c r="Z3" s="28"/>
      <c r="AA3" s="28"/>
      <c r="AB3" s="28"/>
      <c r="AC3" s="28"/>
      <c r="AD3" s="28"/>
      <c r="AE3" s="28"/>
      <c r="AF3" s="28"/>
      <c r="AG3" s="29"/>
      <c r="AJ3" s="184"/>
      <c r="AK3" s="184"/>
      <c r="AL3" s="184"/>
      <c r="AM3" s="184"/>
    </row>
    <row r="4" spans="1:39" s="183" customFormat="1" ht="19.5">
      <c r="A4" s="28"/>
      <c r="B4" s="30"/>
      <c r="C4" s="517" t="s">
        <v>118</v>
      </c>
      <c r="D4" s="517"/>
      <c r="E4" s="517"/>
      <c r="F4" s="517"/>
      <c r="G4" s="517"/>
      <c r="H4" s="517"/>
      <c r="I4" s="517"/>
      <c r="J4" s="517"/>
      <c r="K4" s="517"/>
      <c r="L4" s="517"/>
      <c r="M4" s="517"/>
      <c r="N4" s="517"/>
      <c r="O4" s="517"/>
      <c r="P4" s="517"/>
      <c r="Q4" s="28"/>
      <c r="R4" s="28"/>
      <c r="S4" s="28"/>
      <c r="T4" s="28"/>
      <c r="U4" s="28"/>
      <c r="V4" s="28"/>
      <c r="W4" s="28"/>
      <c r="X4" s="28"/>
      <c r="Y4" s="28"/>
      <c r="Z4" s="28"/>
      <c r="AA4" s="28"/>
      <c r="AB4" s="28"/>
      <c r="AC4" s="28"/>
      <c r="AD4" s="28"/>
      <c r="AE4" s="28"/>
      <c r="AF4" s="28"/>
      <c r="AG4" s="29"/>
      <c r="AJ4" s="184"/>
      <c r="AK4" s="184"/>
      <c r="AL4" s="184"/>
      <c r="AM4" s="184"/>
    </row>
    <row r="5" spans="1:39" s="183" customFormat="1" ht="19.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J5" s="184"/>
      <c r="AK5" s="184"/>
      <c r="AL5" s="184"/>
      <c r="AM5" s="184"/>
    </row>
    <row r="6" spans="1:39" s="183" customFormat="1" ht="144.75" customHeight="1">
      <c r="A6" s="28"/>
      <c r="B6" s="28"/>
      <c r="C6" s="518" t="s">
        <v>1277</v>
      </c>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29"/>
      <c r="AJ6" s="184"/>
      <c r="AK6" s="184"/>
      <c r="AL6" s="184"/>
      <c r="AM6" s="184"/>
    </row>
    <row r="7" spans="1:39" s="183" customFormat="1" ht="25.5" customHeight="1">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J7" s="184"/>
      <c r="AK7" s="184"/>
      <c r="AL7" s="184"/>
      <c r="AM7" s="184"/>
    </row>
    <row r="8" spans="1:39" s="183" customFormat="1" ht="18.75" customHeight="1">
      <c r="A8" s="28"/>
      <c r="B8" s="28"/>
      <c r="C8" s="517" t="s">
        <v>119</v>
      </c>
      <c r="D8" s="517"/>
      <c r="E8" s="517"/>
      <c r="F8" s="517"/>
      <c r="G8" s="517"/>
      <c r="H8" s="517"/>
      <c r="I8" s="517"/>
      <c r="J8" s="517"/>
      <c r="K8" s="517"/>
      <c r="L8" s="517"/>
      <c r="M8" s="517"/>
      <c r="N8" s="517"/>
      <c r="O8" s="517"/>
      <c r="P8" s="517"/>
      <c r="Q8" s="517"/>
      <c r="R8" s="517"/>
      <c r="S8" s="517"/>
      <c r="T8" s="517"/>
      <c r="U8" s="517"/>
      <c r="V8" s="517"/>
      <c r="W8" s="517"/>
      <c r="X8" s="28"/>
      <c r="Y8" s="28"/>
      <c r="Z8" s="28"/>
      <c r="AA8" s="28"/>
      <c r="AB8" s="28"/>
      <c r="AC8" s="28"/>
      <c r="AD8" s="28"/>
      <c r="AE8" s="28"/>
      <c r="AF8" s="28"/>
      <c r="AG8" s="29"/>
      <c r="AJ8" s="184"/>
      <c r="AK8" s="184"/>
      <c r="AL8" s="184"/>
      <c r="AM8" s="184"/>
    </row>
    <row r="9" spans="1:39" s="183" customFormat="1" ht="18.75" customHeight="1">
      <c r="A9" s="28"/>
      <c r="B9" s="28"/>
      <c r="D9" s="520" t="s">
        <v>120</v>
      </c>
      <c r="E9" s="520"/>
      <c r="F9" s="520"/>
      <c r="G9" s="520"/>
      <c r="H9" s="520"/>
      <c r="I9" s="520"/>
      <c r="J9" s="520"/>
      <c r="K9" s="521">
        <v>5000</v>
      </c>
      <c r="L9" s="521"/>
      <c r="M9" s="521"/>
      <c r="N9" s="185" t="s">
        <v>121</v>
      </c>
      <c r="O9" s="150" t="s">
        <v>122</v>
      </c>
      <c r="P9" s="150"/>
      <c r="AA9" s="522" t="s">
        <v>123</v>
      </c>
      <c r="AB9" s="522"/>
      <c r="AC9" s="522"/>
      <c r="AD9" s="522"/>
      <c r="AE9" s="522"/>
      <c r="AF9" s="522"/>
      <c r="AG9" s="29"/>
      <c r="AJ9" s="184"/>
      <c r="AK9" s="184"/>
      <c r="AL9" s="184"/>
      <c r="AM9" s="184"/>
    </row>
    <row r="10" spans="1:39" s="183" customFormat="1" ht="25.5" customHeight="1">
      <c r="A10" s="31"/>
      <c r="B10" s="31"/>
      <c r="C10" s="503" t="s">
        <v>124</v>
      </c>
      <c r="D10" s="503"/>
      <c r="E10" s="503"/>
      <c r="F10" s="503"/>
      <c r="G10" s="503"/>
      <c r="H10" s="504"/>
      <c r="I10" s="130"/>
      <c r="J10" s="131"/>
      <c r="K10" s="132" t="s">
        <v>125</v>
      </c>
      <c r="L10" s="133">
        <v>1</v>
      </c>
      <c r="M10" s="134" t="s">
        <v>126</v>
      </c>
      <c r="N10" s="131"/>
      <c r="O10" s="135"/>
      <c r="P10" s="136"/>
      <c r="Q10" s="137" t="s">
        <v>125</v>
      </c>
      <c r="R10" s="133"/>
      <c r="S10" s="136" t="s">
        <v>126</v>
      </c>
      <c r="T10" s="136"/>
      <c r="U10" s="135"/>
      <c r="V10" s="136"/>
      <c r="W10" s="137" t="s">
        <v>125</v>
      </c>
      <c r="X10" s="133"/>
      <c r="Y10" s="137" t="s">
        <v>126</v>
      </c>
      <c r="Z10" s="136"/>
      <c r="AA10" s="135"/>
      <c r="AB10" s="136"/>
      <c r="AC10" s="137" t="s">
        <v>125</v>
      </c>
      <c r="AD10" s="133"/>
      <c r="AE10" s="137" t="s">
        <v>126</v>
      </c>
      <c r="AF10" s="138"/>
      <c r="AG10" s="29"/>
      <c r="AJ10" s="184"/>
      <c r="AK10" s="184"/>
      <c r="AL10" s="184"/>
      <c r="AM10" s="184"/>
    </row>
    <row r="11" spans="1:39" s="183" customFormat="1" ht="25.5" customHeight="1">
      <c r="A11" s="31"/>
      <c r="B11" s="31"/>
      <c r="C11" s="505" t="s">
        <v>127</v>
      </c>
      <c r="D11" s="505"/>
      <c r="E11" s="505"/>
      <c r="F11" s="505"/>
      <c r="G11" s="505"/>
      <c r="H11" s="505"/>
      <c r="I11" s="506">
        <v>70224</v>
      </c>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29"/>
      <c r="AJ11" s="184"/>
      <c r="AK11" s="184"/>
      <c r="AL11" s="184"/>
      <c r="AM11" s="184"/>
    </row>
    <row r="12" spans="1:39" s="183" customFormat="1" ht="25.5" customHeight="1">
      <c r="C12" s="513" t="s">
        <v>1022</v>
      </c>
      <c r="D12" s="508"/>
      <c r="E12" s="508"/>
      <c r="F12" s="508"/>
      <c r="G12" s="508"/>
      <c r="H12" s="509"/>
      <c r="I12" s="523">
        <v>70224</v>
      </c>
      <c r="J12" s="524"/>
      <c r="K12" s="524"/>
      <c r="L12" s="524"/>
      <c r="M12" s="524"/>
      <c r="N12" s="525"/>
      <c r="O12" s="526"/>
      <c r="P12" s="526"/>
      <c r="Q12" s="526"/>
      <c r="R12" s="526"/>
      <c r="S12" s="526"/>
      <c r="T12" s="526"/>
      <c r="U12" s="526"/>
      <c r="V12" s="526"/>
      <c r="W12" s="526"/>
      <c r="X12" s="526"/>
      <c r="Y12" s="526"/>
      <c r="Z12" s="526"/>
      <c r="AA12" s="526"/>
      <c r="AB12" s="526"/>
      <c r="AC12" s="526"/>
      <c r="AD12" s="526"/>
      <c r="AE12" s="526"/>
      <c r="AF12" s="526"/>
      <c r="AJ12" s="184"/>
      <c r="AK12" s="184"/>
      <c r="AL12" s="184"/>
      <c r="AM12" s="184"/>
    </row>
    <row r="13" spans="1:39" s="91" customFormat="1" ht="25.5" customHeight="1">
      <c r="C13" s="513" t="s">
        <v>1020</v>
      </c>
      <c r="D13" s="508"/>
      <c r="E13" s="508"/>
      <c r="F13" s="508"/>
      <c r="G13" s="508"/>
      <c r="H13" s="509"/>
      <c r="I13" s="514">
        <f>ABS(I63)</f>
        <v>0</v>
      </c>
      <c r="J13" s="515"/>
      <c r="K13" s="515"/>
      <c r="L13" s="515"/>
      <c r="M13" s="515"/>
      <c r="N13" s="516"/>
      <c r="O13" s="514">
        <f>ABS(O63)</f>
        <v>0</v>
      </c>
      <c r="P13" s="515"/>
      <c r="Q13" s="515"/>
      <c r="R13" s="515"/>
      <c r="S13" s="515"/>
      <c r="T13" s="516"/>
      <c r="U13" s="514">
        <f>ABS(U63)</f>
        <v>0</v>
      </c>
      <c r="V13" s="515"/>
      <c r="W13" s="515"/>
      <c r="X13" s="515"/>
      <c r="Y13" s="515"/>
      <c r="Z13" s="516"/>
      <c r="AA13" s="514">
        <f>ABS(AA63)</f>
        <v>0</v>
      </c>
      <c r="AB13" s="515"/>
      <c r="AC13" s="515"/>
      <c r="AD13" s="515"/>
      <c r="AE13" s="515"/>
      <c r="AF13" s="516"/>
      <c r="AJ13" s="97"/>
      <c r="AK13" s="97"/>
      <c r="AL13" s="97"/>
      <c r="AM13" s="97"/>
    </row>
    <row r="14" spans="1:39" s="91" customFormat="1" ht="25.5" customHeight="1">
      <c r="C14" s="513" t="s">
        <v>1021</v>
      </c>
      <c r="D14" s="508"/>
      <c r="E14" s="508"/>
      <c r="F14" s="508"/>
      <c r="G14" s="508"/>
      <c r="H14" s="509"/>
      <c r="I14" s="514">
        <f>I12+I13</f>
        <v>70224</v>
      </c>
      <c r="J14" s="515"/>
      <c r="K14" s="515"/>
      <c r="L14" s="515"/>
      <c r="M14" s="515"/>
      <c r="N14" s="516"/>
      <c r="O14" s="514">
        <f t="shared" ref="O14" si="0">O12+O13</f>
        <v>0</v>
      </c>
      <c r="P14" s="515"/>
      <c r="Q14" s="515"/>
      <c r="R14" s="515"/>
      <c r="S14" s="515"/>
      <c r="T14" s="516"/>
      <c r="U14" s="514">
        <f t="shared" ref="U14" si="1">U12+U13</f>
        <v>0</v>
      </c>
      <c r="V14" s="515"/>
      <c r="W14" s="515"/>
      <c r="X14" s="515"/>
      <c r="Y14" s="515"/>
      <c r="Z14" s="516"/>
      <c r="AA14" s="514">
        <f t="shared" ref="AA14" si="2">AA12+AA13</f>
        <v>0</v>
      </c>
      <c r="AB14" s="515"/>
      <c r="AC14" s="515"/>
      <c r="AD14" s="515"/>
      <c r="AE14" s="515"/>
      <c r="AF14" s="516"/>
      <c r="AJ14" s="97"/>
      <c r="AK14" s="97"/>
      <c r="AL14" s="97"/>
      <c r="AM14" s="97"/>
    </row>
    <row r="15" spans="1:39" s="183" customFormat="1" ht="25.5" customHeight="1">
      <c r="C15" s="507" t="s">
        <v>128</v>
      </c>
      <c r="D15" s="508"/>
      <c r="E15" s="508"/>
      <c r="F15" s="508"/>
      <c r="G15" s="508"/>
      <c r="H15" s="509"/>
      <c r="I15" s="510">
        <f>I37+I38</f>
        <v>0</v>
      </c>
      <c r="J15" s="511"/>
      <c r="K15" s="511"/>
      <c r="L15" s="511"/>
      <c r="M15" s="511"/>
      <c r="N15" s="512"/>
      <c r="O15" s="510">
        <f>O37+O38</f>
        <v>0</v>
      </c>
      <c r="P15" s="511"/>
      <c r="Q15" s="511"/>
      <c r="R15" s="511"/>
      <c r="S15" s="511"/>
      <c r="T15" s="512"/>
      <c r="U15" s="510">
        <f>U37+U38</f>
        <v>0</v>
      </c>
      <c r="V15" s="511"/>
      <c r="W15" s="511"/>
      <c r="X15" s="511"/>
      <c r="Y15" s="511"/>
      <c r="Z15" s="512"/>
      <c r="AA15" s="510">
        <f>AA37+AA38</f>
        <v>0</v>
      </c>
      <c r="AB15" s="511"/>
      <c r="AC15" s="511"/>
      <c r="AD15" s="511"/>
      <c r="AE15" s="511"/>
      <c r="AF15" s="512"/>
      <c r="AJ15" s="184"/>
      <c r="AK15" s="184"/>
      <c r="AL15" s="184"/>
      <c r="AM15" s="184"/>
    </row>
    <row r="16" spans="1:39" s="183" customFormat="1" ht="25.5" customHeight="1">
      <c r="A16" s="31"/>
      <c r="B16" s="31"/>
      <c r="C16" s="527" t="s">
        <v>1023</v>
      </c>
      <c r="D16" s="527"/>
      <c r="E16" s="527"/>
      <c r="F16" s="527"/>
      <c r="G16" s="527"/>
      <c r="H16" s="527"/>
      <c r="I16" s="528">
        <f>I14+I15</f>
        <v>70224</v>
      </c>
      <c r="J16" s="528"/>
      <c r="K16" s="528"/>
      <c r="L16" s="528"/>
      <c r="M16" s="528"/>
      <c r="N16" s="528"/>
      <c r="O16" s="528">
        <f>O14+O15</f>
        <v>0</v>
      </c>
      <c r="P16" s="528"/>
      <c r="Q16" s="528"/>
      <c r="R16" s="528"/>
      <c r="S16" s="528"/>
      <c r="T16" s="528"/>
      <c r="U16" s="528">
        <f>U14+U15</f>
        <v>0</v>
      </c>
      <c r="V16" s="528"/>
      <c r="W16" s="528"/>
      <c r="X16" s="528"/>
      <c r="Y16" s="528"/>
      <c r="Z16" s="528"/>
      <c r="AA16" s="528">
        <f>AA14+AA15</f>
        <v>0</v>
      </c>
      <c r="AB16" s="528"/>
      <c r="AC16" s="528"/>
      <c r="AD16" s="528"/>
      <c r="AE16" s="528"/>
      <c r="AF16" s="528"/>
      <c r="AG16" s="29"/>
      <c r="AJ16" s="184"/>
      <c r="AK16" s="184"/>
      <c r="AL16" s="184"/>
      <c r="AM16" s="184"/>
    </row>
    <row r="17" spans="1:39" s="183" customFormat="1" ht="25.5" customHeight="1">
      <c r="A17" s="31"/>
      <c r="B17" s="31"/>
      <c r="C17" s="567" t="s">
        <v>129</v>
      </c>
      <c r="D17" s="568"/>
      <c r="E17" s="568"/>
      <c r="F17" s="569"/>
      <c r="G17" s="573" t="s">
        <v>990</v>
      </c>
      <c r="H17" s="574"/>
      <c r="I17" s="506">
        <v>0</v>
      </c>
      <c r="J17" s="506"/>
      <c r="K17" s="506"/>
      <c r="L17" s="506"/>
      <c r="M17" s="506"/>
      <c r="N17" s="506"/>
      <c r="O17" s="529"/>
      <c r="P17" s="530"/>
      <c r="Q17" s="530"/>
      <c r="R17" s="530"/>
      <c r="S17" s="530"/>
      <c r="T17" s="531"/>
      <c r="U17" s="532"/>
      <c r="V17" s="532"/>
      <c r="W17" s="532"/>
      <c r="X17" s="532"/>
      <c r="Y17" s="532"/>
      <c r="Z17" s="532"/>
      <c r="AA17" s="532"/>
      <c r="AB17" s="532"/>
      <c r="AC17" s="532"/>
      <c r="AD17" s="532"/>
      <c r="AE17" s="532"/>
      <c r="AF17" s="532"/>
      <c r="AG17" s="29"/>
      <c r="AJ17" s="184"/>
      <c r="AK17" s="184"/>
      <c r="AL17" s="184"/>
      <c r="AM17" s="184"/>
    </row>
    <row r="18" spans="1:39" s="183" customFormat="1" ht="25.5" customHeight="1">
      <c r="A18" s="31"/>
      <c r="B18" s="31"/>
      <c r="C18" s="570"/>
      <c r="D18" s="571"/>
      <c r="E18" s="571"/>
      <c r="F18" s="572"/>
      <c r="G18" s="573" t="s">
        <v>991</v>
      </c>
      <c r="H18" s="574"/>
      <c r="I18" s="506">
        <v>70224</v>
      </c>
      <c r="J18" s="506"/>
      <c r="K18" s="506"/>
      <c r="L18" s="506"/>
      <c r="M18" s="506"/>
      <c r="N18" s="506"/>
      <c r="O18" s="529"/>
      <c r="P18" s="530"/>
      <c r="Q18" s="530"/>
      <c r="R18" s="530"/>
      <c r="S18" s="530"/>
      <c r="T18" s="531"/>
      <c r="U18" s="532"/>
      <c r="V18" s="532"/>
      <c r="W18" s="532"/>
      <c r="X18" s="532"/>
      <c r="Y18" s="532"/>
      <c r="Z18" s="532"/>
      <c r="AA18" s="532"/>
      <c r="AB18" s="532"/>
      <c r="AC18" s="532"/>
      <c r="AD18" s="532"/>
      <c r="AE18" s="532"/>
      <c r="AF18" s="532"/>
      <c r="AG18" s="261">
        <v>12792000</v>
      </c>
      <c r="AJ18" s="184"/>
      <c r="AK18" s="184"/>
      <c r="AL18" s="184"/>
      <c r="AM18" s="184"/>
    </row>
    <row r="19" spans="1:39" s="183" customFormat="1" ht="25.5" customHeight="1">
      <c r="A19" s="31"/>
      <c r="B19" s="31"/>
      <c r="C19" s="567" t="s">
        <v>992</v>
      </c>
      <c r="D19" s="568"/>
      <c r="E19" s="568"/>
      <c r="F19" s="569"/>
      <c r="G19" s="573" t="s">
        <v>990</v>
      </c>
      <c r="H19" s="574"/>
      <c r="I19" s="529">
        <v>0</v>
      </c>
      <c r="J19" s="530"/>
      <c r="K19" s="530"/>
      <c r="L19" s="530"/>
      <c r="M19" s="530"/>
      <c r="N19" s="531"/>
      <c r="O19" s="532"/>
      <c r="P19" s="532"/>
      <c r="Q19" s="532"/>
      <c r="R19" s="532"/>
      <c r="S19" s="532"/>
      <c r="T19" s="532"/>
      <c r="U19" s="532"/>
      <c r="V19" s="532"/>
      <c r="W19" s="532"/>
      <c r="X19" s="532"/>
      <c r="Y19" s="532"/>
      <c r="Z19" s="532"/>
      <c r="AA19" s="532"/>
      <c r="AB19" s="532"/>
      <c r="AC19" s="532"/>
      <c r="AD19" s="532"/>
      <c r="AE19" s="532"/>
      <c r="AF19" s="532"/>
      <c r="AG19" s="29"/>
      <c r="AJ19" s="184"/>
      <c r="AK19" s="184"/>
      <c r="AL19" s="184"/>
      <c r="AM19" s="184"/>
    </row>
    <row r="20" spans="1:39" s="183" customFormat="1" ht="25.5" customHeight="1">
      <c r="A20" s="31"/>
      <c r="B20" s="31"/>
      <c r="C20" s="570"/>
      <c r="D20" s="571"/>
      <c r="E20" s="571"/>
      <c r="F20" s="572"/>
      <c r="G20" s="573" t="s">
        <v>991</v>
      </c>
      <c r="H20" s="574"/>
      <c r="I20" s="506">
        <f>I18/AG18</f>
        <v>5.48968105065666E-3</v>
      </c>
      <c r="J20" s="506"/>
      <c r="K20" s="506"/>
      <c r="L20" s="506"/>
      <c r="M20" s="506"/>
      <c r="N20" s="506"/>
      <c r="O20" s="529"/>
      <c r="P20" s="530"/>
      <c r="Q20" s="530"/>
      <c r="R20" s="530"/>
      <c r="S20" s="530"/>
      <c r="T20" s="531"/>
      <c r="U20" s="532"/>
      <c r="V20" s="532"/>
      <c r="W20" s="532"/>
      <c r="X20" s="532"/>
      <c r="Y20" s="532"/>
      <c r="Z20" s="532"/>
      <c r="AA20" s="532"/>
      <c r="AB20" s="532"/>
      <c r="AC20" s="532"/>
      <c r="AD20" s="532"/>
      <c r="AE20" s="532"/>
      <c r="AF20" s="532"/>
      <c r="AG20" s="29"/>
      <c r="AJ20" s="184"/>
      <c r="AK20" s="184"/>
      <c r="AL20" s="184"/>
      <c r="AM20" s="184"/>
    </row>
    <row r="21" spans="1:39" s="183" customFormat="1" ht="25.5" customHeight="1">
      <c r="A21" s="31"/>
      <c r="B21" s="31"/>
      <c r="C21" s="505" t="s">
        <v>130</v>
      </c>
      <c r="D21" s="505"/>
      <c r="E21" s="505"/>
      <c r="F21" s="505"/>
      <c r="G21" s="505"/>
      <c r="H21" s="505"/>
      <c r="I21" s="534">
        <f>IF(ISERROR((I17+I18)/((I39+I40)/2)*100),"-",(I17+I18)/((I39+I40)/2))</f>
        <v>4.6816000000000002E-4</v>
      </c>
      <c r="J21" s="535"/>
      <c r="K21" s="535"/>
      <c r="L21" s="535"/>
      <c r="M21" s="535"/>
      <c r="N21" s="536"/>
      <c r="O21" s="534" t="str">
        <f>IF(ISERROR((O17+O18)/((O39+O40)/2)*100),"-",(O17+O18)/((O39+O40)/2))</f>
        <v>-</v>
      </c>
      <c r="P21" s="535"/>
      <c r="Q21" s="535"/>
      <c r="R21" s="535"/>
      <c r="S21" s="535"/>
      <c r="T21" s="536"/>
      <c r="U21" s="534" t="str">
        <f>IF(ISERROR((U17+U18)/((U39+U40)/2)*100),"-",(U17+U18)/((U39+U40)/2))</f>
        <v>-</v>
      </c>
      <c r="V21" s="535"/>
      <c r="W21" s="535"/>
      <c r="X21" s="535"/>
      <c r="Y21" s="535"/>
      <c r="Z21" s="536"/>
      <c r="AA21" s="534" t="str">
        <f>IF(ISERROR((AA17+AA18)/((AA39+AA40)/2)*100),"-",(AA17+AA18)/((AA39+AA40)/2))</f>
        <v>-</v>
      </c>
      <c r="AB21" s="535"/>
      <c r="AC21" s="535"/>
      <c r="AD21" s="535"/>
      <c r="AE21" s="535"/>
      <c r="AF21" s="536"/>
      <c r="AG21" s="29"/>
      <c r="AJ21" s="184"/>
      <c r="AK21" s="184"/>
      <c r="AL21" s="184"/>
      <c r="AM21" s="184"/>
    </row>
    <row r="22" spans="1:39" ht="25.5" customHeight="1">
      <c r="A22" s="31"/>
      <c r="B22" s="31"/>
      <c r="C22" s="505" t="s">
        <v>131</v>
      </c>
      <c r="D22" s="505"/>
      <c r="E22" s="505"/>
      <c r="F22" s="505"/>
      <c r="G22" s="505"/>
      <c r="H22" s="505"/>
      <c r="I22" s="533">
        <f>IF(ISERROR(I21*365/I36),"-",I21*365/I36)</f>
        <v>1.8777846153846156E-3</v>
      </c>
      <c r="J22" s="533"/>
      <c r="K22" s="533"/>
      <c r="L22" s="533"/>
      <c r="M22" s="533"/>
      <c r="N22" s="533"/>
      <c r="O22" s="533" t="str">
        <f>IF(ISERROR(O21*365/O36),"-",O21*365/O36)</f>
        <v>-</v>
      </c>
      <c r="P22" s="533"/>
      <c r="Q22" s="533"/>
      <c r="R22" s="533"/>
      <c r="S22" s="533"/>
      <c r="T22" s="533"/>
      <c r="U22" s="533" t="str">
        <f>IF(ISERROR(U21*365/U36),"-",U21*365/U36)</f>
        <v>-</v>
      </c>
      <c r="V22" s="533"/>
      <c r="W22" s="533"/>
      <c r="X22" s="533"/>
      <c r="Y22" s="533"/>
      <c r="Z22" s="533"/>
      <c r="AA22" s="533" t="str">
        <f>IF(ISERROR(AA21*365/AA36),"-",AA21*365/AA36)</f>
        <v>-</v>
      </c>
      <c r="AB22" s="533"/>
      <c r="AC22" s="533"/>
      <c r="AD22" s="533"/>
      <c r="AE22" s="533"/>
      <c r="AF22" s="533"/>
      <c r="AG22" s="29"/>
    </row>
    <row r="23" spans="1:39" s="97" customFormat="1" ht="30.75" customHeight="1">
      <c r="A23" s="91"/>
      <c r="B23" s="91"/>
      <c r="C23" s="91"/>
      <c r="D23" s="91"/>
      <c r="E23" s="537" t="s">
        <v>1024</v>
      </c>
      <c r="F23" s="537"/>
      <c r="G23" s="537"/>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91"/>
      <c r="AH23" s="91"/>
      <c r="AI23" s="91"/>
    </row>
    <row r="24" spans="1:39" s="97" customFormat="1" ht="30.75" customHeight="1">
      <c r="A24" s="91"/>
      <c r="B24" s="91"/>
      <c r="C24" s="91"/>
      <c r="D24" s="91"/>
      <c r="E24" s="538" t="s">
        <v>1025</v>
      </c>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91"/>
      <c r="AH24" s="91"/>
      <c r="AI24" s="91"/>
    </row>
    <row r="25" spans="1:39" s="97" customFormat="1">
      <c r="A25" s="91"/>
      <c r="B25" s="91"/>
      <c r="C25" s="91"/>
      <c r="D25" s="91"/>
      <c r="E25" s="280" t="s">
        <v>132</v>
      </c>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91"/>
      <c r="AH25" s="91"/>
      <c r="AI25" s="91"/>
    </row>
    <row r="26" spans="1:39" s="97" customFormat="1">
      <c r="A26" s="91"/>
      <c r="B26" s="91"/>
      <c r="C26" s="91"/>
      <c r="D26" s="91"/>
      <c r="E26" s="390" t="s">
        <v>1026</v>
      </c>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91"/>
      <c r="AH26" s="91"/>
      <c r="AI26" s="91"/>
    </row>
    <row r="27" spans="1:39">
      <c r="E27" s="397" t="s">
        <v>133</v>
      </c>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7"/>
    </row>
    <row r="28" spans="1:39">
      <c r="E28" s="398" t="s">
        <v>134</v>
      </c>
      <c r="F28" s="398"/>
      <c r="G28" s="398"/>
      <c r="H28" s="398"/>
      <c r="I28" s="398"/>
      <c r="J28" s="398"/>
      <c r="K28" s="398"/>
      <c r="L28" s="398"/>
      <c r="M28" s="398"/>
      <c r="N28" s="398"/>
      <c r="O28" s="398"/>
      <c r="P28" s="398"/>
      <c r="Q28" s="398"/>
      <c r="R28" s="398"/>
      <c r="S28" s="398"/>
      <c r="T28" s="398"/>
      <c r="U28" s="398"/>
      <c r="V28" s="398"/>
      <c r="W28" s="398"/>
      <c r="X28" s="398"/>
      <c r="Y28" s="398"/>
      <c r="Z28" s="398"/>
      <c r="AA28" s="398"/>
      <c r="AB28" s="398"/>
      <c r="AC28" s="398"/>
      <c r="AD28" s="398"/>
      <c r="AE28" s="398"/>
      <c r="AF28" s="398"/>
    </row>
    <row r="29" spans="1:39" ht="33.75" customHeight="1">
      <c r="E29" s="545" t="s">
        <v>135</v>
      </c>
      <c r="F29" s="545"/>
      <c r="G29" s="545"/>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row>
    <row r="30" spans="1:39" s="97" customFormat="1" ht="26.25" customHeight="1">
      <c r="A30" s="7"/>
      <c r="B30" s="6"/>
      <c r="C30" s="5"/>
      <c r="D30" s="5"/>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186" t="s">
        <v>1034</v>
      </c>
      <c r="AH30" s="17"/>
      <c r="AI30" s="17"/>
      <c r="AJ30" s="17"/>
      <c r="AK30" s="17"/>
      <c r="AL30" s="186"/>
      <c r="AM30" s="91"/>
    </row>
    <row r="31" spans="1:39" ht="15" customHeight="1">
      <c r="D31" s="187"/>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row>
    <row r="32" spans="1:39">
      <c r="D32" s="398" t="s">
        <v>136</v>
      </c>
      <c r="E32" s="398"/>
      <c r="F32" s="398"/>
      <c r="G32" s="398"/>
      <c r="H32" s="398"/>
      <c r="I32" s="398"/>
      <c r="J32" s="398"/>
      <c r="K32" s="398"/>
      <c r="L32" s="398"/>
      <c r="M32" s="398"/>
      <c r="N32" s="398"/>
      <c r="AA32" s="522" t="s">
        <v>137</v>
      </c>
      <c r="AB32" s="522"/>
      <c r="AC32" s="522"/>
      <c r="AD32" s="522"/>
      <c r="AE32" s="522"/>
      <c r="AF32" s="522"/>
    </row>
    <row r="33" spans="1:35" ht="16.5" customHeight="1">
      <c r="C33" s="539" t="s">
        <v>124</v>
      </c>
      <c r="D33" s="539"/>
      <c r="E33" s="539"/>
      <c r="F33" s="539"/>
      <c r="G33" s="539"/>
      <c r="H33" s="539"/>
      <c r="I33" s="32"/>
      <c r="J33" s="33"/>
      <c r="K33" s="34" t="s">
        <v>125</v>
      </c>
      <c r="L33" s="35">
        <f>L10</f>
        <v>1</v>
      </c>
      <c r="M33" s="36" t="s">
        <v>126</v>
      </c>
      <c r="N33" s="33"/>
      <c r="O33" s="37"/>
      <c r="P33" s="38"/>
      <c r="Q33" s="39" t="s">
        <v>125</v>
      </c>
      <c r="R33" s="39">
        <f>R10</f>
        <v>0</v>
      </c>
      <c r="S33" s="38" t="s">
        <v>126</v>
      </c>
      <c r="T33" s="38"/>
      <c r="U33" s="37"/>
      <c r="V33" s="38"/>
      <c r="W33" s="39" t="s">
        <v>125</v>
      </c>
      <c r="X33" s="39">
        <f>X10</f>
        <v>0</v>
      </c>
      <c r="Y33" s="39" t="s">
        <v>126</v>
      </c>
      <c r="Z33" s="38"/>
      <c r="AA33" s="37"/>
      <c r="AB33" s="38"/>
      <c r="AC33" s="39" t="s">
        <v>125</v>
      </c>
      <c r="AD33" s="39">
        <f>AD10</f>
        <v>0</v>
      </c>
      <c r="AE33" s="39" t="s">
        <v>126</v>
      </c>
      <c r="AF33" s="40"/>
    </row>
    <row r="34" spans="1:35" ht="16.5" customHeight="1">
      <c r="C34" s="540" t="s">
        <v>138</v>
      </c>
      <c r="D34" s="540"/>
      <c r="E34" s="540"/>
      <c r="F34" s="540"/>
      <c r="G34" s="540"/>
      <c r="H34" s="540"/>
      <c r="I34" s="541">
        <v>45567</v>
      </c>
      <c r="J34" s="542"/>
      <c r="K34" s="542"/>
      <c r="L34" s="542"/>
      <c r="M34" s="542"/>
      <c r="N34" s="543"/>
      <c r="O34" s="544"/>
      <c r="P34" s="544"/>
      <c r="Q34" s="544"/>
      <c r="R34" s="544"/>
      <c r="S34" s="544"/>
      <c r="T34" s="544"/>
      <c r="U34" s="544"/>
      <c r="V34" s="544"/>
      <c r="W34" s="544"/>
      <c r="X34" s="544"/>
      <c r="Y34" s="544"/>
      <c r="Z34" s="544"/>
      <c r="AA34" s="544"/>
      <c r="AB34" s="544"/>
      <c r="AC34" s="544"/>
      <c r="AD34" s="544"/>
      <c r="AE34" s="544"/>
      <c r="AF34" s="544"/>
    </row>
    <row r="35" spans="1:35" ht="16.5" customHeight="1">
      <c r="C35" s="540" t="s">
        <v>139</v>
      </c>
      <c r="D35" s="540"/>
      <c r="E35" s="540"/>
      <c r="F35" s="540"/>
      <c r="G35" s="540"/>
      <c r="H35" s="540"/>
      <c r="I35" s="541">
        <v>45657</v>
      </c>
      <c r="J35" s="542"/>
      <c r="K35" s="542"/>
      <c r="L35" s="542"/>
      <c r="M35" s="542"/>
      <c r="N35" s="543"/>
      <c r="O35" s="544"/>
      <c r="P35" s="544"/>
      <c r="Q35" s="544"/>
      <c r="R35" s="544"/>
      <c r="S35" s="544"/>
      <c r="T35" s="544"/>
      <c r="U35" s="544"/>
      <c r="V35" s="544"/>
      <c r="W35" s="544"/>
      <c r="X35" s="544"/>
      <c r="Y35" s="544"/>
      <c r="Z35" s="544"/>
      <c r="AA35" s="544"/>
      <c r="AB35" s="544"/>
      <c r="AC35" s="544"/>
      <c r="AD35" s="544"/>
      <c r="AE35" s="544"/>
      <c r="AF35" s="544"/>
    </row>
    <row r="36" spans="1:35" ht="16.5" customHeight="1">
      <c r="C36" s="540" t="s">
        <v>140</v>
      </c>
      <c r="D36" s="540"/>
      <c r="E36" s="540"/>
      <c r="F36" s="540"/>
      <c r="G36" s="540"/>
      <c r="H36" s="540"/>
      <c r="I36" s="546">
        <f>IFERROR(IF(I34&gt;0, I35-I34+1, " "),"")</f>
        <v>91</v>
      </c>
      <c r="J36" s="546"/>
      <c r="K36" s="546"/>
      <c r="L36" s="546"/>
      <c r="M36" s="546"/>
      <c r="N36" s="546"/>
      <c r="O36" s="546" t="str">
        <f>IFERROR(IF(O34&gt;0, O35-O34+1, " "),"")</f>
        <v xml:space="preserve"> </v>
      </c>
      <c r="P36" s="546"/>
      <c r="Q36" s="546"/>
      <c r="R36" s="546"/>
      <c r="S36" s="546"/>
      <c r="T36" s="546"/>
      <c r="U36" s="546" t="str">
        <f>IFERROR(IF(U34&gt;0, U35-U34+1, " "),"")</f>
        <v xml:space="preserve"> </v>
      </c>
      <c r="V36" s="546"/>
      <c r="W36" s="546"/>
      <c r="X36" s="546"/>
      <c r="Y36" s="546"/>
      <c r="Z36" s="546"/>
      <c r="AA36" s="546" t="str">
        <f>IFERROR(IF(AA34&gt;0, AA35-AA34+1, " "),"")</f>
        <v xml:space="preserve"> </v>
      </c>
      <c r="AB36" s="546"/>
      <c r="AC36" s="546"/>
      <c r="AD36" s="546"/>
      <c r="AE36" s="546"/>
      <c r="AF36" s="546"/>
    </row>
    <row r="37" spans="1:35" ht="16.5" customHeight="1">
      <c r="C37" s="547" t="s">
        <v>141</v>
      </c>
      <c r="D37" s="548"/>
      <c r="E37" s="548"/>
      <c r="F37" s="548"/>
      <c r="G37" s="548"/>
      <c r="H37" s="549"/>
      <c r="I37" s="550">
        <v>0</v>
      </c>
      <c r="J37" s="551"/>
      <c r="K37" s="551"/>
      <c r="L37" s="551"/>
      <c r="M37" s="551"/>
      <c r="N37" s="552"/>
      <c r="O37" s="553">
        <v>0</v>
      </c>
      <c r="P37" s="553"/>
      <c r="Q37" s="553"/>
      <c r="R37" s="553"/>
      <c r="S37" s="553"/>
      <c r="T37" s="553"/>
      <c r="U37" s="553">
        <v>0</v>
      </c>
      <c r="V37" s="553"/>
      <c r="W37" s="553"/>
      <c r="X37" s="553"/>
      <c r="Y37" s="553"/>
      <c r="Z37" s="553"/>
      <c r="AA37" s="553">
        <v>0</v>
      </c>
      <c r="AB37" s="553"/>
      <c r="AC37" s="553"/>
      <c r="AD37" s="553"/>
      <c r="AE37" s="553"/>
      <c r="AF37" s="553"/>
    </row>
    <row r="38" spans="1:35" ht="45" customHeight="1">
      <c r="C38" s="554" t="s">
        <v>142</v>
      </c>
      <c r="D38" s="548"/>
      <c r="E38" s="548"/>
      <c r="F38" s="548"/>
      <c r="G38" s="548"/>
      <c r="H38" s="549"/>
      <c r="I38" s="550">
        <v>0</v>
      </c>
      <c r="J38" s="551"/>
      <c r="K38" s="551"/>
      <c r="L38" s="551"/>
      <c r="M38" s="551"/>
      <c r="N38" s="552"/>
      <c r="O38" s="553"/>
      <c r="P38" s="553"/>
      <c r="Q38" s="553"/>
      <c r="R38" s="553"/>
      <c r="S38" s="553"/>
      <c r="T38" s="553"/>
      <c r="U38" s="553"/>
      <c r="V38" s="553"/>
      <c r="W38" s="553"/>
      <c r="X38" s="553"/>
      <c r="Y38" s="553"/>
      <c r="Z38" s="553"/>
      <c r="AA38" s="553"/>
      <c r="AB38" s="553"/>
      <c r="AC38" s="553"/>
      <c r="AD38" s="553"/>
      <c r="AE38" s="553"/>
      <c r="AF38" s="553"/>
    </row>
    <row r="39" spans="1:35">
      <c r="C39" s="547" t="s">
        <v>143</v>
      </c>
      <c r="D39" s="548"/>
      <c r="E39" s="548"/>
      <c r="F39" s="548"/>
      <c r="G39" s="548"/>
      <c r="H39" s="549"/>
      <c r="I39" s="506">
        <v>0</v>
      </c>
      <c r="J39" s="506"/>
      <c r="K39" s="506"/>
      <c r="L39" s="506"/>
      <c r="M39" s="506"/>
      <c r="N39" s="506"/>
      <c r="O39" s="553"/>
      <c r="P39" s="553"/>
      <c r="Q39" s="553"/>
      <c r="R39" s="553"/>
      <c r="S39" s="553"/>
      <c r="T39" s="553"/>
      <c r="U39" s="553"/>
      <c r="V39" s="553"/>
      <c r="W39" s="553"/>
      <c r="X39" s="553"/>
      <c r="Y39" s="553"/>
      <c r="Z39" s="553"/>
      <c r="AA39" s="553"/>
      <c r="AB39" s="553"/>
      <c r="AC39" s="553"/>
      <c r="AD39" s="553"/>
      <c r="AE39" s="553"/>
      <c r="AF39" s="553"/>
      <c r="AH39" s="188"/>
    </row>
    <row r="40" spans="1:35">
      <c r="C40" s="547" t="s">
        <v>144</v>
      </c>
      <c r="D40" s="548"/>
      <c r="E40" s="548"/>
      <c r="F40" s="548"/>
      <c r="G40" s="548"/>
      <c r="H40" s="549"/>
      <c r="I40" s="506">
        <v>300000000</v>
      </c>
      <c r="J40" s="506"/>
      <c r="K40" s="506"/>
      <c r="L40" s="506"/>
      <c r="M40" s="506"/>
      <c r="N40" s="506"/>
      <c r="O40" s="553"/>
      <c r="P40" s="553"/>
      <c r="Q40" s="553"/>
      <c r="R40" s="553"/>
      <c r="S40" s="553"/>
      <c r="T40" s="553"/>
      <c r="U40" s="553"/>
      <c r="V40" s="553"/>
      <c r="W40" s="553"/>
      <c r="X40" s="553"/>
      <c r="Y40" s="553"/>
      <c r="Z40" s="553"/>
      <c r="AA40" s="553"/>
      <c r="AB40" s="553"/>
      <c r="AC40" s="553"/>
      <c r="AD40" s="553"/>
      <c r="AE40" s="553"/>
      <c r="AF40" s="553"/>
      <c r="AH40" s="189"/>
    </row>
    <row r="41" spans="1:35" ht="5.25" customHeight="1">
      <c r="AH41" s="189"/>
    </row>
    <row r="42" spans="1:35">
      <c r="D42" s="397" t="s">
        <v>145</v>
      </c>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row>
    <row r="44" spans="1:35" s="97" customFormat="1">
      <c r="A44" s="91"/>
      <c r="B44" s="91"/>
      <c r="C44" s="91"/>
      <c r="D44" s="92" t="s">
        <v>1016</v>
      </c>
      <c r="E44" s="91"/>
      <c r="F44" s="91"/>
      <c r="G44" s="91"/>
      <c r="H44" s="91"/>
      <c r="I44" s="91"/>
      <c r="J44" s="91"/>
      <c r="K44" s="91"/>
      <c r="L44" s="91"/>
      <c r="M44" s="91"/>
      <c r="N44" s="91"/>
      <c r="O44" s="91"/>
      <c r="P44" s="91"/>
      <c r="Q44" s="91"/>
      <c r="R44" s="91"/>
      <c r="S44" s="91"/>
      <c r="T44" s="91"/>
      <c r="U44" s="91"/>
      <c r="V44" s="91"/>
      <c r="W44" s="91"/>
      <c r="X44" s="91"/>
      <c r="Y44" s="91"/>
      <c r="Z44" s="91"/>
      <c r="AA44" s="555" t="s">
        <v>123</v>
      </c>
      <c r="AB44" s="555"/>
      <c r="AC44" s="555"/>
      <c r="AD44" s="555"/>
      <c r="AE44" s="555"/>
      <c r="AF44" s="555"/>
      <c r="AG44" s="91"/>
      <c r="AH44" s="91"/>
      <c r="AI44" s="91"/>
    </row>
    <row r="45" spans="1:35" ht="25.5" customHeight="1">
      <c r="A45" s="31"/>
      <c r="B45" s="31"/>
      <c r="C45" s="556" t="s">
        <v>124</v>
      </c>
      <c r="D45" s="556"/>
      <c r="E45" s="556"/>
      <c r="F45" s="556"/>
      <c r="G45" s="556"/>
      <c r="H45" s="556"/>
      <c r="I45" s="32"/>
      <c r="J45" s="33"/>
      <c r="K45" s="34" t="s">
        <v>125</v>
      </c>
      <c r="L45" s="35">
        <f>L10</f>
        <v>1</v>
      </c>
      <c r="M45" s="36" t="s">
        <v>126</v>
      </c>
      <c r="N45" s="33"/>
      <c r="O45" s="37"/>
      <c r="P45" s="38"/>
      <c r="Q45" s="39" t="s">
        <v>125</v>
      </c>
      <c r="R45" s="39">
        <f>R10</f>
        <v>0</v>
      </c>
      <c r="S45" s="38" t="s">
        <v>126</v>
      </c>
      <c r="T45" s="38"/>
      <c r="U45" s="37"/>
      <c r="V45" s="38"/>
      <c r="W45" s="39" t="s">
        <v>125</v>
      </c>
      <c r="X45" s="39">
        <f>X10</f>
        <v>0</v>
      </c>
      <c r="Y45" s="39" t="s">
        <v>126</v>
      </c>
      <c r="Z45" s="38"/>
      <c r="AA45" s="37"/>
      <c r="AB45" s="38"/>
      <c r="AC45" s="39" t="s">
        <v>125</v>
      </c>
      <c r="AD45" s="39">
        <f>AD10</f>
        <v>0</v>
      </c>
      <c r="AE45" s="39" t="s">
        <v>126</v>
      </c>
      <c r="AF45" s="40"/>
      <c r="AG45" s="29"/>
    </row>
    <row r="46" spans="1:35" ht="25.5" customHeight="1">
      <c r="A46" s="31"/>
      <c r="B46" s="31"/>
      <c r="C46" s="527" t="s">
        <v>993</v>
      </c>
      <c r="D46" s="527"/>
      <c r="E46" s="527"/>
      <c r="F46" s="527"/>
      <c r="G46" s="527"/>
      <c r="H46" s="527"/>
      <c r="I46" s="506">
        <v>0</v>
      </c>
      <c r="J46" s="506"/>
      <c r="K46" s="506"/>
      <c r="L46" s="506"/>
      <c r="M46" s="506"/>
      <c r="N46" s="506"/>
      <c r="O46" s="553"/>
      <c r="P46" s="553"/>
      <c r="Q46" s="553"/>
      <c r="R46" s="553"/>
      <c r="S46" s="553"/>
      <c r="T46" s="553"/>
      <c r="U46" s="553"/>
      <c r="V46" s="553"/>
      <c r="W46" s="553"/>
      <c r="X46" s="553"/>
      <c r="Y46" s="553"/>
      <c r="Z46" s="553"/>
      <c r="AA46" s="553"/>
      <c r="AB46" s="553"/>
      <c r="AC46" s="553"/>
      <c r="AD46" s="553"/>
      <c r="AE46" s="553"/>
      <c r="AF46" s="553"/>
      <c r="AG46" s="29"/>
    </row>
    <row r="47" spans="1:35" s="191" customFormat="1" ht="25.5" customHeight="1">
      <c r="A47" s="41"/>
      <c r="B47" s="41"/>
      <c r="C47" s="557" t="s">
        <v>994</v>
      </c>
      <c r="D47" s="557"/>
      <c r="E47" s="557"/>
      <c r="F47" s="557"/>
      <c r="G47" s="557"/>
      <c r="H47" s="557"/>
      <c r="I47" s="558" t="str">
        <f>IF(ISERROR(I46/((I52+I53)/2)*100),"-",I46/((I52+I53)/2))</f>
        <v>-</v>
      </c>
      <c r="J47" s="558"/>
      <c r="K47" s="558"/>
      <c r="L47" s="558"/>
      <c r="M47" s="558"/>
      <c r="N47" s="558"/>
      <c r="O47" s="558" t="str">
        <f>IF(ISERROR(O46/((O52+O53)/2)*100),"-",O46/((O52+O53)/2))</f>
        <v>-</v>
      </c>
      <c r="P47" s="558"/>
      <c r="Q47" s="558"/>
      <c r="R47" s="558"/>
      <c r="S47" s="558"/>
      <c r="T47" s="558"/>
      <c r="U47" s="558" t="str">
        <f>IF(ISERROR(U46/((U52+U53)/2)*100),"-",U46/((U52+U53)/2))</f>
        <v>-</v>
      </c>
      <c r="V47" s="558"/>
      <c r="W47" s="558"/>
      <c r="X47" s="558"/>
      <c r="Y47" s="558"/>
      <c r="Z47" s="558"/>
      <c r="AA47" s="558" t="str">
        <f>IF(ISERROR(AA46/((AA52+AA53)/2)*100),"-",AA46/((AA52+AA53)/2))</f>
        <v>-</v>
      </c>
      <c r="AB47" s="558"/>
      <c r="AC47" s="558"/>
      <c r="AD47" s="558"/>
      <c r="AE47" s="558"/>
      <c r="AF47" s="558"/>
      <c r="AG47" s="29"/>
      <c r="AH47" s="190"/>
      <c r="AI47" s="190"/>
    </row>
    <row r="48" spans="1:35" s="191" customFormat="1" ht="25.5" customHeight="1">
      <c r="A48" s="41"/>
      <c r="B48" s="41"/>
      <c r="C48" s="527" t="s">
        <v>995</v>
      </c>
      <c r="D48" s="527"/>
      <c r="E48" s="527"/>
      <c r="F48" s="527"/>
      <c r="G48" s="527"/>
      <c r="H48" s="527"/>
      <c r="I48" s="559" t="str">
        <f>IF(ISERROR(I47*365/I36),"-",I47*365/I36)</f>
        <v>-</v>
      </c>
      <c r="J48" s="559"/>
      <c r="K48" s="559"/>
      <c r="L48" s="559"/>
      <c r="M48" s="559"/>
      <c r="N48" s="559"/>
      <c r="O48" s="559" t="str">
        <f>IF(ISERROR(O47*365/O36),"-",O47*365/O36)</f>
        <v>-</v>
      </c>
      <c r="P48" s="559"/>
      <c r="Q48" s="559"/>
      <c r="R48" s="559"/>
      <c r="S48" s="559"/>
      <c r="T48" s="559"/>
      <c r="U48" s="559" t="str">
        <f>IF(ISERROR(U47*365/U36),"-",U47*365/U36)</f>
        <v>-</v>
      </c>
      <c r="V48" s="559"/>
      <c r="W48" s="559"/>
      <c r="X48" s="559"/>
      <c r="Y48" s="559"/>
      <c r="Z48" s="559"/>
      <c r="AA48" s="559" t="str">
        <f>IF(ISERROR(AA47*365/AA36),"-",AA47*365/AA36)</f>
        <v>-</v>
      </c>
      <c r="AB48" s="559"/>
      <c r="AC48" s="559"/>
      <c r="AD48" s="559"/>
      <c r="AE48" s="559"/>
      <c r="AF48" s="559"/>
      <c r="AG48" s="29"/>
      <c r="AH48" s="190"/>
      <c r="AI48" s="190"/>
    </row>
    <row r="49" spans="1:39" ht="25.5" customHeight="1">
      <c r="A49" s="31"/>
      <c r="B49" s="31"/>
      <c r="C49" s="527" t="s">
        <v>146</v>
      </c>
      <c r="D49" s="527"/>
      <c r="E49" s="527"/>
      <c r="F49" s="527"/>
      <c r="G49" s="527"/>
      <c r="H49" s="527"/>
      <c r="I49" s="506">
        <v>0</v>
      </c>
      <c r="J49" s="506"/>
      <c r="K49" s="506"/>
      <c r="L49" s="506"/>
      <c r="M49" s="506"/>
      <c r="N49" s="506"/>
      <c r="O49" s="553"/>
      <c r="P49" s="553"/>
      <c r="Q49" s="553"/>
      <c r="R49" s="553"/>
      <c r="S49" s="553"/>
      <c r="T49" s="553"/>
      <c r="U49" s="553"/>
      <c r="V49" s="553"/>
      <c r="W49" s="553"/>
      <c r="X49" s="553"/>
      <c r="Y49" s="553"/>
      <c r="Z49" s="553"/>
      <c r="AA49" s="553"/>
      <c r="AB49" s="553"/>
      <c r="AC49" s="553"/>
      <c r="AD49" s="553"/>
      <c r="AE49" s="553"/>
      <c r="AF49" s="553"/>
      <c r="AG49" s="29"/>
    </row>
    <row r="50" spans="1:39" s="191" customFormat="1" ht="25.5" customHeight="1">
      <c r="A50" s="41"/>
      <c r="B50" s="41"/>
      <c r="C50" s="527" t="s">
        <v>147</v>
      </c>
      <c r="D50" s="527"/>
      <c r="E50" s="527"/>
      <c r="F50" s="527"/>
      <c r="G50" s="527"/>
      <c r="H50" s="527"/>
      <c r="I50" s="559">
        <f>IF(ISERROR(I49/((I54+I55)/2)*100),"-",I49/((I54+I55)/2))</f>
        <v>0</v>
      </c>
      <c r="J50" s="559"/>
      <c r="K50" s="559"/>
      <c r="L50" s="559"/>
      <c r="M50" s="559"/>
      <c r="N50" s="559"/>
      <c r="O50" s="559" t="str">
        <f>IF(ISERROR(O49/((O54+O55)/2)*100),"-",O49/((O54+O55)/2))</f>
        <v>-</v>
      </c>
      <c r="P50" s="559"/>
      <c r="Q50" s="559"/>
      <c r="R50" s="559"/>
      <c r="S50" s="559"/>
      <c r="T50" s="559"/>
      <c r="U50" s="559" t="str">
        <f>IF(ISERROR(U49/((U54+U55)/2)*100),"-",U49/((U54+U55)/2))</f>
        <v>-</v>
      </c>
      <c r="V50" s="559"/>
      <c r="W50" s="559"/>
      <c r="X50" s="559"/>
      <c r="Y50" s="559"/>
      <c r="Z50" s="559"/>
      <c r="AA50" s="559" t="str">
        <f>IF(ISERROR(AA49/((AA54+AA55)/2)*100),"-",AA49/((AA54+AA55)/2))</f>
        <v>-</v>
      </c>
      <c r="AB50" s="559"/>
      <c r="AC50" s="559"/>
      <c r="AD50" s="559"/>
      <c r="AE50" s="559"/>
      <c r="AF50" s="559"/>
      <c r="AG50" s="29"/>
      <c r="AH50" s="190"/>
      <c r="AI50" s="190"/>
    </row>
    <row r="51" spans="1:39" s="191" customFormat="1" ht="25.5" customHeight="1" thickBot="1">
      <c r="A51" s="41"/>
      <c r="B51" s="41"/>
      <c r="C51" s="560" t="s">
        <v>148</v>
      </c>
      <c r="D51" s="560"/>
      <c r="E51" s="560"/>
      <c r="F51" s="560"/>
      <c r="G51" s="560"/>
      <c r="H51" s="560"/>
      <c r="I51" s="561">
        <f>IF(ISERROR(I50*365/I36),"-",I50*365/I36)</f>
        <v>0</v>
      </c>
      <c r="J51" s="561"/>
      <c r="K51" s="561"/>
      <c r="L51" s="561"/>
      <c r="M51" s="561"/>
      <c r="N51" s="561"/>
      <c r="O51" s="561" t="str">
        <f>IF(ISERROR(O50*365/O36),"-",O50*365/O36)</f>
        <v>-</v>
      </c>
      <c r="P51" s="561"/>
      <c r="Q51" s="561"/>
      <c r="R51" s="561"/>
      <c r="S51" s="561"/>
      <c r="T51" s="561"/>
      <c r="U51" s="561" t="str">
        <f>IF(ISERROR(U50*365/U36),"-",U50*365/U36)</f>
        <v>-</v>
      </c>
      <c r="V51" s="561"/>
      <c r="W51" s="561"/>
      <c r="X51" s="561"/>
      <c r="Y51" s="561"/>
      <c r="Z51" s="561"/>
      <c r="AA51" s="561" t="str">
        <f>IF(ISERROR(AA50*365/AA36),"-",AA50*365/AA36)</f>
        <v>-</v>
      </c>
      <c r="AB51" s="561"/>
      <c r="AC51" s="561"/>
      <c r="AD51" s="561"/>
      <c r="AE51" s="561"/>
      <c r="AF51" s="561"/>
      <c r="AG51" s="29"/>
      <c r="AH51" s="190"/>
      <c r="AI51" s="190"/>
    </row>
    <row r="52" spans="1:39" ht="23.25" customHeight="1">
      <c r="C52" s="562" t="s">
        <v>996</v>
      </c>
      <c r="D52" s="562"/>
      <c r="E52" s="562"/>
      <c r="F52" s="562"/>
      <c r="G52" s="562"/>
      <c r="H52" s="562"/>
      <c r="I52" s="506">
        <v>0</v>
      </c>
      <c r="J52" s="506"/>
      <c r="K52" s="506"/>
      <c r="L52" s="506"/>
      <c r="M52" s="506"/>
      <c r="N52" s="506"/>
      <c r="O52" s="506"/>
      <c r="P52" s="506"/>
      <c r="Q52" s="506"/>
      <c r="R52" s="506"/>
      <c r="S52" s="506"/>
      <c r="T52" s="506"/>
      <c r="U52" s="506"/>
      <c r="V52" s="506"/>
      <c r="W52" s="506"/>
      <c r="X52" s="506"/>
      <c r="Y52" s="506"/>
      <c r="Z52" s="506"/>
      <c r="AA52" s="506"/>
      <c r="AB52" s="506"/>
      <c r="AC52" s="506"/>
      <c r="AD52" s="506"/>
      <c r="AE52" s="506"/>
      <c r="AF52" s="506"/>
      <c r="AH52" s="188"/>
    </row>
    <row r="53" spans="1:39" ht="23.25" customHeight="1">
      <c r="C53" s="563" t="s">
        <v>997</v>
      </c>
      <c r="D53" s="563"/>
      <c r="E53" s="563"/>
      <c r="F53" s="563"/>
      <c r="G53" s="563"/>
      <c r="H53" s="563"/>
      <c r="I53" s="553">
        <v>0</v>
      </c>
      <c r="J53" s="553"/>
      <c r="K53" s="553"/>
      <c r="L53" s="553"/>
      <c r="M53" s="553"/>
      <c r="N53" s="553"/>
      <c r="O53" s="553"/>
      <c r="P53" s="553"/>
      <c r="Q53" s="553"/>
      <c r="R53" s="553"/>
      <c r="S53" s="553"/>
      <c r="T53" s="553"/>
      <c r="U53" s="553"/>
      <c r="V53" s="553"/>
      <c r="W53" s="553"/>
      <c r="X53" s="553"/>
      <c r="Y53" s="553"/>
      <c r="Z53" s="553"/>
      <c r="AA53" s="553"/>
      <c r="AB53" s="553"/>
      <c r="AC53" s="553"/>
      <c r="AD53" s="553"/>
      <c r="AE53" s="553"/>
      <c r="AF53" s="553"/>
      <c r="AH53" s="189"/>
    </row>
    <row r="54" spans="1:39" ht="23.25" customHeight="1">
      <c r="C54" s="563" t="s">
        <v>149</v>
      </c>
      <c r="D54" s="563"/>
      <c r="E54" s="563"/>
      <c r="F54" s="563"/>
      <c r="G54" s="563"/>
      <c r="H54" s="563"/>
      <c r="I54" s="553">
        <v>0</v>
      </c>
      <c r="J54" s="553"/>
      <c r="K54" s="553"/>
      <c r="L54" s="553"/>
      <c r="M54" s="553"/>
      <c r="N54" s="553"/>
      <c r="O54" s="553"/>
      <c r="P54" s="553"/>
      <c r="Q54" s="553"/>
      <c r="R54" s="553"/>
      <c r="S54" s="553"/>
      <c r="T54" s="553"/>
      <c r="U54" s="553"/>
      <c r="V54" s="553"/>
      <c r="W54" s="553"/>
      <c r="X54" s="553"/>
      <c r="Y54" s="553"/>
      <c r="Z54" s="553"/>
      <c r="AA54" s="553"/>
      <c r="AB54" s="553"/>
      <c r="AC54" s="553"/>
      <c r="AD54" s="553"/>
      <c r="AE54" s="553"/>
      <c r="AF54" s="553"/>
      <c r="AH54" s="188"/>
    </row>
    <row r="55" spans="1:39" s="183" customFormat="1" ht="23.25" customHeight="1">
      <c r="C55" s="563" t="s">
        <v>150</v>
      </c>
      <c r="D55" s="563"/>
      <c r="E55" s="563"/>
      <c r="F55" s="563"/>
      <c r="G55" s="563"/>
      <c r="H55" s="563"/>
      <c r="I55" s="553">
        <v>300000000</v>
      </c>
      <c r="J55" s="553"/>
      <c r="K55" s="553"/>
      <c r="L55" s="553"/>
      <c r="M55" s="553"/>
      <c r="N55" s="553"/>
      <c r="O55" s="553"/>
      <c r="P55" s="553"/>
      <c r="Q55" s="553"/>
      <c r="R55" s="553"/>
      <c r="S55" s="553"/>
      <c r="T55" s="553"/>
      <c r="U55" s="553"/>
      <c r="V55" s="553"/>
      <c r="W55" s="553"/>
      <c r="X55" s="553"/>
      <c r="Y55" s="553"/>
      <c r="Z55" s="553"/>
      <c r="AA55" s="553"/>
      <c r="AB55" s="553"/>
      <c r="AC55" s="553"/>
      <c r="AD55" s="553"/>
      <c r="AE55" s="553"/>
      <c r="AF55" s="553"/>
      <c r="AH55" s="189"/>
      <c r="AJ55" s="184"/>
      <c r="AK55" s="184"/>
      <c r="AL55" s="184"/>
      <c r="AM55" s="184"/>
    </row>
    <row r="56" spans="1:39" s="183" customFormat="1" ht="5.25" customHeight="1">
      <c r="AH56" s="189"/>
      <c r="AJ56" s="184"/>
      <c r="AK56" s="184"/>
      <c r="AL56" s="184"/>
      <c r="AM56" s="184"/>
    </row>
    <row r="57" spans="1:39" s="183" customFormat="1">
      <c r="D57" s="397" t="s">
        <v>145</v>
      </c>
      <c r="E57" s="397"/>
      <c r="F57" s="397"/>
      <c r="G57" s="397"/>
      <c r="H57" s="397"/>
      <c r="I57" s="397"/>
      <c r="J57" s="397"/>
      <c r="K57" s="397"/>
      <c r="L57" s="397"/>
      <c r="M57" s="397"/>
      <c r="N57" s="397"/>
      <c r="O57" s="397"/>
      <c r="P57" s="397"/>
      <c r="Q57" s="397"/>
      <c r="R57" s="397"/>
      <c r="S57" s="397"/>
      <c r="T57" s="397"/>
      <c r="U57" s="397"/>
      <c r="V57" s="397"/>
      <c r="W57" s="397"/>
      <c r="X57" s="397"/>
      <c r="Y57" s="397"/>
      <c r="Z57" s="397"/>
      <c r="AA57" s="397"/>
      <c r="AB57" s="397"/>
      <c r="AC57" s="397"/>
      <c r="AD57" s="397"/>
      <c r="AE57" s="397"/>
      <c r="AF57" s="397"/>
      <c r="AJ57" s="184"/>
      <c r="AK57" s="184"/>
      <c r="AL57" s="184"/>
      <c r="AM57" s="184"/>
    </row>
    <row r="59" spans="1:39" s="97" customFormat="1">
      <c r="A59" s="91"/>
      <c r="B59" s="91"/>
      <c r="C59" s="96" t="s">
        <v>1027</v>
      </c>
      <c r="D59" s="91"/>
      <c r="E59" s="91"/>
      <c r="F59" s="91"/>
      <c r="G59" s="91"/>
      <c r="H59" s="91"/>
      <c r="I59" s="91"/>
      <c r="J59" s="91"/>
      <c r="K59" s="91"/>
      <c r="L59" s="91"/>
      <c r="M59" s="91"/>
      <c r="N59" s="91"/>
      <c r="O59" s="91"/>
      <c r="P59" s="91"/>
      <c r="Q59" s="91"/>
      <c r="R59" s="91"/>
      <c r="S59" s="91"/>
      <c r="T59" s="91"/>
      <c r="AG59" s="91"/>
      <c r="AH59" s="91"/>
      <c r="AI59" s="91"/>
    </row>
    <row r="60" spans="1:39" s="97" customFormat="1">
      <c r="A60" s="91"/>
      <c r="B60" s="91"/>
      <c r="C60" s="96"/>
      <c r="D60" s="91"/>
      <c r="E60" s="91"/>
      <c r="F60" s="91"/>
      <c r="G60" s="91"/>
      <c r="H60" s="91"/>
      <c r="I60" s="91"/>
      <c r="J60" s="91"/>
      <c r="K60" s="91"/>
      <c r="L60" s="91"/>
      <c r="M60" s="91"/>
      <c r="N60" s="91"/>
      <c r="O60" s="91"/>
      <c r="P60" s="91"/>
      <c r="Q60" s="91"/>
      <c r="R60" s="91"/>
      <c r="S60" s="91"/>
      <c r="T60" s="91"/>
      <c r="U60" s="564" t="s">
        <v>1028</v>
      </c>
      <c r="V60" s="564"/>
      <c r="W60" s="564"/>
      <c r="X60" s="564"/>
      <c r="Y60" s="564"/>
      <c r="Z60" s="564"/>
      <c r="AA60" s="565">
        <v>45342</v>
      </c>
      <c r="AB60" s="565"/>
      <c r="AC60" s="565"/>
      <c r="AD60" s="565"/>
      <c r="AE60" s="565"/>
      <c r="AF60" s="565"/>
      <c r="AG60" s="91"/>
      <c r="AH60" s="91"/>
      <c r="AI60" s="91"/>
    </row>
    <row r="61" spans="1:39" s="97" customFormat="1">
      <c r="A61" s="91"/>
      <c r="B61" s="91"/>
      <c r="C61" s="566" t="s">
        <v>124</v>
      </c>
      <c r="D61" s="566"/>
      <c r="E61" s="566"/>
      <c r="F61" s="566"/>
      <c r="G61" s="566"/>
      <c r="H61" s="566"/>
      <c r="I61" s="98"/>
      <c r="J61" s="99"/>
      <c r="K61" s="100" t="s">
        <v>125</v>
      </c>
      <c r="L61" s="162">
        <f>L10</f>
        <v>1</v>
      </c>
      <c r="M61" s="101" t="s">
        <v>126</v>
      </c>
      <c r="N61" s="99"/>
      <c r="O61" s="98"/>
      <c r="P61" s="99"/>
      <c r="Q61" s="101" t="s">
        <v>125</v>
      </c>
      <c r="R61" s="162">
        <f>R10</f>
        <v>0</v>
      </c>
      <c r="S61" s="99" t="s">
        <v>126</v>
      </c>
      <c r="T61" s="99"/>
      <c r="U61" s="98"/>
      <c r="V61" s="99"/>
      <c r="W61" s="101" t="s">
        <v>125</v>
      </c>
      <c r="X61" s="162">
        <f>X10</f>
        <v>0</v>
      </c>
      <c r="Y61" s="101" t="s">
        <v>126</v>
      </c>
      <c r="Z61" s="99"/>
      <c r="AA61" s="98"/>
      <c r="AB61" s="99"/>
      <c r="AC61" s="101" t="s">
        <v>125</v>
      </c>
      <c r="AD61" s="162">
        <f>AD10</f>
        <v>0</v>
      </c>
      <c r="AE61" s="101" t="s">
        <v>126</v>
      </c>
      <c r="AF61" s="102"/>
      <c r="AG61" s="91"/>
      <c r="AH61" s="91"/>
      <c r="AI61" s="91"/>
    </row>
    <row r="62" spans="1:39" s="97" customFormat="1" ht="33" customHeight="1">
      <c r="A62" s="91"/>
      <c r="B62" s="91"/>
      <c r="C62" s="502" t="s">
        <v>1029</v>
      </c>
      <c r="D62" s="502"/>
      <c r="E62" s="502"/>
      <c r="F62" s="502"/>
      <c r="G62" s="502"/>
      <c r="H62" s="502"/>
      <c r="I62" s="499" t="str">
        <f>IF(I35&lt;=$AA$60,"해당없음","해당")</f>
        <v>해당</v>
      </c>
      <c r="J62" s="500"/>
      <c r="K62" s="500"/>
      <c r="L62" s="500"/>
      <c r="M62" s="500"/>
      <c r="N62" s="501"/>
      <c r="O62" s="499" t="str">
        <f>IF(O35&lt;=$AA$60,"해당없음","해당")</f>
        <v>해당없음</v>
      </c>
      <c r="P62" s="500"/>
      <c r="Q62" s="500"/>
      <c r="R62" s="500"/>
      <c r="S62" s="500"/>
      <c r="T62" s="501"/>
      <c r="U62" s="499" t="str">
        <f>IF(U35&lt;=$AA$60,"해당없음","해당")</f>
        <v>해당없음</v>
      </c>
      <c r="V62" s="500"/>
      <c r="W62" s="500"/>
      <c r="X62" s="500"/>
      <c r="Y62" s="500"/>
      <c r="Z62" s="501"/>
      <c r="AA62" s="499" t="str">
        <f>IF(AA35&lt;=$AA$60,"해당없음","해당")</f>
        <v>해당없음</v>
      </c>
      <c r="AB62" s="500"/>
      <c r="AC62" s="500"/>
      <c r="AD62" s="500"/>
      <c r="AE62" s="500"/>
      <c r="AF62" s="501"/>
      <c r="AG62" s="91"/>
      <c r="AH62" s="91"/>
      <c r="AI62" s="91"/>
    </row>
    <row r="63" spans="1:39" s="97" customFormat="1" ht="33" customHeight="1">
      <c r="A63" s="91"/>
      <c r="B63" s="91"/>
      <c r="C63" s="502" t="s">
        <v>1030</v>
      </c>
      <c r="D63" s="502"/>
      <c r="E63" s="502"/>
      <c r="F63" s="502"/>
      <c r="G63" s="502"/>
      <c r="H63" s="502"/>
      <c r="I63" s="499">
        <v>0</v>
      </c>
      <c r="J63" s="500"/>
      <c r="K63" s="500"/>
      <c r="L63" s="500"/>
      <c r="M63" s="500"/>
      <c r="N63" s="501"/>
      <c r="O63" s="499">
        <f>IF(O62="해당","직접입력",0)</f>
        <v>0</v>
      </c>
      <c r="P63" s="500"/>
      <c r="Q63" s="500"/>
      <c r="R63" s="500"/>
      <c r="S63" s="500"/>
      <c r="T63" s="501"/>
      <c r="U63" s="499">
        <f>IF(U62="해당","직접입력",0)</f>
        <v>0</v>
      </c>
      <c r="V63" s="500"/>
      <c r="W63" s="500"/>
      <c r="X63" s="500"/>
      <c r="Y63" s="500"/>
      <c r="Z63" s="501"/>
      <c r="AA63" s="499">
        <f>IF(AA62="해당","직접입력",0)</f>
        <v>0</v>
      </c>
      <c r="AB63" s="500"/>
      <c r="AC63" s="500"/>
      <c r="AD63" s="500"/>
      <c r="AE63" s="500"/>
      <c r="AF63" s="501"/>
      <c r="AG63" s="91"/>
      <c r="AH63" s="91"/>
      <c r="AI63" s="91"/>
    </row>
    <row r="65" spans="1:39" s="183" customFormat="1" ht="203.25" customHeight="1">
      <c r="A65" s="272" t="s">
        <v>1173</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73"/>
      <c r="AE65" s="273"/>
      <c r="AF65" s="274"/>
      <c r="AJ65" s="184"/>
      <c r="AK65" s="184"/>
      <c r="AL65" s="184"/>
      <c r="AM65" s="184"/>
    </row>
  </sheetData>
  <sheetProtection formatCells="0" formatColumns="0" formatRows="0"/>
  <protectedRanges>
    <protectedRange sqref="O49:AF49 I52:AF55 O46:AF46" name="범위8_2"/>
    <protectedRange sqref="I34:AF35 O10:AF11 O17:AF20 O37:AF40 I12:AF12 L10 I11:N11 I17:N18 I39:N40 I46:N46 I49:N49 I15:AF15" name="범위8"/>
    <protectedRange sqref="I13:AF14" name="범위8_1"/>
    <protectedRange sqref="C6" name="범위8_3"/>
  </protectedRanges>
  <mergeCells count="184">
    <mergeCell ref="I18:N18"/>
    <mergeCell ref="O18:T18"/>
    <mergeCell ref="U18:Z18"/>
    <mergeCell ref="AA18:AF18"/>
    <mergeCell ref="I20:N20"/>
    <mergeCell ref="O20:T20"/>
    <mergeCell ref="U20:Z20"/>
    <mergeCell ref="AA20:AF20"/>
    <mergeCell ref="C17:F18"/>
    <mergeCell ref="G17:H17"/>
    <mergeCell ref="G18:H18"/>
    <mergeCell ref="C19:F20"/>
    <mergeCell ref="G19:H19"/>
    <mergeCell ref="G20:H20"/>
    <mergeCell ref="A65:AF65"/>
    <mergeCell ref="C55:H55"/>
    <mergeCell ref="I55:N55"/>
    <mergeCell ref="O55:T55"/>
    <mergeCell ref="U55:Z55"/>
    <mergeCell ref="AA55:AF55"/>
    <mergeCell ref="D57:AF57"/>
    <mergeCell ref="C53:H53"/>
    <mergeCell ref="I53:N53"/>
    <mergeCell ref="O53:T53"/>
    <mergeCell ref="U53:Z53"/>
    <mergeCell ref="AA53:AF53"/>
    <mergeCell ref="C54:H54"/>
    <mergeCell ref="I54:N54"/>
    <mergeCell ref="O54:T54"/>
    <mergeCell ref="U54:Z54"/>
    <mergeCell ref="AA54:AF54"/>
    <mergeCell ref="U60:Z60"/>
    <mergeCell ref="AA60:AF60"/>
    <mergeCell ref="C61:H61"/>
    <mergeCell ref="C62:H62"/>
    <mergeCell ref="I62:N62"/>
    <mergeCell ref="O62:T62"/>
    <mergeCell ref="U62:Z62"/>
    <mergeCell ref="C51:H51"/>
    <mergeCell ref="I51:N51"/>
    <mergeCell ref="O51:T51"/>
    <mergeCell ref="U51:Z51"/>
    <mergeCell ref="AA51:AF51"/>
    <mergeCell ref="C52:H52"/>
    <mergeCell ref="I52:N52"/>
    <mergeCell ref="O52:T52"/>
    <mergeCell ref="U52:Z52"/>
    <mergeCell ref="AA52:AF52"/>
    <mergeCell ref="C49:H49"/>
    <mergeCell ref="I49:N49"/>
    <mergeCell ref="O49:T49"/>
    <mergeCell ref="U49:Z49"/>
    <mergeCell ref="AA49:AF49"/>
    <mergeCell ref="C50:H50"/>
    <mergeCell ref="I50:N50"/>
    <mergeCell ref="O50:T50"/>
    <mergeCell ref="U50:Z50"/>
    <mergeCell ref="AA50:AF50"/>
    <mergeCell ref="C47:H47"/>
    <mergeCell ref="I47:N47"/>
    <mergeCell ref="O47:T47"/>
    <mergeCell ref="U47:Z47"/>
    <mergeCell ref="AA47:AF47"/>
    <mergeCell ref="C48:H48"/>
    <mergeCell ref="I48:N48"/>
    <mergeCell ref="O48:T48"/>
    <mergeCell ref="U48:Z48"/>
    <mergeCell ref="AA48:AF48"/>
    <mergeCell ref="D42:AF42"/>
    <mergeCell ref="AA44:AF44"/>
    <mergeCell ref="C45:H45"/>
    <mergeCell ref="C46:H46"/>
    <mergeCell ref="I46:N46"/>
    <mergeCell ref="O46:T46"/>
    <mergeCell ref="U46:Z46"/>
    <mergeCell ref="AA46:AF46"/>
    <mergeCell ref="C39:H39"/>
    <mergeCell ref="I39:N39"/>
    <mergeCell ref="O39:T39"/>
    <mergeCell ref="U39:Z39"/>
    <mergeCell ref="AA39:AF39"/>
    <mergeCell ref="C40:H40"/>
    <mergeCell ref="I40:N40"/>
    <mergeCell ref="O40:T40"/>
    <mergeCell ref="U40:Z40"/>
    <mergeCell ref="AA40:AF40"/>
    <mergeCell ref="C37:H37"/>
    <mergeCell ref="I37:N37"/>
    <mergeCell ref="O37:T37"/>
    <mergeCell ref="U37:Z37"/>
    <mergeCell ref="AA37:AF37"/>
    <mergeCell ref="C38:H38"/>
    <mergeCell ref="I38:N38"/>
    <mergeCell ref="O38:T38"/>
    <mergeCell ref="U38:Z38"/>
    <mergeCell ref="AA38:AF38"/>
    <mergeCell ref="C35:H35"/>
    <mergeCell ref="I35:N35"/>
    <mergeCell ref="O35:T35"/>
    <mergeCell ref="U35:Z35"/>
    <mergeCell ref="AA35:AF35"/>
    <mergeCell ref="C36:H36"/>
    <mergeCell ref="I36:N36"/>
    <mergeCell ref="O36:T36"/>
    <mergeCell ref="U36:Z36"/>
    <mergeCell ref="AA36:AF36"/>
    <mergeCell ref="E23:AF23"/>
    <mergeCell ref="E24:AF24"/>
    <mergeCell ref="E25:AF25"/>
    <mergeCell ref="E26:AF26"/>
    <mergeCell ref="D32:N32"/>
    <mergeCell ref="AA32:AF32"/>
    <mergeCell ref="C33:H33"/>
    <mergeCell ref="C34:H34"/>
    <mergeCell ref="I34:N34"/>
    <mergeCell ref="O34:T34"/>
    <mergeCell ref="U34:Z34"/>
    <mergeCell ref="AA34:AF34"/>
    <mergeCell ref="E27:AF27"/>
    <mergeCell ref="E28:AF28"/>
    <mergeCell ref="E29:AF29"/>
    <mergeCell ref="E30:AF30"/>
    <mergeCell ref="C22:H22"/>
    <mergeCell ref="I22:N22"/>
    <mergeCell ref="O22:T22"/>
    <mergeCell ref="U22:Z22"/>
    <mergeCell ref="AA22:AF22"/>
    <mergeCell ref="I19:N19"/>
    <mergeCell ref="O19:T19"/>
    <mergeCell ref="U19:Z19"/>
    <mergeCell ref="AA19:AF19"/>
    <mergeCell ref="C21:H21"/>
    <mergeCell ref="I21:N21"/>
    <mergeCell ref="O21:T21"/>
    <mergeCell ref="U21:Z21"/>
    <mergeCell ref="AA21:AF21"/>
    <mergeCell ref="O14:T14"/>
    <mergeCell ref="U14:Z14"/>
    <mergeCell ref="AA14:AF14"/>
    <mergeCell ref="C16:H16"/>
    <mergeCell ref="I16:N16"/>
    <mergeCell ref="O16:T16"/>
    <mergeCell ref="U16:Z16"/>
    <mergeCell ref="AA16:AF16"/>
    <mergeCell ref="I17:N17"/>
    <mergeCell ref="O17:T17"/>
    <mergeCell ref="U17:Z17"/>
    <mergeCell ref="AA17:AF17"/>
    <mergeCell ref="B2:P2"/>
    <mergeCell ref="C4:P4"/>
    <mergeCell ref="C6:AF6"/>
    <mergeCell ref="C8:W8"/>
    <mergeCell ref="D9:J9"/>
    <mergeCell ref="K9:M9"/>
    <mergeCell ref="AA9:AF9"/>
    <mergeCell ref="C12:H12"/>
    <mergeCell ref="I12:N12"/>
    <mergeCell ref="O12:T12"/>
    <mergeCell ref="U12:Z12"/>
    <mergeCell ref="AA12:AF12"/>
    <mergeCell ref="AA62:AF62"/>
    <mergeCell ref="C63:H63"/>
    <mergeCell ref="I63:N63"/>
    <mergeCell ref="O63:T63"/>
    <mergeCell ref="U63:Z63"/>
    <mergeCell ref="AA63:AF63"/>
    <mergeCell ref="C10:H10"/>
    <mergeCell ref="C11:H11"/>
    <mergeCell ref="I11:N11"/>
    <mergeCell ref="O11:T11"/>
    <mergeCell ref="U11:Z11"/>
    <mergeCell ref="AA11:AF11"/>
    <mergeCell ref="C15:H15"/>
    <mergeCell ref="I15:N15"/>
    <mergeCell ref="O15:T15"/>
    <mergeCell ref="U15:Z15"/>
    <mergeCell ref="AA15:AF15"/>
    <mergeCell ref="C13:H13"/>
    <mergeCell ref="I13:N13"/>
    <mergeCell ref="O13:T13"/>
    <mergeCell ref="U13:Z13"/>
    <mergeCell ref="AA13:AF13"/>
    <mergeCell ref="C14:H14"/>
    <mergeCell ref="I14:N14"/>
  </mergeCells>
  <phoneticPr fontId="2" type="noConversion"/>
  <pageMargins left="0.47244094488188981" right="0.47244094488188981" top="0.74803149606299213" bottom="0.74803149606299213" header="0.31496062992125984" footer="0.31496062992125984"/>
  <pageSetup paperSize="9" scale="72" orientation="portrait" blackAndWhite="1" r:id="rId1"/>
  <rowBreaks count="1" manualBreakCount="1">
    <brk id="31"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A17"/>
  <sheetViews>
    <sheetView view="pageBreakPreview" zoomScaleNormal="100" zoomScaleSheetLayoutView="100" workbookViewId="0">
      <selection activeCell="K1" sqref="K1"/>
    </sheetView>
  </sheetViews>
  <sheetFormatPr defaultRowHeight="16.5"/>
  <cols>
    <col min="1" max="4" width="1.125" style="91" customWidth="1"/>
    <col min="5" max="41" width="2.375" style="91" customWidth="1"/>
    <col min="42" max="42" width="2.5" style="97" customWidth="1"/>
    <col min="43" max="52" width="2.375" style="97" customWidth="1"/>
    <col min="53" max="16384" width="9" style="97"/>
  </cols>
  <sheetData>
    <row r="1" spans="1:53" ht="19.5">
      <c r="A1" s="86"/>
      <c r="B1" s="86"/>
      <c r="C1" s="109"/>
      <c r="D1" s="109"/>
      <c r="E1" s="109"/>
      <c r="F1" s="109"/>
      <c r="G1" s="109"/>
      <c r="H1" s="109"/>
      <c r="I1" s="110"/>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row>
    <row r="2" spans="1:53" ht="18.75" customHeight="1">
      <c r="B2" s="375" t="s">
        <v>1093</v>
      </c>
      <c r="C2" s="375"/>
      <c r="D2" s="375"/>
      <c r="E2" s="375"/>
      <c r="F2" s="375"/>
      <c r="G2" s="375"/>
      <c r="H2" s="375"/>
      <c r="I2" s="375"/>
      <c r="J2" s="375"/>
      <c r="K2" s="375"/>
      <c r="L2" s="375"/>
      <c r="M2" s="375"/>
      <c r="N2" s="375"/>
      <c r="O2" s="375"/>
      <c r="P2" s="375"/>
      <c r="Q2" s="375"/>
      <c r="R2" s="375"/>
      <c r="S2" s="375"/>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91"/>
      <c r="AT2" s="91"/>
      <c r="AU2" s="111"/>
      <c r="AV2" s="111"/>
      <c r="AW2" s="91"/>
      <c r="AX2" s="91"/>
      <c r="AY2" s="91"/>
      <c r="AZ2" s="91"/>
      <c r="BA2" s="91"/>
    </row>
    <row r="3" spans="1:53" ht="19.5" customHeight="1">
      <c r="A3" s="86"/>
      <c r="B3" s="88"/>
      <c r="C3" s="88"/>
      <c r="D3" s="88"/>
      <c r="E3" s="88"/>
      <c r="F3" s="88"/>
      <c r="G3" s="88"/>
      <c r="H3" s="88"/>
      <c r="I3" s="88"/>
      <c r="J3" s="88"/>
      <c r="K3" s="88"/>
      <c r="L3" s="88"/>
      <c r="M3" s="88"/>
      <c r="N3" s="88"/>
      <c r="O3" s="88"/>
      <c r="P3" s="88"/>
      <c r="Q3" s="88"/>
      <c r="R3" s="88"/>
      <c r="S3" s="88"/>
      <c r="T3" s="86"/>
      <c r="U3" s="86"/>
      <c r="V3" s="86"/>
      <c r="W3" s="86"/>
      <c r="X3" s="86"/>
      <c r="Y3" s="86"/>
      <c r="Z3" s="86"/>
      <c r="AA3" s="108"/>
      <c r="AB3" s="108"/>
      <c r="AQ3" s="108" t="s">
        <v>98</v>
      </c>
      <c r="AR3" s="446" t="str">
        <f>표지!G6</f>
        <v>2025.03.31</v>
      </c>
      <c r="AS3" s="446"/>
      <c r="AT3" s="446"/>
      <c r="AU3" s="446"/>
      <c r="AV3" s="446"/>
      <c r="AW3" s="468" t="s">
        <v>71</v>
      </c>
      <c r="AX3" s="468"/>
      <c r="AY3" s="468"/>
      <c r="AZ3" s="108" t="s">
        <v>72</v>
      </c>
    </row>
    <row r="4" spans="1:53" ht="19.5" customHeight="1">
      <c r="A4" s="86"/>
      <c r="B4" s="88"/>
      <c r="C4" s="88"/>
      <c r="D4" s="88"/>
      <c r="E4" s="88"/>
      <c r="F4" s="88"/>
      <c r="G4" s="88"/>
      <c r="H4" s="88"/>
      <c r="I4" s="88"/>
      <c r="J4" s="88"/>
      <c r="K4" s="88"/>
      <c r="L4" s="88"/>
      <c r="M4" s="88"/>
      <c r="N4" s="88"/>
      <c r="O4" s="88"/>
      <c r="P4" s="88"/>
      <c r="Q4" s="88"/>
      <c r="R4" s="88"/>
      <c r="S4" s="88"/>
      <c r="T4" s="86"/>
      <c r="U4" s="86"/>
      <c r="V4" s="86"/>
      <c r="W4" s="86"/>
      <c r="X4" s="86"/>
      <c r="Y4" s="86"/>
      <c r="Z4" s="86"/>
      <c r="AA4" s="108"/>
      <c r="AB4" s="108"/>
      <c r="AQ4" s="580" t="s">
        <v>173</v>
      </c>
      <c r="AR4" s="580"/>
      <c r="AS4" s="580"/>
      <c r="AT4" s="580"/>
      <c r="AU4" s="580"/>
      <c r="AV4" s="580"/>
      <c r="AW4" s="580"/>
      <c r="AX4" s="580"/>
      <c r="AY4" s="580"/>
      <c r="AZ4" s="580"/>
    </row>
    <row r="5" spans="1:53" ht="34.5" customHeight="1">
      <c r="A5" s="20"/>
      <c r="B5" s="20"/>
      <c r="C5" s="293" t="s">
        <v>99</v>
      </c>
      <c r="D5" s="293"/>
      <c r="E5" s="293"/>
      <c r="F5" s="293"/>
      <c r="G5" s="293"/>
      <c r="H5" s="293"/>
      <c r="I5" s="293"/>
      <c r="J5" s="293" t="s">
        <v>1094</v>
      </c>
      <c r="K5" s="293"/>
      <c r="L5" s="293"/>
      <c r="M5" s="293"/>
      <c r="N5" s="293"/>
      <c r="O5" s="293"/>
      <c r="P5" s="293"/>
      <c r="Q5" s="293" t="s">
        <v>1095</v>
      </c>
      <c r="R5" s="293"/>
      <c r="S5" s="293"/>
      <c r="T5" s="293"/>
      <c r="U5" s="293"/>
      <c r="V5" s="293"/>
      <c r="W5" s="293" t="s">
        <v>1096</v>
      </c>
      <c r="X5" s="293"/>
      <c r="Y5" s="293"/>
      <c r="Z5" s="293"/>
      <c r="AA5" s="293"/>
      <c r="AB5" s="293" t="s">
        <v>1097</v>
      </c>
      <c r="AC5" s="293"/>
      <c r="AD5" s="293"/>
      <c r="AE5" s="293"/>
      <c r="AF5" s="293"/>
      <c r="AG5" s="293" t="s">
        <v>1098</v>
      </c>
      <c r="AH5" s="293"/>
      <c r="AI5" s="293"/>
      <c r="AJ5" s="293"/>
      <c r="AK5" s="293"/>
      <c r="AL5" s="293" t="s">
        <v>1099</v>
      </c>
      <c r="AM5" s="293"/>
      <c r="AN5" s="293"/>
      <c r="AO5" s="293"/>
      <c r="AP5" s="293"/>
      <c r="AQ5" s="293" t="s">
        <v>1100</v>
      </c>
      <c r="AR5" s="293"/>
      <c r="AS5" s="293"/>
      <c r="AT5" s="293"/>
      <c r="AU5" s="293" t="s">
        <v>1101</v>
      </c>
      <c r="AV5" s="293"/>
      <c r="AW5" s="293"/>
      <c r="AX5" s="293"/>
      <c r="AY5" s="293"/>
      <c r="AZ5" s="293"/>
    </row>
    <row r="6" spans="1:53" ht="30" customHeight="1">
      <c r="A6" s="20"/>
      <c r="B6" s="20"/>
      <c r="C6" s="305" t="s">
        <v>1279</v>
      </c>
      <c r="D6" s="305"/>
      <c r="E6" s="305"/>
      <c r="F6" s="305"/>
      <c r="G6" s="305"/>
      <c r="H6" s="305"/>
      <c r="I6" s="305"/>
      <c r="J6" s="575" t="s">
        <v>1278</v>
      </c>
      <c r="K6" s="575"/>
      <c r="L6" s="575"/>
      <c r="M6" s="575"/>
      <c r="N6" s="575"/>
      <c r="O6" s="575"/>
      <c r="P6" s="575"/>
      <c r="Q6" s="480">
        <v>130000000000</v>
      </c>
      <c r="R6" s="481"/>
      <c r="S6" s="481"/>
      <c r="T6" s="481"/>
      <c r="U6" s="481"/>
      <c r="V6" s="482"/>
      <c r="W6" s="576">
        <v>4.2999999999999997E-2</v>
      </c>
      <c r="X6" s="576"/>
      <c r="Y6" s="576"/>
      <c r="Z6" s="576"/>
      <c r="AA6" s="576"/>
      <c r="AB6" s="576">
        <v>4.2999999999999997E-2</v>
      </c>
      <c r="AC6" s="576"/>
      <c r="AD6" s="576"/>
      <c r="AE6" s="576"/>
      <c r="AF6" s="576"/>
      <c r="AG6" s="576">
        <v>0</v>
      </c>
      <c r="AH6" s="576"/>
      <c r="AI6" s="576"/>
      <c r="AJ6" s="576"/>
      <c r="AK6" s="576"/>
      <c r="AL6" s="577">
        <f>50/12</f>
        <v>4.166666666666667</v>
      </c>
      <c r="AM6" s="578"/>
      <c r="AN6" s="578"/>
      <c r="AO6" s="578"/>
      <c r="AP6" s="579"/>
      <c r="AQ6" s="576" t="s">
        <v>1280</v>
      </c>
      <c r="AR6" s="576"/>
      <c r="AS6" s="576"/>
      <c r="AT6" s="576"/>
      <c r="AU6" s="576" t="s">
        <v>1281</v>
      </c>
      <c r="AV6" s="576"/>
      <c r="AW6" s="576"/>
      <c r="AX6" s="576"/>
      <c r="AY6" s="576"/>
      <c r="AZ6" s="576"/>
    </row>
    <row r="7" spans="1:53" ht="30" hidden="1" customHeight="1">
      <c r="A7" s="20"/>
      <c r="B7" s="20"/>
      <c r="C7" s="305"/>
      <c r="D7" s="305"/>
      <c r="E7" s="305"/>
      <c r="F7" s="305"/>
      <c r="G7" s="305"/>
      <c r="H7" s="305"/>
      <c r="I7" s="305"/>
      <c r="J7" s="575"/>
      <c r="K7" s="575"/>
      <c r="L7" s="575"/>
      <c r="M7" s="575"/>
      <c r="N7" s="575"/>
      <c r="O7" s="575"/>
      <c r="P7" s="575"/>
      <c r="Q7" s="480"/>
      <c r="R7" s="481"/>
      <c r="S7" s="481"/>
      <c r="T7" s="481"/>
      <c r="U7" s="481"/>
      <c r="V7" s="482"/>
      <c r="W7" s="576"/>
      <c r="X7" s="576"/>
      <c r="Y7" s="576"/>
      <c r="Z7" s="576"/>
      <c r="AA7" s="576"/>
      <c r="AB7" s="576"/>
      <c r="AC7" s="576"/>
      <c r="AD7" s="576"/>
      <c r="AE7" s="576"/>
      <c r="AF7" s="576"/>
      <c r="AG7" s="576"/>
      <c r="AH7" s="576"/>
      <c r="AI7" s="576"/>
      <c r="AJ7" s="576"/>
      <c r="AK7" s="576"/>
      <c r="AL7" s="577"/>
      <c r="AM7" s="578"/>
      <c r="AN7" s="578"/>
      <c r="AO7" s="578"/>
      <c r="AP7" s="579"/>
      <c r="AQ7" s="576"/>
      <c r="AR7" s="576"/>
      <c r="AS7" s="576"/>
      <c r="AT7" s="576"/>
      <c r="AU7" s="576" t="s">
        <v>1102</v>
      </c>
      <c r="AV7" s="576"/>
      <c r="AW7" s="576"/>
      <c r="AX7" s="576"/>
      <c r="AY7" s="576"/>
      <c r="AZ7" s="576"/>
    </row>
    <row r="8" spans="1:53" ht="45" hidden="1" customHeight="1">
      <c r="A8" s="20"/>
      <c r="B8" s="20"/>
      <c r="C8" s="305"/>
      <c r="D8" s="305"/>
      <c r="E8" s="305"/>
      <c r="F8" s="305"/>
      <c r="G8" s="305"/>
      <c r="H8" s="305"/>
      <c r="I8" s="305"/>
      <c r="J8" s="575"/>
      <c r="K8" s="575"/>
      <c r="L8" s="575"/>
      <c r="M8" s="575"/>
      <c r="N8" s="575"/>
      <c r="O8" s="575"/>
      <c r="P8" s="575"/>
      <c r="Q8" s="480"/>
      <c r="R8" s="481"/>
      <c r="S8" s="481"/>
      <c r="T8" s="481"/>
      <c r="U8" s="481"/>
      <c r="V8" s="482"/>
      <c r="W8" s="576"/>
      <c r="X8" s="576"/>
      <c r="Y8" s="576"/>
      <c r="Z8" s="576"/>
      <c r="AA8" s="576"/>
      <c r="AB8" s="576"/>
      <c r="AC8" s="576"/>
      <c r="AD8" s="576"/>
      <c r="AE8" s="576"/>
      <c r="AF8" s="576"/>
      <c r="AG8" s="576"/>
      <c r="AH8" s="576"/>
      <c r="AI8" s="576"/>
      <c r="AJ8" s="576"/>
      <c r="AK8" s="576"/>
      <c r="AL8" s="577"/>
      <c r="AM8" s="578"/>
      <c r="AN8" s="578"/>
      <c r="AO8" s="578"/>
      <c r="AP8" s="579"/>
      <c r="AQ8" s="576"/>
      <c r="AR8" s="576"/>
      <c r="AS8" s="576"/>
      <c r="AT8" s="576"/>
      <c r="AU8" s="576" t="s">
        <v>1102</v>
      </c>
      <c r="AV8" s="576"/>
      <c r="AW8" s="576"/>
      <c r="AX8" s="576"/>
      <c r="AY8" s="576"/>
      <c r="AZ8" s="576"/>
    </row>
    <row r="9" spans="1:53" ht="45" hidden="1" customHeight="1">
      <c r="A9" s="20"/>
      <c r="B9" s="20"/>
      <c r="C9" s="305"/>
      <c r="D9" s="305"/>
      <c r="E9" s="305"/>
      <c r="F9" s="305"/>
      <c r="G9" s="305"/>
      <c r="H9" s="305"/>
      <c r="I9" s="305"/>
      <c r="J9" s="575"/>
      <c r="K9" s="575"/>
      <c r="L9" s="575"/>
      <c r="M9" s="575"/>
      <c r="N9" s="575"/>
      <c r="O9" s="575"/>
      <c r="P9" s="575"/>
      <c r="Q9" s="480"/>
      <c r="R9" s="481"/>
      <c r="S9" s="481"/>
      <c r="T9" s="481"/>
      <c r="U9" s="481"/>
      <c r="V9" s="482"/>
      <c r="W9" s="576"/>
      <c r="X9" s="576"/>
      <c r="Y9" s="576"/>
      <c r="Z9" s="576"/>
      <c r="AA9" s="576"/>
      <c r="AB9" s="576"/>
      <c r="AC9" s="576"/>
      <c r="AD9" s="576"/>
      <c r="AE9" s="576"/>
      <c r="AF9" s="576"/>
      <c r="AG9" s="576"/>
      <c r="AH9" s="576"/>
      <c r="AI9" s="576"/>
      <c r="AJ9" s="576"/>
      <c r="AK9" s="576"/>
      <c r="AL9" s="577"/>
      <c r="AM9" s="578"/>
      <c r="AN9" s="578"/>
      <c r="AO9" s="578"/>
      <c r="AP9" s="579"/>
      <c r="AQ9" s="576"/>
      <c r="AR9" s="576"/>
      <c r="AS9" s="576"/>
      <c r="AT9" s="576"/>
      <c r="AU9" s="576" t="s">
        <v>1102</v>
      </c>
      <c r="AV9" s="576"/>
      <c r="AW9" s="576"/>
      <c r="AX9" s="576"/>
      <c r="AY9" s="576"/>
      <c r="AZ9" s="576"/>
    </row>
    <row r="10" spans="1:53" ht="17.25">
      <c r="A10" s="7"/>
      <c r="B10" s="7"/>
      <c r="C10" s="85"/>
      <c r="D10" s="85"/>
      <c r="E10" s="192" t="s">
        <v>1103</v>
      </c>
      <c r="F10" s="140"/>
      <c r="G10" s="140"/>
      <c r="H10" s="140"/>
      <c r="I10" s="140"/>
      <c r="J10" s="140"/>
      <c r="K10" s="140"/>
      <c r="L10" s="140"/>
      <c r="M10" s="140"/>
      <c r="N10" s="140"/>
      <c r="O10" s="140"/>
      <c r="P10" s="140"/>
      <c r="Q10" s="140"/>
      <c r="R10" s="140"/>
      <c r="S10" s="7"/>
      <c r="T10" s="7"/>
      <c r="U10" s="7"/>
      <c r="V10" s="7"/>
      <c r="W10" s="7"/>
      <c r="X10" s="7"/>
      <c r="Y10" s="7"/>
      <c r="Z10" s="7"/>
      <c r="AA10" s="7"/>
      <c r="AB10" s="7"/>
      <c r="AC10" s="7"/>
      <c r="AD10" s="7"/>
      <c r="AE10" s="7"/>
      <c r="AF10" s="7"/>
      <c r="AG10" s="7"/>
      <c r="AH10" s="7"/>
      <c r="AI10" s="7"/>
      <c r="AJ10" s="7"/>
      <c r="AK10" s="7"/>
      <c r="AL10" s="163"/>
      <c r="AM10" s="163"/>
      <c r="AN10" s="163"/>
    </row>
    <row r="11" spans="1:53" ht="17.25">
      <c r="A11" s="7"/>
      <c r="B11" s="7"/>
      <c r="C11" s="85"/>
      <c r="D11" s="85"/>
      <c r="E11" s="192" t="s">
        <v>1104</v>
      </c>
      <c r="F11" s="140"/>
      <c r="G11" s="140"/>
      <c r="H11" s="140"/>
      <c r="I11" s="140"/>
      <c r="J11" s="140"/>
      <c r="K11" s="140"/>
      <c r="L11" s="140"/>
      <c r="M11" s="140"/>
      <c r="N11" s="140"/>
      <c r="O11" s="140"/>
      <c r="P11" s="140"/>
      <c r="Q11" s="140"/>
      <c r="R11" s="140"/>
      <c r="S11" s="7"/>
      <c r="T11" s="7"/>
      <c r="U11" s="7"/>
      <c r="V11" s="7"/>
      <c r="W11" s="7"/>
      <c r="X11" s="7"/>
      <c r="Y11" s="7"/>
      <c r="Z11" s="7"/>
      <c r="AA11" s="7"/>
      <c r="AB11" s="7"/>
      <c r="AC11" s="7"/>
      <c r="AD11" s="7"/>
      <c r="AE11" s="7"/>
      <c r="AF11" s="7"/>
      <c r="AG11" s="7"/>
      <c r="AH11" s="7"/>
      <c r="AI11" s="7"/>
      <c r="AJ11" s="7"/>
      <c r="AK11" s="7"/>
      <c r="AL11" s="163"/>
      <c r="AM11" s="163"/>
      <c r="AN11" s="163"/>
    </row>
    <row r="12" spans="1:53" ht="17.25">
      <c r="A12" s="7"/>
      <c r="B12" s="7"/>
      <c r="C12" s="85"/>
      <c r="D12" s="85"/>
      <c r="E12" s="192" t="s">
        <v>1105</v>
      </c>
      <c r="F12" s="140"/>
      <c r="G12" s="140"/>
      <c r="H12" s="140"/>
      <c r="I12" s="140"/>
      <c r="J12" s="140"/>
      <c r="K12" s="140"/>
      <c r="L12" s="140"/>
      <c r="M12" s="140"/>
      <c r="N12" s="140"/>
      <c r="O12" s="140"/>
      <c r="P12" s="140"/>
      <c r="Q12" s="140"/>
      <c r="R12" s="140"/>
      <c r="S12" s="7"/>
      <c r="T12" s="7"/>
      <c r="U12" s="7"/>
      <c r="V12" s="7"/>
      <c r="W12" s="7"/>
      <c r="X12" s="7"/>
      <c r="Y12" s="7"/>
      <c r="Z12" s="7"/>
      <c r="AA12" s="7"/>
      <c r="AB12" s="7"/>
      <c r="AC12" s="7"/>
      <c r="AD12" s="7"/>
      <c r="AE12" s="7"/>
      <c r="AF12" s="7"/>
      <c r="AG12" s="7"/>
      <c r="AH12" s="7"/>
      <c r="AI12" s="7"/>
      <c r="AJ12" s="7"/>
      <c r="AK12" s="7"/>
      <c r="AL12" s="163"/>
      <c r="AM12" s="163"/>
      <c r="AN12" s="163"/>
    </row>
    <row r="13" spans="1:53" ht="7.5" customHeight="1">
      <c r="A13" s="7"/>
      <c r="B13" s="7"/>
      <c r="C13" s="85"/>
      <c r="D13" s="85"/>
      <c r="E13" s="140"/>
      <c r="F13" s="140"/>
      <c r="G13" s="140"/>
      <c r="H13" s="140"/>
      <c r="I13" s="140"/>
      <c r="J13" s="140"/>
      <c r="K13" s="140"/>
      <c r="L13" s="140"/>
      <c r="M13" s="140"/>
      <c r="N13" s="140"/>
      <c r="O13" s="140"/>
      <c r="P13" s="140"/>
      <c r="Q13" s="140"/>
      <c r="R13" s="140"/>
      <c r="S13" s="7"/>
      <c r="T13" s="7"/>
      <c r="U13" s="7"/>
      <c r="V13" s="7"/>
      <c r="W13" s="7"/>
      <c r="X13" s="7"/>
      <c r="Y13" s="7"/>
      <c r="Z13" s="7"/>
      <c r="AA13" s="7"/>
      <c r="AB13" s="7"/>
      <c r="AC13" s="7"/>
      <c r="AD13" s="7"/>
      <c r="AE13" s="7"/>
      <c r="AF13" s="7"/>
      <c r="AG13" s="7"/>
      <c r="AH13" s="7"/>
      <c r="AI13" s="7"/>
      <c r="AJ13" s="7"/>
      <c r="AK13" s="7"/>
      <c r="AL13" s="163"/>
      <c r="AM13" s="163"/>
      <c r="AN13" s="163"/>
    </row>
    <row r="14" spans="1:53" ht="26.25" customHeight="1">
      <c r="A14" s="7"/>
      <c r="B14" s="7"/>
      <c r="C14" s="85"/>
      <c r="D14" s="85"/>
      <c r="E14" s="391" t="s">
        <v>1282</v>
      </c>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103" t="s">
        <v>1034</v>
      </c>
    </row>
    <row r="17" spans="1:52" ht="195.75" customHeight="1">
      <c r="A17" s="272" t="s">
        <v>1156</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3"/>
    </row>
  </sheetData>
  <sheetProtection formatCells="0" formatRows="0"/>
  <protectedRanges>
    <protectedRange sqref="J6:P9" name="범위1_1"/>
  </protectedRanges>
  <mergeCells count="51">
    <mergeCell ref="AQ6:AT6"/>
    <mergeCell ref="AU6:AZ6"/>
    <mergeCell ref="B2:S2"/>
    <mergeCell ref="AR3:AV3"/>
    <mergeCell ref="AW3:AY3"/>
    <mergeCell ref="AQ4:AZ4"/>
    <mergeCell ref="C5:I5"/>
    <mergeCell ref="J5:P5"/>
    <mergeCell ref="Q5:V5"/>
    <mergeCell ref="W5:AA5"/>
    <mergeCell ref="AB5:AF5"/>
    <mergeCell ref="AG5:AK5"/>
    <mergeCell ref="AL5:AP5"/>
    <mergeCell ref="AQ5:AT5"/>
    <mergeCell ref="AU5:AZ5"/>
    <mergeCell ref="AG7:AK7"/>
    <mergeCell ref="AL7:AP7"/>
    <mergeCell ref="AQ7:AT7"/>
    <mergeCell ref="AU7:AZ7"/>
    <mergeCell ref="C6:I6"/>
    <mergeCell ref="J6:P6"/>
    <mergeCell ref="Q6:V6"/>
    <mergeCell ref="W6:AA6"/>
    <mergeCell ref="AB6:AF6"/>
    <mergeCell ref="AG6:AK6"/>
    <mergeCell ref="C7:I7"/>
    <mergeCell ref="J7:P7"/>
    <mergeCell ref="Q7:V7"/>
    <mergeCell ref="W7:AA7"/>
    <mergeCell ref="AB7:AF7"/>
    <mergeCell ref="AL6:AP6"/>
    <mergeCell ref="C8:I8"/>
    <mergeCell ref="J8:P8"/>
    <mergeCell ref="Q8:V8"/>
    <mergeCell ref="W8:AA8"/>
    <mergeCell ref="AB8:AF8"/>
    <mergeCell ref="AG8:AK8"/>
    <mergeCell ref="AL8:AP8"/>
    <mergeCell ref="AQ8:AT8"/>
    <mergeCell ref="AU8:AZ8"/>
    <mergeCell ref="AL9:AP9"/>
    <mergeCell ref="AQ9:AT9"/>
    <mergeCell ref="AU9:AZ9"/>
    <mergeCell ref="E14:AZ14"/>
    <mergeCell ref="A17:AZ17"/>
    <mergeCell ref="C9:I9"/>
    <mergeCell ref="J9:P9"/>
    <mergeCell ref="Q9:V9"/>
    <mergeCell ref="W9:AA9"/>
    <mergeCell ref="AB9:AF9"/>
    <mergeCell ref="AG9:AK9"/>
  </mergeCells>
  <phoneticPr fontId="2" type="noConversion"/>
  <pageMargins left="0.70866141732283472" right="0.70866141732283472" top="1.5748031496062993" bottom="0.74803149606299213" header="0.31496062992125984" footer="0.31496062992125984"/>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AV36"/>
  <sheetViews>
    <sheetView showZeros="0" view="pageBreakPreview" zoomScaleNormal="85" zoomScaleSheetLayoutView="100" workbookViewId="0">
      <selection activeCell="A2" sqref="A2:AK2"/>
    </sheetView>
  </sheetViews>
  <sheetFormatPr defaultRowHeight="16.5"/>
  <cols>
    <col min="1" max="3" width="1.125" style="91" customWidth="1"/>
    <col min="4" max="4" width="2.625" style="91" customWidth="1"/>
    <col min="5" max="13" width="2.375" style="91" customWidth="1"/>
    <col min="14" max="18" width="2.5" style="91" customWidth="1"/>
    <col min="19" max="21" width="2.375" style="91" customWidth="1"/>
    <col min="22" max="26" width="2.5" style="91" customWidth="1"/>
    <col min="27" max="29" width="2.375" style="91" customWidth="1"/>
    <col min="30" max="37" width="1.375" style="91" customWidth="1"/>
    <col min="38" max="42" width="2" style="91" customWidth="1"/>
    <col min="43" max="43" width="2" style="97" customWidth="1"/>
    <col min="44" max="45" width="9" style="97"/>
    <col min="46" max="46" width="14.875" style="97" bestFit="1" customWidth="1"/>
    <col min="47" max="16384" width="9" style="97"/>
  </cols>
  <sheetData>
    <row r="1" spans="1:46" s="91" customFormat="1" ht="5.0999999999999996" customHeight="1">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7"/>
      <c r="AL1" s="87"/>
      <c r="AQ1" s="97"/>
      <c r="AR1" s="97"/>
      <c r="AS1" s="97"/>
      <c r="AT1" s="97"/>
    </row>
    <row r="2" spans="1:46" s="91" customFormat="1" ht="19.5">
      <c r="A2" s="374" t="s">
        <v>151</v>
      </c>
      <c r="B2" s="374"/>
      <c r="C2" s="374"/>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c r="AQ2" s="97"/>
      <c r="AR2" s="97"/>
      <c r="AS2" s="97"/>
      <c r="AT2" s="97"/>
    </row>
    <row r="3" spans="1:46" s="91" customFormat="1" ht="9.9499999999999993" customHeight="1">
      <c r="A3" s="193"/>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Q3" s="97"/>
      <c r="AR3" s="97"/>
      <c r="AS3" s="97"/>
      <c r="AT3" s="97"/>
    </row>
    <row r="4" spans="1:46" s="91" customFormat="1" ht="19.5">
      <c r="A4" s="375" t="s">
        <v>152</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4"/>
      <c r="AI4" s="4"/>
      <c r="AJ4" s="4"/>
      <c r="AK4" s="14"/>
      <c r="AL4" s="2"/>
    </row>
    <row r="5" spans="1:46" s="91" customFormat="1" ht="5.0999999999999996"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7"/>
      <c r="AL5" s="87"/>
      <c r="AQ5" s="97"/>
      <c r="AR5" s="97"/>
      <c r="AS5" s="97"/>
      <c r="AT5" s="97"/>
    </row>
    <row r="6" spans="1:46" s="91" customFormat="1">
      <c r="AH6" s="564" t="s">
        <v>153</v>
      </c>
      <c r="AI6" s="564"/>
      <c r="AJ6" s="564"/>
      <c r="AK6" s="564"/>
      <c r="AL6" s="564"/>
      <c r="AM6" s="564"/>
      <c r="AN6" s="564"/>
      <c r="AO6" s="564"/>
      <c r="AP6" s="564"/>
      <c r="AQ6" s="564"/>
      <c r="AR6" s="97"/>
      <c r="AS6" s="97"/>
      <c r="AT6" s="97"/>
    </row>
    <row r="7" spans="1:46" s="91" customFormat="1" ht="26.25" customHeight="1">
      <c r="C7" s="626" t="s">
        <v>154</v>
      </c>
      <c r="D7" s="627"/>
      <c r="E7" s="627"/>
      <c r="F7" s="627"/>
      <c r="G7" s="627"/>
      <c r="H7" s="627"/>
      <c r="I7" s="627"/>
      <c r="J7" s="627"/>
      <c r="K7" s="627"/>
      <c r="L7" s="627"/>
      <c r="M7" s="628"/>
      <c r="N7" s="631" t="s">
        <v>1152</v>
      </c>
      <c r="O7" s="632"/>
      <c r="P7" s="632"/>
      <c r="Q7" s="632"/>
      <c r="R7" s="632"/>
      <c r="S7" s="632"/>
      <c r="T7" s="632"/>
      <c r="U7" s="633"/>
      <c r="V7" s="634" t="s">
        <v>1151</v>
      </c>
      <c r="W7" s="635"/>
      <c r="X7" s="635"/>
      <c r="Y7" s="635"/>
      <c r="Z7" s="635"/>
      <c r="AA7" s="635"/>
      <c r="AB7" s="635"/>
      <c r="AC7" s="636"/>
      <c r="AD7" s="586" t="s">
        <v>155</v>
      </c>
      <c r="AE7" s="593"/>
      <c r="AF7" s="593"/>
      <c r="AG7" s="593"/>
      <c r="AH7" s="593"/>
      <c r="AI7" s="593"/>
      <c r="AJ7" s="593"/>
      <c r="AK7" s="594"/>
      <c r="AL7" s="429" t="s">
        <v>1115</v>
      </c>
      <c r="AM7" s="429"/>
      <c r="AN7" s="429"/>
      <c r="AO7" s="429"/>
      <c r="AP7" s="429"/>
      <c r="AQ7" s="429"/>
      <c r="AR7" s="97"/>
      <c r="AS7" s="97"/>
      <c r="AT7" s="97"/>
    </row>
    <row r="8" spans="1:46" s="91" customFormat="1" ht="26.25" customHeight="1">
      <c r="C8" s="629"/>
      <c r="D8" s="630"/>
      <c r="E8" s="630"/>
      <c r="F8" s="564"/>
      <c r="G8" s="564"/>
      <c r="H8" s="564"/>
      <c r="I8" s="564"/>
      <c r="J8" s="564"/>
      <c r="K8" s="564"/>
      <c r="L8" s="564"/>
      <c r="M8" s="596"/>
      <c r="N8" s="637" t="s">
        <v>156</v>
      </c>
      <c r="O8" s="637"/>
      <c r="P8" s="637"/>
      <c r="Q8" s="637"/>
      <c r="R8" s="637"/>
      <c r="S8" s="637" t="s">
        <v>101</v>
      </c>
      <c r="T8" s="637"/>
      <c r="U8" s="637"/>
      <c r="V8" s="448" t="s">
        <v>156</v>
      </c>
      <c r="W8" s="448"/>
      <c r="X8" s="448"/>
      <c r="Y8" s="448"/>
      <c r="Z8" s="448"/>
      <c r="AA8" s="448" t="s">
        <v>101</v>
      </c>
      <c r="AB8" s="448"/>
      <c r="AC8" s="448"/>
      <c r="AD8" s="595"/>
      <c r="AE8" s="564"/>
      <c r="AF8" s="564"/>
      <c r="AG8" s="564"/>
      <c r="AH8" s="564"/>
      <c r="AI8" s="564"/>
      <c r="AJ8" s="564"/>
      <c r="AK8" s="596"/>
      <c r="AL8" s="429"/>
      <c r="AM8" s="429"/>
      <c r="AN8" s="429"/>
      <c r="AO8" s="429"/>
      <c r="AP8" s="429"/>
      <c r="AQ8" s="429"/>
      <c r="AR8" s="97"/>
      <c r="AS8" s="97"/>
      <c r="AT8" s="97"/>
    </row>
    <row r="9" spans="1:46" s="91" customFormat="1" ht="37.5" customHeight="1">
      <c r="C9" s="623" t="s">
        <v>157</v>
      </c>
      <c r="D9" s="624"/>
      <c r="E9" s="624"/>
      <c r="F9" s="624"/>
      <c r="G9" s="624"/>
      <c r="H9" s="624"/>
      <c r="I9" s="624"/>
      <c r="J9" s="624"/>
      <c r="K9" s="624"/>
      <c r="L9" s="624"/>
      <c r="M9" s="625"/>
      <c r="N9" s="619">
        <f>SUM(N25:R29)</f>
        <v>300000000</v>
      </c>
      <c r="O9" s="619"/>
      <c r="P9" s="619"/>
      <c r="Q9" s="619"/>
      <c r="R9" s="619"/>
      <c r="S9" s="616">
        <f>IFERROR(N9/SUM($N$9:$R$13)*100,"")</f>
        <v>99.976597478062331</v>
      </c>
      <c r="T9" s="617"/>
      <c r="U9" s="618"/>
      <c r="V9" s="619">
        <f>SUM(S25:W29)</f>
        <v>213652437200</v>
      </c>
      <c r="W9" s="619"/>
      <c r="X9" s="619"/>
      <c r="Y9" s="619"/>
      <c r="Z9" s="619"/>
      <c r="AA9" s="603">
        <f>IFERROR(V9/SUM($V$9:$Z$13)*100,"")</f>
        <v>95.942082159163803</v>
      </c>
      <c r="AB9" s="603"/>
      <c r="AC9" s="603"/>
      <c r="AD9" s="604">
        <f>IFERROR(AA9+AA10,"")</f>
        <v>96.253482665628454</v>
      </c>
      <c r="AE9" s="605"/>
      <c r="AF9" s="605"/>
      <c r="AG9" s="605"/>
      <c r="AH9" s="605"/>
      <c r="AI9" s="605"/>
      <c r="AJ9" s="605"/>
      <c r="AK9" s="606"/>
      <c r="AL9" s="622">
        <f>AD9</f>
        <v>96.253482665628454</v>
      </c>
      <c r="AM9" s="622"/>
      <c r="AN9" s="622"/>
      <c r="AO9" s="622"/>
      <c r="AP9" s="622"/>
      <c r="AQ9" s="622"/>
      <c r="AR9" s="97"/>
      <c r="AS9" s="97"/>
      <c r="AT9" s="97"/>
    </row>
    <row r="10" spans="1:46" s="91" customFormat="1" ht="37.5" customHeight="1">
      <c r="C10" s="610"/>
      <c r="D10" s="611"/>
      <c r="E10" s="612"/>
      <c r="F10" s="613" t="s">
        <v>158</v>
      </c>
      <c r="G10" s="614"/>
      <c r="H10" s="614"/>
      <c r="I10" s="614"/>
      <c r="J10" s="614"/>
      <c r="K10" s="614"/>
      <c r="L10" s="614"/>
      <c r="M10" s="614"/>
      <c r="N10" s="615">
        <f>SUM(N30)</f>
        <v>0</v>
      </c>
      <c r="O10" s="615"/>
      <c r="P10" s="615"/>
      <c r="Q10" s="615"/>
      <c r="R10" s="615"/>
      <c r="S10" s="616">
        <f>IFERROR(N10/SUM($N$9:$R$13)*100,"")</f>
        <v>0</v>
      </c>
      <c r="T10" s="617"/>
      <c r="U10" s="618"/>
      <c r="V10" s="615">
        <v>693454589</v>
      </c>
      <c r="W10" s="615"/>
      <c r="X10" s="615"/>
      <c r="Y10" s="615"/>
      <c r="Z10" s="615"/>
      <c r="AA10" s="603">
        <f>IFERROR(V10/SUM($V$9:$Z$13)*100,"")</f>
        <v>0.31140050646465162</v>
      </c>
      <c r="AB10" s="603"/>
      <c r="AC10" s="603"/>
      <c r="AD10" s="607"/>
      <c r="AE10" s="608"/>
      <c r="AF10" s="608"/>
      <c r="AG10" s="608"/>
      <c r="AH10" s="608"/>
      <c r="AI10" s="608"/>
      <c r="AJ10" s="608"/>
      <c r="AK10" s="609"/>
      <c r="AL10" s="622"/>
      <c r="AM10" s="622"/>
      <c r="AN10" s="622"/>
      <c r="AO10" s="622"/>
      <c r="AP10" s="622"/>
      <c r="AQ10" s="622"/>
      <c r="AR10" s="97"/>
      <c r="AS10" s="97"/>
      <c r="AT10" s="97"/>
    </row>
    <row r="11" spans="1:46" s="91" customFormat="1" ht="37.5" customHeight="1">
      <c r="C11" s="620" t="s">
        <v>1014</v>
      </c>
      <c r="D11" s="620"/>
      <c r="E11" s="620"/>
      <c r="F11" s="621"/>
      <c r="G11" s="621"/>
      <c r="H11" s="621"/>
      <c r="I11" s="621"/>
      <c r="J11" s="621"/>
      <c r="K11" s="621"/>
      <c r="L11" s="621"/>
      <c r="M11" s="621"/>
      <c r="N11" s="638"/>
      <c r="O11" s="638"/>
      <c r="P11" s="638"/>
      <c r="Q11" s="638"/>
      <c r="R11" s="638"/>
      <c r="S11" s="616">
        <f>IFERROR(N11/SUM($N$9:$R$13)*100,"")</f>
        <v>0</v>
      </c>
      <c r="T11" s="617"/>
      <c r="U11" s="618"/>
      <c r="V11" s="584"/>
      <c r="W11" s="584"/>
      <c r="X11" s="584"/>
      <c r="Y11" s="584"/>
      <c r="Z11" s="584"/>
      <c r="AA11" s="603">
        <f>IFERROR(V11/SUM($V$9:$Z$13)*100,"")</f>
        <v>0</v>
      </c>
      <c r="AB11" s="603"/>
      <c r="AC11" s="603"/>
      <c r="AD11" s="616">
        <f>AA11</f>
        <v>0</v>
      </c>
      <c r="AE11" s="617"/>
      <c r="AF11" s="617"/>
      <c r="AG11" s="617"/>
      <c r="AH11" s="617"/>
      <c r="AI11" s="617"/>
      <c r="AJ11" s="617"/>
      <c r="AK11" s="618"/>
      <c r="AL11" s="599"/>
      <c r="AM11" s="600"/>
      <c r="AN11" s="600"/>
      <c r="AO11" s="600"/>
      <c r="AP11" s="600"/>
      <c r="AQ11" s="601"/>
      <c r="AR11" s="97"/>
      <c r="AS11" s="97"/>
      <c r="AT11" s="97"/>
    </row>
    <row r="12" spans="1:46" s="91" customFormat="1" ht="37.5" customHeight="1">
      <c r="C12" s="614" t="s">
        <v>159</v>
      </c>
      <c r="D12" s="614"/>
      <c r="E12" s="614"/>
      <c r="F12" s="614"/>
      <c r="G12" s="614"/>
      <c r="H12" s="614"/>
      <c r="I12" s="614"/>
      <c r="J12" s="614"/>
      <c r="K12" s="614"/>
      <c r="L12" s="614"/>
      <c r="M12" s="614"/>
      <c r="N12" s="638">
        <v>59414</v>
      </c>
      <c r="O12" s="638"/>
      <c r="P12" s="638"/>
      <c r="Q12" s="638"/>
      <c r="R12" s="638"/>
      <c r="S12" s="616">
        <f>IFERROR(N12/SUM($N$9:$R$13)*100,"")</f>
        <v>1.9800031875205321E-2</v>
      </c>
      <c r="T12" s="617"/>
      <c r="U12" s="618"/>
      <c r="V12" s="584">
        <f>AT28</f>
        <v>6678466601</v>
      </c>
      <c r="W12" s="584"/>
      <c r="X12" s="584"/>
      <c r="Y12" s="584"/>
      <c r="Z12" s="584"/>
      <c r="AA12" s="603">
        <f>IFERROR(V12/SUM($V$9:$Z$13)*100,"")</f>
        <v>2.9990109157077915</v>
      </c>
      <c r="AB12" s="603"/>
      <c r="AC12" s="603"/>
      <c r="AD12" s="616">
        <f>AA12</f>
        <v>2.9990109157077915</v>
      </c>
      <c r="AE12" s="617"/>
      <c r="AF12" s="617"/>
      <c r="AG12" s="617"/>
      <c r="AH12" s="617"/>
      <c r="AI12" s="617"/>
      <c r="AJ12" s="617"/>
      <c r="AK12" s="618"/>
      <c r="AL12" s="599">
        <f>AD12</f>
        <v>2.9990109157077915</v>
      </c>
      <c r="AM12" s="600"/>
      <c r="AN12" s="600"/>
      <c r="AO12" s="600"/>
      <c r="AP12" s="600"/>
      <c r="AQ12" s="601"/>
      <c r="AR12" s="97"/>
      <c r="AS12" s="97"/>
      <c r="AT12" s="97"/>
    </row>
    <row r="13" spans="1:46" s="91" customFormat="1" ht="37.5" customHeight="1">
      <c r="C13" s="614" t="s">
        <v>160</v>
      </c>
      <c r="D13" s="614"/>
      <c r="E13" s="614"/>
      <c r="F13" s="614"/>
      <c r="G13" s="614"/>
      <c r="H13" s="614"/>
      <c r="I13" s="614"/>
      <c r="J13" s="614"/>
      <c r="K13" s="614"/>
      <c r="L13" s="614"/>
      <c r="M13" s="614"/>
      <c r="N13" s="638">
        <v>10810</v>
      </c>
      <c r="O13" s="638"/>
      <c r="P13" s="638"/>
      <c r="Q13" s="638"/>
      <c r="R13" s="638"/>
      <c r="S13" s="616">
        <f>IFERROR(N13/SUM($N$9:$R$13)*100,"")</f>
        <v>3.6024900624595131E-3</v>
      </c>
      <c r="T13" s="617"/>
      <c r="U13" s="618"/>
      <c r="V13" s="584">
        <v>1664614365</v>
      </c>
      <c r="W13" s="584"/>
      <c r="X13" s="584"/>
      <c r="Y13" s="584"/>
      <c r="Z13" s="584"/>
      <c r="AA13" s="603">
        <f>IFERROR(V13/SUM($V$9:$Z$13)*100,"")</f>
        <v>0.74750641866375245</v>
      </c>
      <c r="AB13" s="603"/>
      <c r="AC13" s="603"/>
      <c r="AD13" s="616">
        <f>AA13</f>
        <v>0.74750641866375245</v>
      </c>
      <c r="AE13" s="617"/>
      <c r="AF13" s="617"/>
      <c r="AG13" s="617"/>
      <c r="AH13" s="617"/>
      <c r="AI13" s="617"/>
      <c r="AJ13" s="617"/>
      <c r="AK13" s="618"/>
      <c r="AL13" s="599">
        <f>AD13</f>
        <v>0.74750641866375245</v>
      </c>
      <c r="AM13" s="600"/>
      <c r="AN13" s="600"/>
      <c r="AO13" s="600"/>
      <c r="AP13" s="600"/>
      <c r="AQ13" s="601"/>
      <c r="AR13" s="97"/>
      <c r="AS13" s="97"/>
      <c r="AT13" s="97"/>
    </row>
    <row r="14" spans="1:46" s="91" customFormat="1" ht="37.5" customHeight="1">
      <c r="C14" s="645" t="s">
        <v>161</v>
      </c>
      <c r="D14" s="646"/>
      <c r="E14" s="646"/>
      <c r="F14" s="646"/>
      <c r="G14" s="646"/>
      <c r="H14" s="646"/>
      <c r="I14" s="646"/>
      <c r="J14" s="646"/>
      <c r="K14" s="646"/>
      <c r="L14" s="646"/>
      <c r="M14" s="647"/>
      <c r="N14" s="615">
        <f>SUM(N9:R13)</f>
        <v>300070224</v>
      </c>
      <c r="O14" s="615"/>
      <c r="P14" s="615"/>
      <c r="Q14" s="615"/>
      <c r="R14" s="615"/>
      <c r="S14" s="616">
        <f>IFERROR(N14/SUM($N$14:$R$14)*100,"")</f>
        <v>100</v>
      </c>
      <c r="T14" s="617"/>
      <c r="U14" s="618"/>
      <c r="V14" s="619">
        <f>SUM(V9:Z13)</f>
        <v>222688972755</v>
      </c>
      <c r="W14" s="619"/>
      <c r="X14" s="619"/>
      <c r="Y14" s="619"/>
      <c r="Z14" s="619"/>
      <c r="AA14" s="603">
        <f>IFERROR(V14/SUM($V$14:$Z$14)*100,"")</f>
        <v>100</v>
      </c>
      <c r="AB14" s="603"/>
      <c r="AC14" s="603"/>
      <c r="AD14" s="603">
        <f>AA14</f>
        <v>100</v>
      </c>
      <c r="AE14" s="603"/>
      <c r="AF14" s="603"/>
      <c r="AG14" s="603"/>
      <c r="AH14" s="603"/>
      <c r="AI14" s="603"/>
      <c r="AJ14" s="603"/>
      <c r="AK14" s="603"/>
      <c r="AL14" s="602">
        <f>AD14</f>
        <v>100</v>
      </c>
      <c r="AM14" s="602"/>
      <c r="AN14" s="602"/>
      <c r="AO14" s="602"/>
      <c r="AP14" s="602"/>
      <c r="AQ14" s="602"/>
      <c r="AR14" s="97"/>
      <c r="AS14" s="97"/>
      <c r="AT14" s="97"/>
    </row>
    <row r="15" spans="1:46" s="91"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7"/>
      <c r="AL15" s="87"/>
      <c r="AQ15" s="97"/>
      <c r="AR15" s="97"/>
      <c r="AS15" s="97"/>
      <c r="AT15" s="97"/>
    </row>
    <row r="16" spans="1:46" s="91" customFormat="1" ht="64.5" customHeight="1">
      <c r="D16" s="194"/>
      <c r="E16" s="285" t="s">
        <v>1114</v>
      </c>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97"/>
      <c r="AS16" s="97"/>
      <c r="AT16" s="97"/>
    </row>
    <row r="17" spans="1:48" s="91" customFormat="1" ht="18.75" customHeight="1">
      <c r="E17" s="285" t="s">
        <v>1174</v>
      </c>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97"/>
      <c r="AS17" s="97"/>
      <c r="AT17" s="97"/>
    </row>
    <row r="18" spans="1:48" ht="18.75" customHeight="1">
      <c r="E18" s="285" t="s">
        <v>162</v>
      </c>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row>
    <row r="19" spans="1:48" ht="18.75" customHeight="1">
      <c r="E19" s="285" t="s">
        <v>1175</v>
      </c>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row>
    <row r="20" spans="1:48" ht="26.25" customHeight="1">
      <c r="A20" s="7"/>
      <c r="B20" s="6"/>
      <c r="C20" s="5"/>
      <c r="D20" s="5"/>
      <c r="E20" s="442"/>
      <c r="F20" s="442"/>
      <c r="G20" s="442"/>
      <c r="H20" s="442"/>
      <c r="I20" s="442"/>
      <c r="J20" s="442"/>
      <c r="K20" s="442"/>
      <c r="L20" s="442"/>
      <c r="M20" s="442"/>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c r="AL20" s="442"/>
      <c r="AM20" s="442"/>
      <c r="AN20" s="442"/>
      <c r="AO20" s="442"/>
      <c r="AP20" s="442"/>
      <c r="AQ20" s="442"/>
      <c r="AR20" s="195" t="s">
        <v>170</v>
      </c>
      <c r="AS20" s="91"/>
      <c r="AT20" s="91"/>
    </row>
    <row r="21" spans="1:48" s="91" customFormat="1" ht="5.0999999999999996"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7"/>
      <c r="AL21" s="87"/>
      <c r="AQ21" s="97"/>
      <c r="AR21" s="97"/>
      <c r="AS21" s="97"/>
      <c r="AT21" s="97"/>
    </row>
    <row r="22" spans="1:48" ht="18.75" customHeight="1">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564" t="s">
        <v>153</v>
      </c>
      <c r="AI22" s="564"/>
      <c r="AJ22" s="564"/>
      <c r="AK22" s="564"/>
      <c r="AL22" s="564"/>
      <c r="AM22" s="564"/>
      <c r="AN22" s="564"/>
      <c r="AO22" s="564"/>
      <c r="AP22" s="564"/>
      <c r="AQ22" s="564"/>
    </row>
    <row r="23" spans="1:48" ht="18.75" customHeight="1">
      <c r="C23" s="448" t="s">
        <v>1106</v>
      </c>
      <c r="D23" s="448"/>
      <c r="E23" s="448"/>
      <c r="F23" s="448"/>
      <c r="G23" s="448"/>
      <c r="H23" s="448"/>
      <c r="I23" s="448"/>
      <c r="J23" s="448"/>
      <c r="K23" s="448"/>
      <c r="L23" s="448"/>
      <c r="M23" s="448"/>
      <c r="N23" s="586" t="s">
        <v>1152</v>
      </c>
      <c r="O23" s="587"/>
      <c r="P23" s="587"/>
      <c r="Q23" s="587"/>
      <c r="R23" s="588"/>
      <c r="S23" s="586" t="s">
        <v>1151</v>
      </c>
      <c r="T23" s="587"/>
      <c r="U23" s="587"/>
      <c r="V23" s="587"/>
      <c r="W23" s="588"/>
      <c r="X23" s="448" t="s">
        <v>1107</v>
      </c>
      <c r="Y23" s="448"/>
      <c r="Z23" s="448"/>
      <c r="AA23" s="448"/>
      <c r="AB23" s="448"/>
      <c r="AC23" s="592" t="s">
        <v>96</v>
      </c>
      <c r="AD23" s="593"/>
      <c r="AE23" s="593"/>
      <c r="AF23" s="593"/>
      <c r="AG23" s="593"/>
      <c r="AH23" s="593"/>
      <c r="AI23" s="593"/>
      <c r="AJ23" s="593"/>
      <c r="AK23" s="594"/>
      <c r="AL23" s="592" t="s">
        <v>1108</v>
      </c>
      <c r="AM23" s="593"/>
      <c r="AN23" s="593"/>
      <c r="AO23" s="593"/>
      <c r="AP23" s="593"/>
      <c r="AQ23" s="594"/>
    </row>
    <row r="24" spans="1:48" ht="18.75" customHeight="1">
      <c r="C24" s="448"/>
      <c r="D24" s="448"/>
      <c r="E24" s="448"/>
      <c r="F24" s="448"/>
      <c r="G24" s="448"/>
      <c r="H24" s="448"/>
      <c r="I24" s="448"/>
      <c r="J24" s="448"/>
      <c r="K24" s="448"/>
      <c r="L24" s="448"/>
      <c r="M24" s="448"/>
      <c r="N24" s="589"/>
      <c r="O24" s="590"/>
      <c r="P24" s="590"/>
      <c r="Q24" s="590"/>
      <c r="R24" s="591"/>
      <c r="S24" s="589"/>
      <c r="T24" s="590"/>
      <c r="U24" s="590"/>
      <c r="V24" s="590"/>
      <c r="W24" s="591"/>
      <c r="X24" s="448"/>
      <c r="Y24" s="448"/>
      <c r="Z24" s="448"/>
      <c r="AA24" s="448"/>
      <c r="AB24" s="448"/>
      <c r="AC24" s="595"/>
      <c r="AD24" s="564"/>
      <c r="AE24" s="564"/>
      <c r="AF24" s="564"/>
      <c r="AG24" s="564"/>
      <c r="AH24" s="564"/>
      <c r="AI24" s="564"/>
      <c r="AJ24" s="564"/>
      <c r="AK24" s="596"/>
      <c r="AL24" s="595"/>
      <c r="AM24" s="564"/>
      <c r="AN24" s="564"/>
      <c r="AO24" s="564"/>
      <c r="AP24" s="564"/>
      <c r="AQ24" s="596"/>
    </row>
    <row r="25" spans="1:48" ht="37.5" customHeight="1">
      <c r="C25" s="448" t="s">
        <v>157</v>
      </c>
      <c r="D25" s="448"/>
      <c r="E25" s="448"/>
      <c r="F25" s="448"/>
      <c r="G25" s="448"/>
      <c r="H25" s="448"/>
      <c r="I25" s="448"/>
      <c r="J25" s="448"/>
      <c r="K25" s="448"/>
      <c r="L25" s="448"/>
      <c r="M25" s="448"/>
      <c r="N25" s="480"/>
      <c r="O25" s="481"/>
      <c r="P25" s="481"/>
      <c r="Q25" s="481"/>
      <c r="R25" s="482"/>
      <c r="S25" s="480">
        <v>213352437200</v>
      </c>
      <c r="T25" s="481"/>
      <c r="U25" s="481"/>
      <c r="V25" s="481"/>
      <c r="W25" s="482"/>
      <c r="X25" s="581"/>
      <c r="Y25" s="582"/>
      <c r="Z25" s="582"/>
      <c r="AA25" s="582"/>
      <c r="AB25" s="583"/>
      <c r="AC25" s="584"/>
      <c r="AD25" s="584"/>
      <c r="AE25" s="584"/>
      <c r="AF25" s="584"/>
      <c r="AG25" s="584"/>
      <c r="AH25" s="584"/>
      <c r="AI25" s="584"/>
      <c r="AJ25" s="584"/>
      <c r="AK25" s="584"/>
      <c r="AL25" s="585"/>
      <c r="AM25" s="585"/>
      <c r="AN25" s="585"/>
      <c r="AO25" s="585"/>
      <c r="AP25" s="585"/>
      <c r="AQ25" s="585"/>
      <c r="AS25" s="262" t="s">
        <v>1283</v>
      </c>
      <c r="AT25" s="262">
        <v>222688972755</v>
      </c>
      <c r="AU25" s="262"/>
      <c r="AV25" s="262"/>
    </row>
    <row r="26" spans="1:48" ht="42.75" customHeight="1">
      <c r="C26" s="448" t="s">
        <v>1109</v>
      </c>
      <c r="D26" s="448"/>
      <c r="E26" s="448"/>
      <c r="F26" s="448"/>
      <c r="G26" s="448"/>
      <c r="H26" s="448"/>
      <c r="I26" s="448"/>
      <c r="J26" s="448"/>
      <c r="K26" s="448"/>
      <c r="L26" s="448"/>
      <c r="M26" s="448"/>
      <c r="N26" s="480">
        <v>300000000</v>
      </c>
      <c r="O26" s="481"/>
      <c r="P26" s="481"/>
      <c r="Q26" s="481"/>
      <c r="R26" s="482"/>
      <c r="S26" s="480">
        <v>300000000</v>
      </c>
      <c r="T26" s="481"/>
      <c r="U26" s="481"/>
      <c r="V26" s="481"/>
      <c r="W26" s="482"/>
      <c r="X26" s="581">
        <v>45567</v>
      </c>
      <c r="Y26" s="582"/>
      <c r="Z26" s="582"/>
      <c r="AA26" s="582"/>
      <c r="AB26" s="583"/>
      <c r="AC26" s="584"/>
      <c r="AD26" s="584"/>
      <c r="AE26" s="584"/>
      <c r="AF26" s="584"/>
      <c r="AG26" s="584"/>
      <c r="AH26" s="584"/>
      <c r="AI26" s="584"/>
      <c r="AJ26" s="584"/>
      <c r="AK26" s="584"/>
      <c r="AL26" s="597" t="s">
        <v>1176</v>
      </c>
      <c r="AM26" s="597"/>
      <c r="AN26" s="597"/>
      <c r="AO26" s="597"/>
      <c r="AP26" s="597"/>
      <c r="AQ26" s="598"/>
      <c r="AS26" s="262" t="s">
        <v>1284</v>
      </c>
      <c r="AT26" s="262">
        <f>213352437200+300000000+693454589</f>
        <v>214345891789</v>
      </c>
      <c r="AU26" s="262"/>
      <c r="AV26" s="262"/>
    </row>
    <row r="27" spans="1:48" ht="42.75" customHeight="1">
      <c r="C27" s="448" t="s">
        <v>1110</v>
      </c>
      <c r="D27" s="448"/>
      <c r="E27" s="448"/>
      <c r="F27" s="448"/>
      <c r="G27" s="448"/>
      <c r="H27" s="448"/>
      <c r="I27" s="448"/>
      <c r="J27" s="448"/>
      <c r="K27" s="448"/>
      <c r="L27" s="448"/>
      <c r="M27" s="448"/>
      <c r="N27" s="480"/>
      <c r="O27" s="481"/>
      <c r="P27" s="481"/>
      <c r="Q27" s="481"/>
      <c r="R27" s="482"/>
      <c r="S27" s="480"/>
      <c r="T27" s="481"/>
      <c r="U27" s="481"/>
      <c r="V27" s="481"/>
      <c r="W27" s="482"/>
      <c r="X27" s="581"/>
      <c r="Y27" s="582"/>
      <c r="Z27" s="582"/>
      <c r="AA27" s="582"/>
      <c r="AB27" s="583"/>
      <c r="AC27" s="584"/>
      <c r="AD27" s="584"/>
      <c r="AE27" s="584"/>
      <c r="AF27" s="584"/>
      <c r="AG27" s="584"/>
      <c r="AH27" s="584"/>
      <c r="AI27" s="584"/>
      <c r="AJ27" s="584"/>
      <c r="AK27" s="584"/>
      <c r="AL27" s="597" t="s">
        <v>1177</v>
      </c>
      <c r="AM27" s="597"/>
      <c r="AN27" s="597"/>
      <c r="AO27" s="597"/>
      <c r="AP27" s="597"/>
      <c r="AQ27" s="598"/>
      <c r="AS27" s="262" t="s">
        <v>1285</v>
      </c>
      <c r="AT27" s="262">
        <v>1664614365</v>
      </c>
      <c r="AU27" s="262"/>
      <c r="AV27" s="262"/>
    </row>
    <row r="28" spans="1:48" ht="42.75" customHeight="1">
      <c r="C28" s="448" t="s">
        <v>1111</v>
      </c>
      <c r="D28" s="448"/>
      <c r="E28" s="448"/>
      <c r="F28" s="448"/>
      <c r="G28" s="448"/>
      <c r="H28" s="448"/>
      <c r="I28" s="448"/>
      <c r="J28" s="448"/>
      <c r="K28" s="448"/>
      <c r="L28" s="448"/>
      <c r="M28" s="448"/>
      <c r="N28" s="480"/>
      <c r="O28" s="481"/>
      <c r="P28" s="481"/>
      <c r="Q28" s="481"/>
      <c r="R28" s="482"/>
      <c r="S28" s="480"/>
      <c r="T28" s="481"/>
      <c r="U28" s="481"/>
      <c r="V28" s="481"/>
      <c r="W28" s="482"/>
      <c r="X28" s="581"/>
      <c r="Y28" s="582"/>
      <c r="Z28" s="582"/>
      <c r="AA28" s="582"/>
      <c r="AB28" s="583"/>
      <c r="AC28" s="584"/>
      <c r="AD28" s="584"/>
      <c r="AE28" s="584"/>
      <c r="AF28" s="584"/>
      <c r="AG28" s="584"/>
      <c r="AH28" s="584"/>
      <c r="AI28" s="584"/>
      <c r="AJ28" s="584"/>
      <c r="AK28" s="584"/>
      <c r="AL28" s="597" t="s">
        <v>1178</v>
      </c>
      <c r="AM28" s="597"/>
      <c r="AN28" s="597"/>
      <c r="AO28" s="597"/>
      <c r="AP28" s="597"/>
      <c r="AQ28" s="598"/>
      <c r="AS28" s="262" t="s">
        <v>1286</v>
      </c>
      <c r="AT28" s="262">
        <f>AT25-AT26-AT27</f>
        <v>6678466601</v>
      </c>
      <c r="AU28" s="262"/>
      <c r="AV28" s="262"/>
    </row>
    <row r="29" spans="1:48" ht="37.5" customHeight="1">
      <c r="C29" s="429" t="s">
        <v>1112</v>
      </c>
      <c r="D29" s="448"/>
      <c r="E29" s="448"/>
      <c r="F29" s="448"/>
      <c r="G29" s="448"/>
      <c r="H29" s="448"/>
      <c r="I29" s="448"/>
      <c r="J29" s="448"/>
      <c r="K29" s="448"/>
      <c r="L29" s="448"/>
      <c r="M29" s="448"/>
      <c r="N29" s="480"/>
      <c r="O29" s="481"/>
      <c r="P29" s="481"/>
      <c r="Q29" s="481"/>
      <c r="R29" s="482"/>
      <c r="S29" s="480"/>
      <c r="T29" s="481"/>
      <c r="U29" s="481"/>
      <c r="V29" s="481"/>
      <c r="W29" s="482"/>
      <c r="X29" s="581"/>
      <c r="Y29" s="582"/>
      <c r="Z29" s="582"/>
      <c r="AA29" s="582"/>
      <c r="AB29" s="583"/>
      <c r="AC29" s="584"/>
      <c r="AD29" s="584"/>
      <c r="AE29" s="584"/>
      <c r="AF29" s="584"/>
      <c r="AG29" s="584"/>
      <c r="AH29" s="584"/>
      <c r="AI29" s="584"/>
      <c r="AJ29" s="584"/>
      <c r="AK29" s="584"/>
      <c r="AL29" s="585"/>
      <c r="AM29" s="585"/>
      <c r="AN29" s="585"/>
      <c r="AO29" s="585"/>
      <c r="AP29" s="585"/>
      <c r="AQ29" s="585"/>
      <c r="AS29" s="262"/>
      <c r="AT29" s="262"/>
      <c r="AU29" s="262"/>
      <c r="AV29" s="262"/>
    </row>
    <row r="30" spans="1:48" ht="37.5" customHeight="1">
      <c r="C30" s="448" t="s">
        <v>1113</v>
      </c>
      <c r="D30" s="448"/>
      <c r="E30" s="448"/>
      <c r="F30" s="448"/>
      <c r="G30" s="448"/>
      <c r="H30" s="448"/>
      <c r="I30" s="448"/>
      <c r="J30" s="448"/>
      <c r="K30" s="448"/>
      <c r="L30" s="448"/>
      <c r="M30" s="448"/>
      <c r="N30" s="480"/>
      <c r="O30" s="481"/>
      <c r="P30" s="481"/>
      <c r="Q30" s="481"/>
      <c r="R30" s="482"/>
      <c r="S30" s="480">
        <v>693454589</v>
      </c>
      <c r="T30" s="481"/>
      <c r="U30" s="481"/>
      <c r="V30" s="481"/>
      <c r="W30" s="482"/>
      <c r="X30" s="581"/>
      <c r="Y30" s="582"/>
      <c r="Z30" s="582"/>
      <c r="AA30" s="582"/>
      <c r="AB30" s="583"/>
      <c r="AC30" s="584"/>
      <c r="AD30" s="584"/>
      <c r="AE30" s="584"/>
      <c r="AF30" s="584"/>
      <c r="AG30" s="584"/>
      <c r="AH30" s="584"/>
      <c r="AI30" s="584"/>
      <c r="AJ30" s="584"/>
      <c r="AK30" s="584"/>
      <c r="AL30" s="585"/>
      <c r="AM30" s="585"/>
      <c r="AN30" s="585"/>
      <c r="AO30" s="585"/>
      <c r="AP30" s="585"/>
      <c r="AQ30" s="585"/>
      <c r="AS30" s="262"/>
      <c r="AT30" s="262"/>
      <c r="AU30" s="262"/>
      <c r="AV30" s="262"/>
    </row>
    <row r="31" spans="1:48" s="91" customFormat="1" ht="5.0999999999999996"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7"/>
      <c r="AL31" s="87"/>
      <c r="AQ31" s="97"/>
      <c r="AR31" s="97"/>
      <c r="AS31" s="97"/>
      <c r="AT31" s="97"/>
    </row>
    <row r="32" spans="1:48" ht="17.25">
      <c r="D32" s="127"/>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442"/>
      <c r="AP32" s="442"/>
      <c r="AQ32" s="442"/>
      <c r="AR32" s="195" t="s">
        <v>170</v>
      </c>
      <c r="AS32" s="91"/>
    </row>
    <row r="33" spans="1:43">
      <c r="A33" s="27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3"/>
    </row>
    <row r="34" spans="1:43" ht="344.25" customHeight="1">
      <c r="A34" s="639" t="s">
        <v>1179</v>
      </c>
      <c r="B34" s="640"/>
      <c r="C34" s="640"/>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40"/>
      <c r="AP34" s="640"/>
      <c r="AQ34" s="641"/>
    </row>
    <row r="35" spans="1:43" ht="162" customHeight="1">
      <c r="A35" s="642" t="s">
        <v>1157</v>
      </c>
      <c r="B35" s="643"/>
      <c r="C35" s="643"/>
      <c r="D35" s="643"/>
      <c r="E35" s="643"/>
      <c r="F35" s="643"/>
      <c r="G35" s="643"/>
      <c r="H35" s="643"/>
      <c r="I35" s="643"/>
      <c r="J35" s="643"/>
      <c r="K35" s="643"/>
      <c r="L35" s="643"/>
      <c r="M35" s="643"/>
      <c r="N35" s="643"/>
      <c r="O35" s="643"/>
      <c r="P35" s="643"/>
      <c r="Q35" s="643"/>
      <c r="R35" s="643"/>
      <c r="S35" s="643"/>
      <c r="T35" s="643"/>
      <c r="U35" s="643"/>
      <c r="V35" s="643"/>
      <c r="W35" s="643"/>
      <c r="X35" s="643"/>
      <c r="Y35" s="643"/>
      <c r="Z35" s="643"/>
      <c r="AA35" s="643"/>
      <c r="AB35" s="643"/>
      <c r="AC35" s="643"/>
      <c r="AD35" s="643"/>
      <c r="AE35" s="643"/>
      <c r="AF35" s="643"/>
      <c r="AG35" s="643"/>
      <c r="AH35" s="643"/>
      <c r="AI35" s="643"/>
      <c r="AJ35" s="643"/>
      <c r="AK35" s="643"/>
      <c r="AL35" s="643"/>
      <c r="AM35" s="643"/>
      <c r="AN35" s="643"/>
      <c r="AO35" s="643"/>
      <c r="AP35" s="643"/>
      <c r="AQ35" s="644"/>
    </row>
    <row r="36" spans="1:43">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row>
  </sheetData>
  <sheetProtection formatCells="0"/>
  <protectedRanges>
    <protectedRange sqref="N10:R13 V10:Z10" name="범위1"/>
    <protectedRange sqref="V11:Z13" name="범위1_1"/>
    <protectedRange sqref="N9:R9" name="범위1_1_1"/>
    <protectedRange sqref="V9:Z9" name="범위1_1_2"/>
  </protectedRanges>
  <mergeCells count="105">
    <mergeCell ref="A34:AQ34"/>
    <mergeCell ref="A35:AQ35"/>
    <mergeCell ref="AD14:AK14"/>
    <mergeCell ref="C13:M13"/>
    <mergeCell ref="N13:R13"/>
    <mergeCell ref="S13:U13"/>
    <mergeCell ref="V13:Z13"/>
    <mergeCell ref="AA13:AC13"/>
    <mergeCell ref="AD13:AK13"/>
    <mergeCell ref="C14:M14"/>
    <mergeCell ref="N14:R14"/>
    <mergeCell ref="S14:U14"/>
    <mergeCell ref="V14:Z14"/>
    <mergeCell ref="AA14:AC14"/>
    <mergeCell ref="E19:AQ19"/>
    <mergeCell ref="E20:AQ20"/>
    <mergeCell ref="N27:R27"/>
    <mergeCell ref="C30:M30"/>
    <mergeCell ref="C29:M29"/>
    <mergeCell ref="N28:R28"/>
    <mergeCell ref="S27:W27"/>
    <mergeCell ref="X27:AB27"/>
    <mergeCell ref="AC27:AK27"/>
    <mergeCell ref="AL27:AQ27"/>
    <mergeCell ref="AL9:AQ10"/>
    <mergeCell ref="AL11:AQ11"/>
    <mergeCell ref="AL12:AQ12"/>
    <mergeCell ref="C9:M9"/>
    <mergeCell ref="A2:AK2"/>
    <mergeCell ref="A4:AG4"/>
    <mergeCell ref="C7:M8"/>
    <mergeCell ref="N7:U7"/>
    <mergeCell ref="V7:AC7"/>
    <mergeCell ref="AD7:AK8"/>
    <mergeCell ref="N8:R8"/>
    <mergeCell ref="S8:U8"/>
    <mergeCell ref="V8:Z8"/>
    <mergeCell ref="AA8:AC8"/>
    <mergeCell ref="AH6:AQ6"/>
    <mergeCell ref="AL7:AQ8"/>
    <mergeCell ref="N11:R11"/>
    <mergeCell ref="S11:U11"/>
    <mergeCell ref="N12:R12"/>
    <mergeCell ref="AA12:AC12"/>
    <mergeCell ref="C25:M25"/>
    <mergeCell ref="AH22:AQ22"/>
    <mergeCell ref="AL29:AQ29"/>
    <mergeCell ref="N30:R30"/>
    <mergeCell ref="S28:W28"/>
    <mergeCell ref="X28:AB28"/>
    <mergeCell ref="AC28:AK28"/>
    <mergeCell ref="AL28:AQ28"/>
    <mergeCell ref="N29:R29"/>
    <mergeCell ref="S29:W29"/>
    <mergeCell ref="X29:AB29"/>
    <mergeCell ref="AC29:AK29"/>
    <mergeCell ref="C28:M28"/>
    <mergeCell ref="AL13:AQ13"/>
    <mergeCell ref="AL14:AQ14"/>
    <mergeCell ref="E16:AQ16"/>
    <mergeCell ref="E17:AQ17"/>
    <mergeCell ref="E18:AQ18"/>
    <mergeCell ref="AA9:AC9"/>
    <mergeCell ref="AD9:AK10"/>
    <mergeCell ref="C10:E10"/>
    <mergeCell ref="F10:M10"/>
    <mergeCell ref="N10:R10"/>
    <mergeCell ref="S10:U10"/>
    <mergeCell ref="V10:Z10"/>
    <mergeCell ref="AA10:AC10"/>
    <mergeCell ref="N9:R9"/>
    <mergeCell ref="S9:U9"/>
    <mergeCell ref="V9:Z9"/>
    <mergeCell ref="AD12:AK12"/>
    <mergeCell ref="C11:M11"/>
    <mergeCell ref="V11:Z11"/>
    <mergeCell ref="AA11:AC11"/>
    <mergeCell ref="AD11:AK11"/>
    <mergeCell ref="C12:M12"/>
    <mergeCell ref="S12:U12"/>
    <mergeCell ref="V12:Z12"/>
    <mergeCell ref="A33:AQ33"/>
    <mergeCell ref="S30:W30"/>
    <mergeCell ref="X30:AB30"/>
    <mergeCell ref="AC30:AK30"/>
    <mergeCell ref="AL30:AQ30"/>
    <mergeCell ref="E32:AQ32"/>
    <mergeCell ref="N23:R24"/>
    <mergeCell ref="S23:W24"/>
    <mergeCell ref="X23:AB24"/>
    <mergeCell ref="AC23:AK24"/>
    <mergeCell ref="AL23:AQ24"/>
    <mergeCell ref="N25:R25"/>
    <mergeCell ref="S25:W25"/>
    <mergeCell ref="X25:AB25"/>
    <mergeCell ref="AC25:AK25"/>
    <mergeCell ref="AL25:AQ25"/>
    <mergeCell ref="N26:R26"/>
    <mergeCell ref="S26:W26"/>
    <mergeCell ref="X26:AB26"/>
    <mergeCell ref="AC26:AK26"/>
    <mergeCell ref="AL26:AQ26"/>
    <mergeCell ref="C23:M24"/>
    <mergeCell ref="C26:M26"/>
    <mergeCell ref="C27:M27"/>
  </mergeCells>
  <phoneticPr fontId="2" type="noConversion"/>
  <pageMargins left="0.47244094488188981" right="0.47244094488188981" top="0.74803149606299213" bottom="0.74803149606299213" header="0.31496062992125984" footer="0.31496062992125984"/>
  <pageSetup paperSize="9" scale="87" orientation="portrait" blackAndWhite="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2:BG32"/>
  <sheetViews>
    <sheetView view="pageBreakPreview" zoomScaleNormal="100" zoomScaleSheetLayoutView="100" workbookViewId="0">
      <selection activeCell="AI14" sqref="AI14:AM14"/>
    </sheetView>
  </sheetViews>
  <sheetFormatPr defaultRowHeight="16.5"/>
  <cols>
    <col min="1" max="2" width="1.125" style="91" customWidth="1"/>
    <col min="3" max="3" width="2.375" style="91" customWidth="1"/>
    <col min="4" max="8" width="3.125" style="91" customWidth="1"/>
    <col min="9" max="12" width="2.125" style="91" customWidth="1"/>
    <col min="13" max="21" width="2.375" style="91" customWidth="1"/>
    <col min="22" max="26" width="1.875" style="91" customWidth="1"/>
    <col min="27" max="34" width="2.125" style="91" customWidth="1"/>
    <col min="35" max="39" width="1.625" style="91" customWidth="1"/>
    <col min="40" max="47" width="1.875" style="91" customWidth="1"/>
    <col min="48" max="48" width="11.625" style="97" customWidth="1"/>
    <col min="49" max="51" width="9.125" style="97" customWidth="1"/>
    <col min="52" max="52" width="9" style="97"/>
    <col min="53" max="56" width="9" style="91"/>
    <col min="57" max="16384" width="9" style="97"/>
  </cols>
  <sheetData>
    <row r="2" spans="1:59" ht="19.5" customHeight="1">
      <c r="A2" s="86"/>
      <c r="B2" s="648" t="s">
        <v>171</v>
      </c>
      <c r="C2" s="648"/>
      <c r="D2" s="648"/>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c r="AT2" s="648"/>
      <c r="AU2" s="648"/>
      <c r="AV2" s="648"/>
      <c r="AW2" s="648"/>
      <c r="AX2" s="648"/>
      <c r="AY2" s="648"/>
      <c r="AZ2" s="648"/>
      <c r="BA2" s="86"/>
      <c r="BB2" s="86"/>
      <c r="BC2" s="86"/>
      <c r="BD2" s="86"/>
      <c r="BE2" s="87"/>
      <c r="BF2" s="91"/>
      <c r="BG2" s="91"/>
    </row>
    <row r="3" spans="1:59" ht="19.5">
      <c r="A3" s="86"/>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7"/>
      <c r="AW3" s="91"/>
      <c r="AX3" s="91"/>
      <c r="BA3" s="86"/>
      <c r="BB3" s="86"/>
      <c r="BC3" s="86"/>
      <c r="BD3" s="86"/>
      <c r="BE3" s="87"/>
      <c r="BF3" s="91"/>
      <c r="BG3" s="91"/>
    </row>
    <row r="4" spans="1:59" ht="17.25" customHeight="1">
      <c r="C4" s="328" t="s">
        <v>172</v>
      </c>
      <c r="D4" s="328"/>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E4" s="91"/>
      <c r="BF4" s="91"/>
      <c r="BG4" s="91"/>
    </row>
    <row r="5" spans="1:59" ht="18.75" customHeight="1">
      <c r="A5" s="86"/>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7"/>
    </row>
    <row r="6" spans="1:59" ht="30" customHeight="1">
      <c r="A6" s="20"/>
      <c r="B6" s="20"/>
      <c r="C6" s="649" t="s">
        <v>163</v>
      </c>
      <c r="D6" s="650"/>
      <c r="E6" s="650"/>
      <c r="F6" s="650"/>
      <c r="G6" s="650"/>
      <c r="H6" s="651"/>
      <c r="I6" s="499" t="s">
        <v>168</v>
      </c>
      <c r="J6" s="500"/>
      <c r="K6" s="500"/>
      <c r="L6" s="501"/>
      <c r="M6" s="499" t="s">
        <v>164</v>
      </c>
      <c r="N6" s="500"/>
      <c r="O6" s="500"/>
      <c r="P6" s="500"/>
      <c r="Q6" s="500"/>
      <c r="R6" s="500"/>
      <c r="S6" s="500"/>
      <c r="T6" s="500"/>
      <c r="U6" s="500"/>
      <c r="V6" s="654" t="s">
        <v>165</v>
      </c>
      <c r="W6" s="655"/>
      <c r="X6" s="655"/>
      <c r="Y6" s="655"/>
      <c r="Z6" s="656"/>
      <c r="AA6" s="654" t="s">
        <v>51</v>
      </c>
      <c r="AB6" s="655"/>
      <c r="AC6" s="655"/>
      <c r="AD6" s="655"/>
      <c r="AE6" s="655"/>
      <c r="AF6" s="655"/>
      <c r="AG6" s="655"/>
      <c r="AH6" s="656"/>
      <c r="AI6" s="657" t="s">
        <v>51</v>
      </c>
      <c r="AJ6" s="658"/>
      <c r="AK6" s="658"/>
      <c r="AL6" s="658"/>
      <c r="AM6" s="659"/>
      <c r="AN6" s="660" t="s">
        <v>166</v>
      </c>
      <c r="AO6" s="661"/>
      <c r="AP6" s="661"/>
      <c r="AQ6" s="661"/>
      <c r="AR6" s="661"/>
      <c r="AS6" s="661"/>
      <c r="AT6" s="661"/>
      <c r="AU6" s="662"/>
      <c r="AV6" s="196" t="s">
        <v>167</v>
      </c>
      <c r="AW6" s="125" t="s">
        <v>1117</v>
      </c>
      <c r="AX6" s="267" t="s">
        <v>1118</v>
      </c>
      <c r="AY6" s="267" t="s">
        <v>1119</v>
      </c>
      <c r="AZ6" s="267" t="s">
        <v>96</v>
      </c>
    </row>
    <row r="7" spans="1:59" ht="30" customHeight="1">
      <c r="A7" s="20"/>
      <c r="B7" s="20"/>
      <c r="C7" s="89">
        <v>1</v>
      </c>
      <c r="D7" s="652" t="s">
        <v>1308</v>
      </c>
      <c r="E7" s="652"/>
      <c r="F7" s="652"/>
      <c r="G7" s="652"/>
      <c r="H7" s="653"/>
      <c r="I7" s="663" t="s">
        <v>1244</v>
      </c>
      <c r="J7" s="664"/>
      <c r="K7" s="664"/>
      <c r="L7" s="665"/>
      <c r="M7" s="663" t="s">
        <v>1288</v>
      </c>
      <c r="N7" s="664"/>
      <c r="O7" s="664"/>
      <c r="P7" s="664"/>
      <c r="Q7" s="664"/>
      <c r="R7" s="664"/>
      <c r="S7" s="664"/>
      <c r="T7" s="664"/>
      <c r="U7" s="665"/>
      <c r="V7" s="666" t="s">
        <v>1317</v>
      </c>
      <c r="W7" s="667"/>
      <c r="X7" s="667"/>
      <c r="Y7" s="667"/>
      <c r="Z7" s="668"/>
      <c r="AA7" s="669" t="s">
        <v>1309</v>
      </c>
      <c r="AB7" s="670"/>
      <c r="AC7" s="670"/>
      <c r="AD7" s="670"/>
      <c r="AE7" s="670"/>
      <c r="AF7" s="670"/>
      <c r="AG7" s="670"/>
      <c r="AH7" s="671"/>
      <c r="AI7" s="672" t="s">
        <v>1318</v>
      </c>
      <c r="AJ7" s="667"/>
      <c r="AK7" s="667"/>
      <c r="AL7" s="667"/>
      <c r="AM7" s="668"/>
      <c r="AN7" s="673" t="s">
        <v>1310</v>
      </c>
      <c r="AO7" s="674"/>
      <c r="AP7" s="674"/>
      <c r="AQ7" s="674"/>
      <c r="AR7" s="674"/>
      <c r="AS7" s="674"/>
      <c r="AT7" s="674"/>
      <c r="AU7" s="675"/>
      <c r="AV7" s="149" t="s">
        <v>1289</v>
      </c>
      <c r="AW7" s="139">
        <v>6857</v>
      </c>
      <c r="AX7" s="139">
        <v>60799.520799999998</v>
      </c>
      <c r="AY7" s="139">
        <v>3396.7916</v>
      </c>
      <c r="AZ7" s="126"/>
    </row>
    <row r="8" spans="1:59" ht="30" hidden="1" customHeight="1">
      <c r="A8" s="20"/>
      <c r="B8" s="20"/>
      <c r="C8" s="89">
        <v>2</v>
      </c>
      <c r="D8" s="652"/>
      <c r="E8" s="652"/>
      <c r="F8" s="652"/>
      <c r="G8" s="652"/>
      <c r="H8" s="653"/>
      <c r="I8" s="663"/>
      <c r="J8" s="664"/>
      <c r="K8" s="664"/>
      <c r="L8" s="665"/>
      <c r="M8" s="663"/>
      <c r="N8" s="664"/>
      <c r="O8" s="664"/>
      <c r="P8" s="664"/>
      <c r="Q8" s="664"/>
      <c r="R8" s="664"/>
      <c r="S8" s="664"/>
      <c r="T8" s="664"/>
      <c r="U8" s="665"/>
      <c r="V8" s="672"/>
      <c r="W8" s="667"/>
      <c r="X8" s="667"/>
      <c r="Y8" s="667"/>
      <c r="Z8" s="668"/>
      <c r="AA8" s="669"/>
      <c r="AB8" s="670"/>
      <c r="AC8" s="670"/>
      <c r="AD8" s="670"/>
      <c r="AE8" s="670"/>
      <c r="AF8" s="670"/>
      <c r="AG8" s="670"/>
      <c r="AH8" s="671"/>
      <c r="AI8" s="672"/>
      <c r="AJ8" s="667"/>
      <c r="AK8" s="667"/>
      <c r="AL8" s="667"/>
      <c r="AM8" s="668"/>
      <c r="AN8" s="673"/>
      <c r="AO8" s="674"/>
      <c r="AP8" s="674"/>
      <c r="AQ8" s="674"/>
      <c r="AR8" s="674"/>
      <c r="AS8" s="674"/>
      <c r="AT8" s="674"/>
      <c r="AU8" s="675"/>
      <c r="AV8" s="149"/>
      <c r="AW8" s="139"/>
      <c r="AX8" s="139"/>
      <c r="AY8" s="139"/>
      <c r="AZ8" s="126"/>
    </row>
    <row r="9" spans="1:59" ht="30" hidden="1" customHeight="1">
      <c r="A9" s="20"/>
      <c r="B9" s="20"/>
      <c r="C9" s="89">
        <v>3</v>
      </c>
      <c r="D9" s="652"/>
      <c r="E9" s="652"/>
      <c r="F9" s="652"/>
      <c r="G9" s="652"/>
      <c r="H9" s="653"/>
      <c r="I9" s="663"/>
      <c r="J9" s="664"/>
      <c r="K9" s="664"/>
      <c r="L9" s="665"/>
      <c r="M9" s="663"/>
      <c r="N9" s="664"/>
      <c r="O9" s="664"/>
      <c r="P9" s="664"/>
      <c r="Q9" s="664"/>
      <c r="R9" s="664"/>
      <c r="S9" s="664"/>
      <c r="T9" s="664"/>
      <c r="U9" s="665"/>
      <c r="V9" s="672"/>
      <c r="W9" s="667"/>
      <c r="X9" s="667"/>
      <c r="Y9" s="667"/>
      <c r="Z9" s="668"/>
      <c r="AA9" s="669"/>
      <c r="AB9" s="670"/>
      <c r="AC9" s="670"/>
      <c r="AD9" s="670"/>
      <c r="AE9" s="670"/>
      <c r="AF9" s="670"/>
      <c r="AG9" s="670"/>
      <c r="AH9" s="671"/>
      <c r="AI9" s="672"/>
      <c r="AJ9" s="667"/>
      <c r="AK9" s="667"/>
      <c r="AL9" s="667"/>
      <c r="AM9" s="668"/>
      <c r="AN9" s="673"/>
      <c r="AO9" s="674"/>
      <c r="AP9" s="674"/>
      <c r="AQ9" s="674"/>
      <c r="AR9" s="674"/>
      <c r="AS9" s="674"/>
      <c r="AT9" s="674"/>
      <c r="AU9" s="675"/>
      <c r="AV9" s="149"/>
      <c r="AW9" s="139"/>
      <c r="AX9" s="139"/>
      <c r="AY9" s="139"/>
      <c r="AZ9" s="126"/>
    </row>
    <row r="10" spans="1:59" ht="30" hidden="1" customHeight="1">
      <c r="A10" s="20"/>
      <c r="B10" s="20"/>
      <c r="C10" s="89">
        <v>4</v>
      </c>
      <c r="D10" s="652"/>
      <c r="E10" s="652"/>
      <c r="F10" s="652"/>
      <c r="G10" s="652"/>
      <c r="H10" s="653"/>
      <c r="I10" s="663"/>
      <c r="J10" s="664"/>
      <c r="K10" s="664"/>
      <c r="L10" s="665"/>
      <c r="M10" s="663"/>
      <c r="N10" s="664"/>
      <c r="O10" s="664"/>
      <c r="P10" s="664"/>
      <c r="Q10" s="664"/>
      <c r="R10" s="664"/>
      <c r="S10" s="664"/>
      <c r="T10" s="664"/>
      <c r="U10" s="665"/>
      <c r="V10" s="672"/>
      <c r="W10" s="667"/>
      <c r="X10" s="667"/>
      <c r="Y10" s="667"/>
      <c r="Z10" s="668"/>
      <c r="AA10" s="669"/>
      <c r="AB10" s="670"/>
      <c r="AC10" s="670"/>
      <c r="AD10" s="670"/>
      <c r="AE10" s="670"/>
      <c r="AF10" s="670"/>
      <c r="AG10" s="670"/>
      <c r="AH10" s="671"/>
      <c r="AI10" s="672"/>
      <c r="AJ10" s="667"/>
      <c r="AK10" s="667"/>
      <c r="AL10" s="667"/>
      <c r="AM10" s="668"/>
      <c r="AN10" s="673"/>
      <c r="AO10" s="674"/>
      <c r="AP10" s="674"/>
      <c r="AQ10" s="674"/>
      <c r="AR10" s="674"/>
      <c r="AS10" s="674"/>
      <c r="AT10" s="674"/>
      <c r="AU10" s="675"/>
      <c r="AV10" s="149"/>
      <c r="AW10" s="139"/>
      <c r="AX10" s="139"/>
      <c r="AY10" s="139"/>
      <c r="AZ10" s="126"/>
    </row>
    <row r="11" spans="1:59" ht="30" hidden="1" customHeight="1">
      <c r="A11" s="20"/>
      <c r="B11" s="20"/>
      <c r="C11" s="89">
        <v>5</v>
      </c>
      <c r="D11" s="652"/>
      <c r="E11" s="652"/>
      <c r="F11" s="652"/>
      <c r="G11" s="652"/>
      <c r="H11" s="653"/>
      <c r="I11" s="663"/>
      <c r="J11" s="664"/>
      <c r="K11" s="664"/>
      <c r="L11" s="665"/>
      <c r="M11" s="663"/>
      <c r="N11" s="664"/>
      <c r="O11" s="664"/>
      <c r="P11" s="664"/>
      <c r="Q11" s="664"/>
      <c r="R11" s="664"/>
      <c r="S11" s="664"/>
      <c r="T11" s="664"/>
      <c r="U11" s="665"/>
      <c r="V11" s="672"/>
      <c r="W11" s="667"/>
      <c r="X11" s="667"/>
      <c r="Y11" s="667"/>
      <c r="Z11" s="668"/>
      <c r="AA11" s="669"/>
      <c r="AB11" s="670"/>
      <c r="AC11" s="670"/>
      <c r="AD11" s="670"/>
      <c r="AE11" s="670"/>
      <c r="AF11" s="670"/>
      <c r="AG11" s="670"/>
      <c r="AH11" s="671"/>
      <c r="AI11" s="672"/>
      <c r="AJ11" s="667"/>
      <c r="AK11" s="667"/>
      <c r="AL11" s="667"/>
      <c r="AM11" s="668"/>
      <c r="AN11" s="673"/>
      <c r="AO11" s="674"/>
      <c r="AP11" s="674"/>
      <c r="AQ11" s="674"/>
      <c r="AR11" s="674"/>
      <c r="AS11" s="674"/>
      <c r="AT11" s="674"/>
      <c r="AU11" s="675"/>
      <c r="AV11" s="149"/>
      <c r="AW11" s="139"/>
      <c r="AX11" s="139"/>
      <c r="AY11" s="139"/>
      <c r="AZ11" s="126"/>
    </row>
    <row r="12" spans="1:59" ht="30" hidden="1" customHeight="1">
      <c r="A12" s="20"/>
      <c r="B12" s="20"/>
      <c r="C12" s="89">
        <v>6</v>
      </c>
      <c r="D12" s="652"/>
      <c r="E12" s="652"/>
      <c r="F12" s="652"/>
      <c r="G12" s="652"/>
      <c r="H12" s="653"/>
      <c r="I12" s="663"/>
      <c r="J12" s="664"/>
      <c r="K12" s="664"/>
      <c r="L12" s="665"/>
      <c r="M12" s="663"/>
      <c r="N12" s="664"/>
      <c r="O12" s="664"/>
      <c r="P12" s="664"/>
      <c r="Q12" s="664"/>
      <c r="R12" s="664"/>
      <c r="S12" s="664"/>
      <c r="T12" s="664"/>
      <c r="U12" s="665"/>
      <c r="V12" s="672"/>
      <c r="W12" s="667"/>
      <c r="X12" s="667"/>
      <c r="Y12" s="667"/>
      <c r="Z12" s="668"/>
      <c r="AA12" s="669"/>
      <c r="AB12" s="670"/>
      <c r="AC12" s="670"/>
      <c r="AD12" s="670"/>
      <c r="AE12" s="670"/>
      <c r="AF12" s="670"/>
      <c r="AG12" s="670"/>
      <c r="AH12" s="671"/>
      <c r="AI12" s="672"/>
      <c r="AJ12" s="667"/>
      <c r="AK12" s="667"/>
      <c r="AL12" s="667"/>
      <c r="AM12" s="668"/>
      <c r="AN12" s="673"/>
      <c r="AO12" s="674"/>
      <c r="AP12" s="674"/>
      <c r="AQ12" s="674"/>
      <c r="AR12" s="674"/>
      <c r="AS12" s="674"/>
      <c r="AT12" s="674"/>
      <c r="AU12" s="675"/>
      <c r="AV12" s="149"/>
      <c r="AW12" s="139"/>
      <c r="AX12" s="139"/>
      <c r="AY12" s="139"/>
      <c r="AZ12" s="126"/>
    </row>
    <row r="13" spans="1:59" ht="30" hidden="1" customHeight="1">
      <c r="A13" s="20"/>
      <c r="B13" s="20"/>
      <c r="C13" s="89">
        <v>7</v>
      </c>
      <c r="D13" s="652"/>
      <c r="E13" s="652"/>
      <c r="F13" s="652"/>
      <c r="G13" s="652"/>
      <c r="H13" s="653"/>
      <c r="I13" s="663"/>
      <c r="J13" s="664"/>
      <c r="K13" s="664"/>
      <c r="L13" s="665"/>
      <c r="M13" s="663"/>
      <c r="N13" s="664"/>
      <c r="O13" s="664"/>
      <c r="P13" s="664"/>
      <c r="Q13" s="664"/>
      <c r="R13" s="664"/>
      <c r="S13" s="664"/>
      <c r="T13" s="664"/>
      <c r="U13" s="665"/>
      <c r="V13" s="672"/>
      <c r="W13" s="667"/>
      <c r="X13" s="667"/>
      <c r="Y13" s="667"/>
      <c r="Z13" s="668"/>
      <c r="AA13" s="669"/>
      <c r="AB13" s="670"/>
      <c r="AC13" s="670"/>
      <c r="AD13" s="670"/>
      <c r="AE13" s="670"/>
      <c r="AF13" s="670"/>
      <c r="AG13" s="670"/>
      <c r="AH13" s="671"/>
      <c r="AI13" s="672"/>
      <c r="AJ13" s="667"/>
      <c r="AK13" s="667"/>
      <c r="AL13" s="667"/>
      <c r="AM13" s="668"/>
      <c r="AN13" s="673"/>
      <c r="AO13" s="674"/>
      <c r="AP13" s="674"/>
      <c r="AQ13" s="674"/>
      <c r="AR13" s="674"/>
      <c r="AS13" s="674"/>
      <c r="AT13" s="674"/>
      <c r="AU13" s="675"/>
      <c r="AV13" s="149"/>
      <c r="AW13" s="139"/>
      <c r="AX13" s="139"/>
      <c r="AY13" s="139"/>
      <c r="AZ13" s="126"/>
    </row>
    <row r="14" spans="1:59" ht="30" hidden="1" customHeight="1">
      <c r="A14" s="20"/>
      <c r="B14" s="20"/>
      <c r="C14" s="89">
        <v>8</v>
      </c>
      <c r="D14" s="652"/>
      <c r="E14" s="652"/>
      <c r="F14" s="652"/>
      <c r="G14" s="652"/>
      <c r="H14" s="653"/>
      <c r="I14" s="663"/>
      <c r="J14" s="664"/>
      <c r="K14" s="664"/>
      <c r="L14" s="665"/>
      <c r="M14" s="663"/>
      <c r="N14" s="664"/>
      <c r="O14" s="664"/>
      <c r="P14" s="664"/>
      <c r="Q14" s="664"/>
      <c r="R14" s="664"/>
      <c r="S14" s="664"/>
      <c r="T14" s="664"/>
      <c r="U14" s="665"/>
      <c r="V14" s="672"/>
      <c r="W14" s="667"/>
      <c r="X14" s="667"/>
      <c r="Y14" s="667"/>
      <c r="Z14" s="668"/>
      <c r="AA14" s="669"/>
      <c r="AB14" s="670"/>
      <c r="AC14" s="670"/>
      <c r="AD14" s="670"/>
      <c r="AE14" s="670"/>
      <c r="AF14" s="670"/>
      <c r="AG14" s="670"/>
      <c r="AH14" s="671"/>
      <c r="AI14" s="672"/>
      <c r="AJ14" s="667"/>
      <c r="AK14" s="667"/>
      <c r="AL14" s="667"/>
      <c r="AM14" s="668"/>
      <c r="AN14" s="673"/>
      <c r="AO14" s="674"/>
      <c r="AP14" s="674"/>
      <c r="AQ14" s="674"/>
      <c r="AR14" s="674"/>
      <c r="AS14" s="674"/>
      <c r="AT14" s="674"/>
      <c r="AU14" s="675"/>
      <c r="AV14" s="149"/>
      <c r="AW14" s="139"/>
      <c r="AX14" s="139"/>
      <c r="AY14" s="139"/>
      <c r="AZ14" s="126"/>
    </row>
    <row r="15" spans="1:59" ht="30" hidden="1" customHeight="1">
      <c r="A15" s="20"/>
      <c r="B15" s="20"/>
      <c r="C15" s="89">
        <v>9</v>
      </c>
      <c r="D15" s="652"/>
      <c r="E15" s="652"/>
      <c r="F15" s="652"/>
      <c r="G15" s="652"/>
      <c r="H15" s="653"/>
      <c r="I15" s="663"/>
      <c r="J15" s="664"/>
      <c r="K15" s="664"/>
      <c r="L15" s="665"/>
      <c r="M15" s="663"/>
      <c r="N15" s="664"/>
      <c r="O15" s="664"/>
      <c r="P15" s="664"/>
      <c r="Q15" s="664"/>
      <c r="R15" s="664"/>
      <c r="S15" s="664"/>
      <c r="T15" s="664"/>
      <c r="U15" s="665"/>
      <c r="V15" s="672"/>
      <c r="W15" s="667"/>
      <c r="X15" s="667"/>
      <c r="Y15" s="667"/>
      <c r="Z15" s="668"/>
      <c r="AA15" s="669"/>
      <c r="AB15" s="670"/>
      <c r="AC15" s="670"/>
      <c r="AD15" s="670"/>
      <c r="AE15" s="670"/>
      <c r="AF15" s="670"/>
      <c r="AG15" s="670"/>
      <c r="AH15" s="671"/>
      <c r="AI15" s="672"/>
      <c r="AJ15" s="667"/>
      <c r="AK15" s="667"/>
      <c r="AL15" s="667"/>
      <c r="AM15" s="668"/>
      <c r="AN15" s="673"/>
      <c r="AO15" s="674"/>
      <c r="AP15" s="674"/>
      <c r="AQ15" s="674"/>
      <c r="AR15" s="674"/>
      <c r="AS15" s="674"/>
      <c r="AT15" s="674"/>
      <c r="AU15" s="675"/>
      <c r="AV15" s="149"/>
      <c r="AW15" s="139"/>
      <c r="AX15" s="139"/>
      <c r="AY15" s="139"/>
      <c r="AZ15" s="126"/>
    </row>
    <row r="16" spans="1:59" ht="30" hidden="1" customHeight="1">
      <c r="A16" s="20"/>
      <c r="B16" s="20"/>
      <c r="C16" s="89">
        <v>10</v>
      </c>
      <c r="D16" s="652"/>
      <c r="E16" s="652"/>
      <c r="F16" s="652"/>
      <c r="G16" s="652"/>
      <c r="H16" s="653"/>
      <c r="I16" s="663"/>
      <c r="J16" s="664"/>
      <c r="K16" s="664"/>
      <c r="L16" s="665"/>
      <c r="M16" s="663"/>
      <c r="N16" s="664"/>
      <c r="O16" s="664"/>
      <c r="P16" s="664"/>
      <c r="Q16" s="664"/>
      <c r="R16" s="664"/>
      <c r="S16" s="664"/>
      <c r="T16" s="664"/>
      <c r="U16" s="665"/>
      <c r="V16" s="672"/>
      <c r="W16" s="667"/>
      <c r="X16" s="667"/>
      <c r="Y16" s="667"/>
      <c r="Z16" s="668"/>
      <c r="AA16" s="669"/>
      <c r="AB16" s="670"/>
      <c r="AC16" s="670"/>
      <c r="AD16" s="670"/>
      <c r="AE16" s="670"/>
      <c r="AF16" s="670"/>
      <c r="AG16" s="670"/>
      <c r="AH16" s="671"/>
      <c r="AI16" s="672"/>
      <c r="AJ16" s="667"/>
      <c r="AK16" s="667"/>
      <c r="AL16" s="667"/>
      <c r="AM16" s="668"/>
      <c r="AN16" s="673"/>
      <c r="AO16" s="674"/>
      <c r="AP16" s="674"/>
      <c r="AQ16" s="674"/>
      <c r="AR16" s="674"/>
      <c r="AS16" s="674"/>
      <c r="AT16" s="674"/>
      <c r="AU16" s="675"/>
      <c r="AV16" s="149"/>
      <c r="AW16" s="139"/>
      <c r="AX16" s="139"/>
      <c r="AY16" s="139"/>
      <c r="AZ16" s="126"/>
    </row>
    <row r="17" spans="1:56" ht="30" hidden="1" customHeight="1">
      <c r="A17" s="20"/>
      <c r="B17" s="20"/>
      <c r="C17" s="89">
        <v>11</v>
      </c>
      <c r="D17" s="652"/>
      <c r="E17" s="652"/>
      <c r="F17" s="652"/>
      <c r="G17" s="652"/>
      <c r="H17" s="653"/>
      <c r="I17" s="663"/>
      <c r="J17" s="664"/>
      <c r="K17" s="664"/>
      <c r="L17" s="665"/>
      <c r="M17" s="663"/>
      <c r="N17" s="664"/>
      <c r="O17" s="664"/>
      <c r="P17" s="664"/>
      <c r="Q17" s="664"/>
      <c r="R17" s="664"/>
      <c r="S17" s="664"/>
      <c r="T17" s="664"/>
      <c r="U17" s="665"/>
      <c r="V17" s="672"/>
      <c r="W17" s="667"/>
      <c r="X17" s="667"/>
      <c r="Y17" s="667"/>
      <c r="Z17" s="668"/>
      <c r="AA17" s="669"/>
      <c r="AB17" s="670"/>
      <c r="AC17" s="670"/>
      <c r="AD17" s="670"/>
      <c r="AE17" s="670"/>
      <c r="AF17" s="670"/>
      <c r="AG17" s="670"/>
      <c r="AH17" s="671"/>
      <c r="AI17" s="672"/>
      <c r="AJ17" s="667"/>
      <c r="AK17" s="667"/>
      <c r="AL17" s="667"/>
      <c r="AM17" s="668"/>
      <c r="AN17" s="673"/>
      <c r="AO17" s="674"/>
      <c r="AP17" s="674"/>
      <c r="AQ17" s="674"/>
      <c r="AR17" s="674"/>
      <c r="AS17" s="674"/>
      <c r="AT17" s="674"/>
      <c r="AU17" s="675"/>
      <c r="AV17" s="149"/>
      <c r="AW17" s="139"/>
      <c r="AX17" s="139"/>
      <c r="AY17" s="139"/>
      <c r="AZ17" s="126"/>
    </row>
    <row r="18" spans="1:56" ht="30" hidden="1" customHeight="1">
      <c r="A18" s="20"/>
      <c r="B18" s="20"/>
      <c r="C18" s="89">
        <v>12</v>
      </c>
      <c r="D18" s="652"/>
      <c r="E18" s="652"/>
      <c r="F18" s="652"/>
      <c r="G18" s="652"/>
      <c r="H18" s="653"/>
      <c r="I18" s="663"/>
      <c r="J18" s="664"/>
      <c r="K18" s="664"/>
      <c r="L18" s="665"/>
      <c r="M18" s="663"/>
      <c r="N18" s="664"/>
      <c r="O18" s="664"/>
      <c r="P18" s="664"/>
      <c r="Q18" s="664"/>
      <c r="R18" s="664"/>
      <c r="S18" s="664"/>
      <c r="T18" s="664"/>
      <c r="U18" s="665"/>
      <c r="V18" s="672"/>
      <c r="W18" s="667"/>
      <c r="X18" s="667"/>
      <c r="Y18" s="667"/>
      <c r="Z18" s="668"/>
      <c r="AA18" s="669"/>
      <c r="AB18" s="670"/>
      <c r="AC18" s="670"/>
      <c r="AD18" s="670"/>
      <c r="AE18" s="670"/>
      <c r="AF18" s="670"/>
      <c r="AG18" s="670"/>
      <c r="AH18" s="671"/>
      <c r="AI18" s="672"/>
      <c r="AJ18" s="667"/>
      <c r="AK18" s="667"/>
      <c r="AL18" s="667"/>
      <c r="AM18" s="668"/>
      <c r="AN18" s="673"/>
      <c r="AO18" s="674"/>
      <c r="AP18" s="674"/>
      <c r="AQ18" s="674"/>
      <c r="AR18" s="674"/>
      <c r="AS18" s="674"/>
      <c r="AT18" s="674"/>
      <c r="AU18" s="675"/>
      <c r="AV18" s="149"/>
      <c r="AW18" s="139"/>
      <c r="AX18" s="139"/>
      <c r="AY18" s="139"/>
      <c r="AZ18" s="126"/>
    </row>
    <row r="19" spans="1:56" ht="30" hidden="1" customHeight="1">
      <c r="A19" s="20"/>
      <c r="B19" s="20"/>
      <c r="C19" s="89">
        <v>13</v>
      </c>
      <c r="D19" s="652"/>
      <c r="E19" s="652"/>
      <c r="F19" s="652"/>
      <c r="G19" s="652"/>
      <c r="H19" s="653"/>
      <c r="I19" s="663"/>
      <c r="J19" s="664"/>
      <c r="K19" s="664"/>
      <c r="L19" s="665"/>
      <c r="M19" s="663"/>
      <c r="N19" s="664"/>
      <c r="O19" s="664"/>
      <c r="P19" s="664"/>
      <c r="Q19" s="664"/>
      <c r="R19" s="664"/>
      <c r="S19" s="664"/>
      <c r="T19" s="664"/>
      <c r="U19" s="665"/>
      <c r="V19" s="672"/>
      <c r="W19" s="667"/>
      <c r="X19" s="667"/>
      <c r="Y19" s="667"/>
      <c r="Z19" s="668"/>
      <c r="AA19" s="669"/>
      <c r="AB19" s="670"/>
      <c r="AC19" s="670"/>
      <c r="AD19" s="670"/>
      <c r="AE19" s="670"/>
      <c r="AF19" s="670"/>
      <c r="AG19" s="670"/>
      <c r="AH19" s="671"/>
      <c r="AI19" s="672"/>
      <c r="AJ19" s="667"/>
      <c r="AK19" s="667"/>
      <c r="AL19" s="667"/>
      <c r="AM19" s="668"/>
      <c r="AN19" s="673"/>
      <c r="AO19" s="674"/>
      <c r="AP19" s="674"/>
      <c r="AQ19" s="674"/>
      <c r="AR19" s="674"/>
      <c r="AS19" s="674"/>
      <c r="AT19" s="674"/>
      <c r="AU19" s="675"/>
      <c r="AV19" s="149"/>
      <c r="AW19" s="139"/>
      <c r="AX19" s="139"/>
      <c r="AY19" s="139"/>
      <c r="AZ19" s="126"/>
    </row>
    <row r="20" spans="1:56" ht="30" hidden="1" customHeight="1">
      <c r="A20" s="20"/>
      <c r="B20" s="20"/>
      <c r="C20" s="89">
        <v>14</v>
      </c>
      <c r="D20" s="652"/>
      <c r="E20" s="652"/>
      <c r="F20" s="652"/>
      <c r="G20" s="652"/>
      <c r="H20" s="653"/>
      <c r="I20" s="663"/>
      <c r="J20" s="664"/>
      <c r="K20" s="664"/>
      <c r="L20" s="665"/>
      <c r="M20" s="663"/>
      <c r="N20" s="664"/>
      <c r="O20" s="664"/>
      <c r="P20" s="664"/>
      <c r="Q20" s="664"/>
      <c r="R20" s="664"/>
      <c r="S20" s="664"/>
      <c r="T20" s="664"/>
      <c r="U20" s="665"/>
      <c r="V20" s="672"/>
      <c r="W20" s="667"/>
      <c r="X20" s="667"/>
      <c r="Y20" s="667"/>
      <c r="Z20" s="668"/>
      <c r="AA20" s="669"/>
      <c r="AB20" s="670"/>
      <c r="AC20" s="670"/>
      <c r="AD20" s="670"/>
      <c r="AE20" s="670"/>
      <c r="AF20" s="670"/>
      <c r="AG20" s="670"/>
      <c r="AH20" s="671"/>
      <c r="AI20" s="672"/>
      <c r="AJ20" s="667"/>
      <c r="AK20" s="667"/>
      <c r="AL20" s="667"/>
      <c r="AM20" s="668"/>
      <c r="AN20" s="673"/>
      <c r="AO20" s="674"/>
      <c r="AP20" s="674"/>
      <c r="AQ20" s="674"/>
      <c r="AR20" s="674"/>
      <c r="AS20" s="674"/>
      <c r="AT20" s="674"/>
      <c r="AU20" s="675"/>
      <c r="AV20" s="149"/>
      <c r="AW20" s="139"/>
      <c r="AX20" s="139"/>
      <c r="AY20" s="139"/>
      <c r="AZ20" s="126"/>
    </row>
    <row r="21" spans="1:56" ht="30" hidden="1" customHeight="1">
      <c r="A21" s="20"/>
      <c r="B21" s="20"/>
      <c r="C21" s="89">
        <v>15</v>
      </c>
      <c r="D21" s="652"/>
      <c r="E21" s="652"/>
      <c r="F21" s="652"/>
      <c r="G21" s="652"/>
      <c r="H21" s="653"/>
      <c r="I21" s="663"/>
      <c r="J21" s="664"/>
      <c r="K21" s="664"/>
      <c r="L21" s="665"/>
      <c r="M21" s="663"/>
      <c r="N21" s="664"/>
      <c r="O21" s="664"/>
      <c r="P21" s="664"/>
      <c r="Q21" s="664"/>
      <c r="R21" s="664"/>
      <c r="S21" s="664"/>
      <c r="T21" s="664"/>
      <c r="U21" s="665"/>
      <c r="V21" s="672"/>
      <c r="W21" s="667"/>
      <c r="X21" s="667"/>
      <c r="Y21" s="667"/>
      <c r="Z21" s="668"/>
      <c r="AA21" s="669"/>
      <c r="AB21" s="670"/>
      <c r="AC21" s="670"/>
      <c r="AD21" s="670"/>
      <c r="AE21" s="670"/>
      <c r="AF21" s="670"/>
      <c r="AG21" s="670"/>
      <c r="AH21" s="671"/>
      <c r="AI21" s="672"/>
      <c r="AJ21" s="667"/>
      <c r="AK21" s="667"/>
      <c r="AL21" s="667"/>
      <c r="AM21" s="668"/>
      <c r="AN21" s="257"/>
      <c r="AO21" s="258"/>
      <c r="AP21" s="258"/>
      <c r="AQ21" s="258"/>
      <c r="AR21" s="258"/>
      <c r="AS21" s="258"/>
      <c r="AT21" s="258"/>
      <c r="AU21" s="259"/>
      <c r="AV21" s="149"/>
      <c r="AW21" s="139"/>
      <c r="AX21" s="139"/>
      <c r="AY21" s="139"/>
      <c r="AZ21" s="126"/>
    </row>
    <row r="22" spans="1:56">
      <c r="D22" s="127"/>
      <c r="E22" s="676" t="s">
        <v>169</v>
      </c>
      <c r="F22" s="676"/>
      <c r="G22" s="676"/>
      <c r="H22" s="676"/>
      <c r="I22" s="624"/>
      <c r="J22" s="624"/>
      <c r="K22" s="624"/>
      <c r="L22" s="624"/>
      <c r="M22" s="624"/>
      <c r="N22" s="624"/>
      <c r="O22" s="624"/>
      <c r="P22" s="624"/>
      <c r="Q22" s="624"/>
      <c r="R22" s="624"/>
      <c r="S22" s="624"/>
      <c r="T22" s="624"/>
      <c r="U22" s="624"/>
      <c r="V22" s="624"/>
      <c r="W22" s="624"/>
      <c r="X22" s="624"/>
      <c r="Y22" s="624"/>
      <c r="Z22" s="624"/>
      <c r="AA22" s="624"/>
      <c r="AB22" s="624"/>
      <c r="AC22" s="624"/>
      <c r="AD22" s="624"/>
      <c r="AE22" s="624"/>
      <c r="AF22" s="624"/>
      <c r="AG22" s="624"/>
      <c r="AH22" s="624"/>
      <c r="AI22" s="624"/>
      <c r="AJ22" s="624"/>
      <c r="AK22" s="624"/>
      <c r="AL22" s="624"/>
      <c r="AM22" s="624"/>
      <c r="AN22" s="624"/>
      <c r="AO22" s="624"/>
      <c r="AP22" s="624"/>
      <c r="AQ22" s="624"/>
      <c r="AR22" s="624"/>
      <c r="AS22" s="624"/>
      <c r="AT22" s="624"/>
      <c r="AU22" s="624"/>
      <c r="AV22" s="624"/>
      <c r="AW22" s="624"/>
      <c r="AX22" s="624"/>
      <c r="AY22" s="624"/>
      <c r="AZ22" s="624"/>
    </row>
    <row r="23" spans="1:56" ht="36.75" customHeight="1">
      <c r="D23" s="127"/>
      <c r="E23" s="285" t="s">
        <v>1120</v>
      </c>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c r="AV23" s="285"/>
      <c r="AW23" s="285"/>
      <c r="AX23" s="285"/>
      <c r="AY23" s="285"/>
      <c r="AZ23" s="285"/>
      <c r="BA23" s="97"/>
      <c r="BB23" s="97"/>
    </row>
    <row r="24" spans="1:56" ht="26.25" customHeight="1">
      <c r="A24" s="7"/>
      <c r="B24" s="7"/>
      <c r="C24" s="85"/>
      <c r="D24" s="85"/>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c r="AL24" s="442"/>
      <c r="AM24" s="442"/>
      <c r="AN24" s="442"/>
      <c r="AO24" s="442"/>
      <c r="AP24" s="442"/>
      <c r="AQ24" s="442"/>
      <c r="AR24" s="442"/>
      <c r="AS24" s="442"/>
      <c r="AT24" s="442"/>
      <c r="AU24" s="442"/>
      <c r="AV24" s="442"/>
      <c r="AW24" s="442"/>
      <c r="AX24" s="442"/>
      <c r="AY24" s="442"/>
      <c r="AZ24" s="442"/>
      <c r="BA24" s="195" t="s">
        <v>170</v>
      </c>
      <c r="BB24" s="97"/>
    </row>
    <row r="27" spans="1:56" ht="294.75" customHeight="1">
      <c r="A27" s="272" t="s">
        <v>1180</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3"/>
    </row>
    <row r="28" spans="1:56" ht="133.5" customHeight="1">
      <c r="AV28" s="91"/>
      <c r="AW28" s="91"/>
      <c r="AX28" s="91"/>
      <c r="AY28" s="91"/>
      <c r="AZ28" s="91"/>
      <c r="BB28" s="97"/>
      <c r="BC28" s="97"/>
      <c r="BD28" s="97"/>
    </row>
    <row r="29" spans="1:56">
      <c r="AV29" s="91"/>
      <c r="AW29" s="91"/>
      <c r="AX29" s="91"/>
      <c r="AY29" s="91"/>
      <c r="AZ29" s="91"/>
    </row>
    <row r="30" spans="1:56">
      <c r="AV30" s="91"/>
      <c r="AW30" s="91"/>
      <c r="AX30" s="91"/>
      <c r="AY30" s="91"/>
      <c r="AZ30" s="91"/>
    </row>
    <row r="31" spans="1:56">
      <c r="AV31" s="91"/>
      <c r="AW31" s="91"/>
      <c r="AX31" s="91"/>
      <c r="AY31" s="91"/>
      <c r="AZ31" s="91"/>
    </row>
    <row r="32" spans="1:56">
      <c r="AV32" s="91"/>
      <c r="AW32" s="91"/>
      <c r="AX32" s="91"/>
      <c r="AY32" s="91"/>
      <c r="AZ32" s="91"/>
    </row>
  </sheetData>
  <sheetProtection formatCells="0" formatRows="0"/>
  <mergeCells count="117">
    <mergeCell ref="E22:AZ22"/>
    <mergeCell ref="E23:AZ23"/>
    <mergeCell ref="E24:AZ24"/>
    <mergeCell ref="A27:AZ27"/>
    <mergeCell ref="D21:H21"/>
    <mergeCell ref="I21:L21"/>
    <mergeCell ref="M21:U21"/>
    <mergeCell ref="V21:Z21"/>
    <mergeCell ref="AA21:AH21"/>
    <mergeCell ref="AI21:AM21"/>
    <mergeCell ref="D20:H20"/>
    <mergeCell ref="D19:H19"/>
    <mergeCell ref="I19:L19"/>
    <mergeCell ref="M19:U19"/>
    <mergeCell ref="V19:Z19"/>
    <mergeCell ref="AA19:AH19"/>
    <mergeCell ref="AI19:AM19"/>
    <mergeCell ref="AN19:AU19"/>
    <mergeCell ref="I20:L20"/>
    <mergeCell ref="M20:U20"/>
    <mergeCell ref="V20:Z20"/>
    <mergeCell ref="AA20:AH20"/>
    <mergeCell ref="AI20:AM20"/>
    <mergeCell ref="AN20:AU20"/>
    <mergeCell ref="D18:H18"/>
    <mergeCell ref="D17:H17"/>
    <mergeCell ref="I17:L17"/>
    <mergeCell ref="M17:U17"/>
    <mergeCell ref="V17:Z17"/>
    <mergeCell ref="AA17:AH17"/>
    <mergeCell ref="AI17:AM17"/>
    <mergeCell ref="AN17:AU17"/>
    <mergeCell ref="I18:L18"/>
    <mergeCell ref="M18:U18"/>
    <mergeCell ref="V18:Z18"/>
    <mergeCell ref="AA18:AH18"/>
    <mergeCell ref="AI18:AM18"/>
    <mergeCell ref="AN18:AU18"/>
    <mergeCell ref="D16:H16"/>
    <mergeCell ref="D15:H15"/>
    <mergeCell ref="I15:L15"/>
    <mergeCell ref="M15:U15"/>
    <mergeCell ref="V15:Z15"/>
    <mergeCell ref="AA15:AH15"/>
    <mergeCell ref="AI15:AM15"/>
    <mergeCell ref="AN15:AU15"/>
    <mergeCell ref="I16:L16"/>
    <mergeCell ref="M16:U16"/>
    <mergeCell ref="V16:Z16"/>
    <mergeCell ref="AA16:AH16"/>
    <mergeCell ref="AI16:AM16"/>
    <mergeCell ref="AN16:AU16"/>
    <mergeCell ref="D14:H14"/>
    <mergeCell ref="D13:H13"/>
    <mergeCell ref="I13:L13"/>
    <mergeCell ref="M13:U13"/>
    <mergeCell ref="V13:Z13"/>
    <mergeCell ref="AA13:AH13"/>
    <mergeCell ref="AI13:AM13"/>
    <mergeCell ref="AN13:AU13"/>
    <mergeCell ref="I14:L14"/>
    <mergeCell ref="M14:U14"/>
    <mergeCell ref="V14:Z14"/>
    <mergeCell ref="AA14:AH14"/>
    <mergeCell ref="AI14:AM14"/>
    <mergeCell ref="AN14:AU14"/>
    <mergeCell ref="D12:H12"/>
    <mergeCell ref="D11:H11"/>
    <mergeCell ref="I11:L11"/>
    <mergeCell ref="M11:U11"/>
    <mergeCell ref="V11:Z11"/>
    <mergeCell ref="AA11:AH11"/>
    <mergeCell ref="AI11:AM11"/>
    <mergeCell ref="AN11:AU11"/>
    <mergeCell ref="I12:L12"/>
    <mergeCell ref="M12:U12"/>
    <mergeCell ref="V12:Z12"/>
    <mergeCell ref="AA12:AH12"/>
    <mergeCell ref="AI12:AM12"/>
    <mergeCell ref="AN12:AU12"/>
    <mergeCell ref="D10:H10"/>
    <mergeCell ref="D9:H9"/>
    <mergeCell ref="I9:L9"/>
    <mergeCell ref="M9:U9"/>
    <mergeCell ref="V9:Z9"/>
    <mergeCell ref="AA9:AH9"/>
    <mergeCell ref="AI9:AM9"/>
    <mergeCell ref="AN9:AU9"/>
    <mergeCell ref="I10:L10"/>
    <mergeCell ref="M10:U10"/>
    <mergeCell ref="V10:Z10"/>
    <mergeCell ref="AA10:AH10"/>
    <mergeCell ref="AI10:AM10"/>
    <mergeCell ref="AN10:AU10"/>
    <mergeCell ref="B2:AZ2"/>
    <mergeCell ref="C4:AZ4"/>
    <mergeCell ref="C6:H6"/>
    <mergeCell ref="D8:H8"/>
    <mergeCell ref="D7:H7"/>
    <mergeCell ref="I6:L6"/>
    <mergeCell ref="M6:U6"/>
    <mergeCell ref="V6:Z6"/>
    <mergeCell ref="AA6:AH6"/>
    <mergeCell ref="AI6:AM6"/>
    <mergeCell ref="AN6:AU6"/>
    <mergeCell ref="I7:L7"/>
    <mergeCell ref="M7:U7"/>
    <mergeCell ref="V7:Z7"/>
    <mergeCell ref="AA7:AH7"/>
    <mergeCell ref="AI7:AM7"/>
    <mergeCell ref="AN7:AU7"/>
    <mergeCell ref="I8:L8"/>
    <mergeCell ref="M8:U8"/>
    <mergeCell ref="V8:Z8"/>
    <mergeCell ref="AA8:AH8"/>
    <mergeCell ref="AI8:AM8"/>
    <mergeCell ref="AN8:AU8"/>
  </mergeCells>
  <phoneticPr fontId="2" type="noConversion"/>
  <dataValidations count="2">
    <dataValidation type="list" allowBlank="1" showInputMessage="1" showErrorMessage="1" sqref="AV7:AV21" xr:uid="{00000000-0002-0000-0C00-000000000000}">
      <formula1>"일반, 권리(사용권 등)에 관련된 부동산, 개발사업"</formula1>
    </dataValidation>
    <dataValidation type="list" allowBlank="1" showInputMessage="1" showErrorMessage="1" sqref="I7:L21" xr:uid="{00000000-0002-0000-0C00-000001000000}">
      <formula1>"주택(공동주택),주택(단독주택),주택(준주택),오피스,리테일,물류,호텔,데이터센터,사회기반시설,복합시설,기타"</formula1>
    </dataValidation>
  </dataValidations>
  <pageMargins left="0.59055118110236227" right="0.47244094488188981" top="0.74803149606299213" bottom="0.74803149606299213" header="0.31496062992125984" footer="0.31496062992125984"/>
  <pageSetup paperSize="9" scale="57"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dimension ref="A1:AY36"/>
  <sheetViews>
    <sheetView showZeros="0" view="pageBreakPreview" zoomScale="90" zoomScaleNormal="100" zoomScaleSheetLayoutView="90" workbookViewId="0">
      <selection activeCell="G11" sqref="G11:H11"/>
    </sheetView>
  </sheetViews>
  <sheetFormatPr defaultRowHeight="16.5"/>
  <cols>
    <col min="1" max="2" width="1.125" style="91" customWidth="1"/>
    <col min="3" max="3" width="2.375" style="91" customWidth="1"/>
    <col min="4" max="6" width="3.75" style="91" customWidth="1"/>
    <col min="7" max="22" width="4.375" style="91" customWidth="1"/>
    <col min="23" max="25" width="3.25" style="91" customWidth="1"/>
    <col min="26" max="26" width="7.75" style="91" customWidth="1"/>
    <col min="27" max="27" width="9" style="91"/>
    <col min="28" max="16384" width="9" style="97"/>
  </cols>
  <sheetData>
    <row r="1" spans="1:38" ht="19.5" customHeight="1">
      <c r="AA1" s="86"/>
      <c r="AB1" s="91"/>
      <c r="AC1" s="91"/>
    </row>
    <row r="2" spans="1:38" ht="17.25" customHeight="1">
      <c r="C2" s="385" t="s">
        <v>183</v>
      </c>
      <c r="D2" s="385"/>
      <c r="E2" s="385"/>
      <c r="F2" s="385"/>
      <c r="G2" s="385"/>
      <c r="H2" s="385"/>
      <c r="I2" s="385"/>
      <c r="J2" s="385"/>
      <c r="K2" s="385"/>
      <c r="L2" s="385"/>
      <c r="M2" s="385"/>
      <c r="N2" s="385"/>
      <c r="O2" s="385"/>
      <c r="P2" s="385"/>
      <c r="Q2" s="385"/>
      <c r="R2" s="385"/>
      <c r="S2" s="385"/>
      <c r="T2" s="385"/>
      <c r="U2" s="385"/>
      <c r="V2" s="385"/>
      <c r="AB2" s="91"/>
      <c r="AC2" s="91"/>
      <c r="AD2" s="91"/>
      <c r="AE2" s="91"/>
      <c r="AF2" s="91"/>
      <c r="AG2" s="91"/>
      <c r="AH2" s="91"/>
      <c r="AI2" s="91"/>
      <c r="AJ2" s="91"/>
      <c r="AK2" s="91"/>
      <c r="AL2" s="91"/>
    </row>
    <row r="3" spans="1:38" ht="17.25" customHeight="1">
      <c r="A3" s="4"/>
      <c r="B3" s="141"/>
      <c r="C3" s="141"/>
      <c r="D3" s="141"/>
      <c r="E3" s="141"/>
      <c r="F3" s="141"/>
      <c r="G3" s="141"/>
      <c r="H3" s="141"/>
      <c r="I3" s="141"/>
      <c r="J3" s="141"/>
      <c r="K3" s="141"/>
      <c r="L3" s="141"/>
      <c r="M3" s="141"/>
      <c r="N3" s="141"/>
      <c r="O3" s="141"/>
      <c r="P3" s="141"/>
      <c r="Q3" s="141"/>
      <c r="R3" s="141"/>
      <c r="S3" s="88"/>
      <c r="T3" s="88"/>
      <c r="U3" s="88"/>
      <c r="V3" s="88"/>
      <c r="W3" s="88"/>
      <c r="X3" s="88"/>
      <c r="Y3" s="88"/>
      <c r="AB3" s="91"/>
      <c r="AC3" s="91"/>
    </row>
    <row r="4" spans="1:38" ht="18.75" customHeight="1">
      <c r="A4" s="4"/>
      <c r="B4" s="141"/>
      <c r="C4" s="141"/>
      <c r="D4" s="141"/>
      <c r="E4" s="141"/>
      <c r="F4" s="141"/>
      <c r="G4" s="141"/>
      <c r="H4" s="141"/>
      <c r="I4" s="141"/>
      <c r="J4" s="141"/>
      <c r="K4" s="141"/>
      <c r="L4" s="141"/>
      <c r="M4" s="141"/>
      <c r="N4" s="141"/>
      <c r="O4" s="141"/>
      <c r="P4" s="141"/>
      <c r="Q4" s="141"/>
      <c r="R4" s="141"/>
      <c r="S4" s="430"/>
      <c r="T4" s="430"/>
      <c r="U4" s="430"/>
      <c r="V4" s="430"/>
      <c r="W4" s="430"/>
      <c r="X4" s="430"/>
      <c r="Y4" s="430"/>
      <c r="Z4" s="580" t="s">
        <v>173</v>
      </c>
      <c r="AA4" s="580"/>
    </row>
    <row r="5" spans="1:38" ht="30" customHeight="1">
      <c r="A5" s="42"/>
      <c r="B5" s="42"/>
      <c r="C5" s="437" t="s">
        <v>174</v>
      </c>
      <c r="D5" s="437"/>
      <c r="E5" s="437"/>
      <c r="F5" s="437"/>
      <c r="G5" s="437" t="s">
        <v>53</v>
      </c>
      <c r="H5" s="437"/>
      <c r="I5" s="437"/>
      <c r="J5" s="437"/>
      <c r="K5" s="437" t="s">
        <v>175</v>
      </c>
      <c r="L5" s="437"/>
      <c r="M5" s="437"/>
      <c r="N5" s="437"/>
      <c r="O5" s="437" t="s">
        <v>176</v>
      </c>
      <c r="P5" s="437"/>
      <c r="Q5" s="437"/>
      <c r="R5" s="437"/>
      <c r="S5" s="679" t="s">
        <v>177</v>
      </c>
      <c r="T5" s="679"/>
      <c r="U5" s="677" t="s">
        <v>178</v>
      </c>
      <c r="V5" s="677"/>
      <c r="W5" s="677" t="s">
        <v>179</v>
      </c>
      <c r="X5" s="677"/>
      <c r="Y5" s="677"/>
      <c r="Z5" s="684" t="s">
        <v>1121</v>
      </c>
      <c r="AA5" s="686" t="s">
        <v>1122</v>
      </c>
    </row>
    <row r="6" spans="1:38" ht="30" customHeight="1">
      <c r="A6" s="42"/>
      <c r="B6" s="42"/>
      <c r="C6" s="437"/>
      <c r="D6" s="437"/>
      <c r="E6" s="437"/>
      <c r="F6" s="437"/>
      <c r="G6" s="678" t="s">
        <v>180</v>
      </c>
      <c r="H6" s="678"/>
      <c r="I6" s="678" t="s">
        <v>181</v>
      </c>
      <c r="J6" s="678"/>
      <c r="K6" s="678" t="s">
        <v>180</v>
      </c>
      <c r="L6" s="678"/>
      <c r="M6" s="678" t="s">
        <v>181</v>
      </c>
      <c r="N6" s="678"/>
      <c r="O6" s="678" t="s">
        <v>180</v>
      </c>
      <c r="P6" s="678"/>
      <c r="Q6" s="678" t="s">
        <v>182</v>
      </c>
      <c r="R6" s="678"/>
      <c r="S6" s="679"/>
      <c r="T6" s="679"/>
      <c r="U6" s="677"/>
      <c r="V6" s="677"/>
      <c r="W6" s="677"/>
      <c r="X6" s="677"/>
      <c r="Y6" s="677"/>
      <c r="Z6" s="685"/>
      <c r="AA6" s="687"/>
    </row>
    <row r="7" spans="1:38" ht="48" customHeight="1">
      <c r="A7" s="42"/>
      <c r="B7" s="42"/>
      <c r="C7" s="156">
        <v>1</v>
      </c>
      <c r="D7" s="680" t="str">
        <f>'2부.Ⅰ.1.1)'!D7</f>
        <v>서울 장위 공공지원민간임대주택</v>
      </c>
      <c r="E7" s="680"/>
      <c r="F7" s="680"/>
      <c r="G7" s="480">
        <v>213352437200</v>
      </c>
      <c r="H7" s="482"/>
      <c r="I7" s="480"/>
      <c r="J7" s="482"/>
      <c r="K7" s="480"/>
      <c r="L7" s="482"/>
      <c r="M7" s="480"/>
      <c r="N7" s="482"/>
      <c r="O7" s="480"/>
      <c r="P7" s="482"/>
      <c r="Q7" s="480"/>
      <c r="R7" s="482"/>
      <c r="S7" s="480"/>
      <c r="T7" s="482"/>
      <c r="U7" s="480"/>
      <c r="V7" s="482"/>
      <c r="W7" s="681">
        <f t="shared" ref="W7:W21" si="0">G7+I7+K7+M7+O7+Q7-S7-U7</f>
        <v>213352437200</v>
      </c>
      <c r="X7" s="682"/>
      <c r="Y7" s="683"/>
      <c r="Z7" s="197"/>
      <c r="AA7" s="157" t="s">
        <v>1287</v>
      </c>
    </row>
    <row r="8" spans="1:38" ht="48" hidden="1" customHeight="1">
      <c r="A8" s="42"/>
      <c r="B8" s="42"/>
      <c r="C8" s="156">
        <v>2</v>
      </c>
      <c r="D8" s="680">
        <f>'2부.Ⅰ.1.1)'!D8</f>
        <v>0</v>
      </c>
      <c r="E8" s="680"/>
      <c r="F8" s="680"/>
      <c r="G8" s="480"/>
      <c r="H8" s="482"/>
      <c r="I8" s="480"/>
      <c r="J8" s="482"/>
      <c r="K8" s="480"/>
      <c r="L8" s="482"/>
      <c r="M8" s="480"/>
      <c r="N8" s="482"/>
      <c r="O8" s="480"/>
      <c r="P8" s="482"/>
      <c r="Q8" s="480"/>
      <c r="R8" s="482"/>
      <c r="S8" s="480"/>
      <c r="T8" s="482"/>
      <c r="U8" s="480"/>
      <c r="V8" s="482"/>
      <c r="W8" s="681">
        <f t="shared" si="0"/>
        <v>0</v>
      </c>
      <c r="X8" s="682"/>
      <c r="Y8" s="683"/>
      <c r="Z8" s="197"/>
      <c r="AA8" s="157"/>
    </row>
    <row r="9" spans="1:38" ht="48" hidden="1" customHeight="1">
      <c r="A9" s="42"/>
      <c r="B9" s="42"/>
      <c r="C9" s="156">
        <v>3</v>
      </c>
      <c r="D9" s="680">
        <f>'2부.Ⅰ.1.1)'!D9</f>
        <v>0</v>
      </c>
      <c r="E9" s="680"/>
      <c r="F9" s="680"/>
      <c r="G9" s="480"/>
      <c r="H9" s="482"/>
      <c r="I9" s="480"/>
      <c r="J9" s="482"/>
      <c r="K9" s="480"/>
      <c r="L9" s="482"/>
      <c r="M9" s="480"/>
      <c r="N9" s="482"/>
      <c r="O9" s="480"/>
      <c r="P9" s="482"/>
      <c r="Q9" s="480"/>
      <c r="R9" s="482"/>
      <c r="S9" s="480"/>
      <c r="T9" s="482"/>
      <c r="U9" s="480"/>
      <c r="V9" s="482"/>
      <c r="W9" s="681">
        <f t="shared" si="0"/>
        <v>0</v>
      </c>
      <c r="X9" s="682"/>
      <c r="Y9" s="683"/>
      <c r="Z9" s="197"/>
      <c r="AA9" s="157"/>
    </row>
    <row r="10" spans="1:38" ht="48" hidden="1" customHeight="1">
      <c r="A10" s="42"/>
      <c r="B10" s="42"/>
      <c r="C10" s="156">
        <v>4</v>
      </c>
      <c r="D10" s="680">
        <f>'2부.Ⅰ.1.1)'!D10</f>
        <v>0</v>
      </c>
      <c r="E10" s="680"/>
      <c r="F10" s="680"/>
      <c r="G10" s="480"/>
      <c r="H10" s="482"/>
      <c r="I10" s="480"/>
      <c r="J10" s="482"/>
      <c r="K10" s="480"/>
      <c r="L10" s="482"/>
      <c r="M10" s="480"/>
      <c r="N10" s="482"/>
      <c r="O10" s="480"/>
      <c r="P10" s="482"/>
      <c r="Q10" s="480"/>
      <c r="R10" s="482"/>
      <c r="S10" s="480"/>
      <c r="T10" s="482"/>
      <c r="U10" s="480"/>
      <c r="V10" s="482"/>
      <c r="W10" s="681">
        <f t="shared" si="0"/>
        <v>0</v>
      </c>
      <c r="X10" s="682"/>
      <c r="Y10" s="683"/>
      <c r="Z10" s="197"/>
      <c r="AA10" s="157"/>
    </row>
    <row r="11" spans="1:38" ht="48" hidden="1" customHeight="1">
      <c r="A11" s="42"/>
      <c r="B11" s="42"/>
      <c r="C11" s="156">
        <v>5</v>
      </c>
      <c r="D11" s="680">
        <f>'2부.Ⅰ.1.1)'!D11</f>
        <v>0</v>
      </c>
      <c r="E11" s="680"/>
      <c r="F11" s="680"/>
      <c r="G11" s="480"/>
      <c r="H11" s="482"/>
      <c r="I11" s="480"/>
      <c r="J11" s="482"/>
      <c r="K11" s="480"/>
      <c r="L11" s="482"/>
      <c r="M11" s="480"/>
      <c r="N11" s="482"/>
      <c r="O11" s="480"/>
      <c r="P11" s="482"/>
      <c r="Q11" s="480"/>
      <c r="R11" s="482"/>
      <c r="S11" s="480"/>
      <c r="T11" s="482"/>
      <c r="U11" s="480"/>
      <c r="V11" s="482"/>
      <c r="W11" s="681">
        <f t="shared" si="0"/>
        <v>0</v>
      </c>
      <c r="X11" s="682"/>
      <c r="Y11" s="683"/>
      <c r="Z11" s="197"/>
      <c r="AA11" s="157"/>
    </row>
    <row r="12" spans="1:38" ht="48" hidden="1" customHeight="1">
      <c r="A12" s="42"/>
      <c r="B12" s="42"/>
      <c r="C12" s="156">
        <v>6</v>
      </c>
      <c r="D12" s="680">
        <f>'2부.Ⅰ.1.1)'!D12</f>
        <v>0</v>
      </c>
      <c r="E12" s="680"/>
      <c r="F12" s="680"/>
      <c r="G12" s="480"/>
      <c r="H12" s="482"/>
      <c r="I12" s="480"/>
      <c r="J12" s="482"/>
      <c r="K12" s="480"/>
      <c r="L12" s="482"/>
      <c r="M12" s="480"/>
      <c r="N12" s="482"/>
      <c r="O12" s="480"/>
      <c r="P12" s="482"/>
      <c r="Q12" s="480"/>
      <c r="R12" s="482"/>
      <c r="S12" s="480"/>
      <c r="T12" s="482"/>
      <c r="U12" s="480"/>
      <c r="V12" s="482"/>
      <c r="W12" s="681">
        <f t="shared" si="0"/>
        <v>0</v>
      </c>
      <c r="X12" s="682"/>
      <c r="Y12" s="683"/>
      <c r="Z12" s="197"/>
      <c r="AA12" s="157"/>
    </row>
    <row r="13" spans="1:38" ht="48" hidden="1" customHeight="1">
      <c r="A13" s="42"/>
      <c r="B13" s="42"/>
      <c r="C13" s="156">
        <v>7</v>
      </c>
      <c r="D13" s="680">
        <f>'2부.Ⅰ.1.1)'!D13</f>
        <v>0</v>
      </c>
      <c r="E13" s="680"/>
      <c r="F13" s="680"/>
      <c r="G13" s="480"/>
      <c r="H13" s="482"/>
      <c r="I13" s="480"/>
      <c r="J13" s="482"/>
      <c r="K13" s="480"/>
      <c r="L13" s="482"/>
      <c r="M13" s="480"/>
      <c r="N13" s="482"/>
      <c r="O13" s="480"/>
      <c r="P13" s="482"/>
      <c r="Q13" s="480"/>
      <c r="R13" s="482"/>
      <c r="S13" s="480"/>
      <c r="T13" s="482"/>
      <c r="U13" s="480"/>
      <c r="V13" s="482"/>
      <c r="W13" s="681">
        <f t="shared" si="0"/>
        <v>0</v>
      </c>
      <c r="X13" s="682"/>
      <c r="Y13" s="683"/>
      <c r="Z13" s="197"/>
      <c r="AA13" s="157"/>
    </row>
    <row r="14" spans="1:38" ht="48" hidden="1" customHeight="1">
      <c r="A14" s="42"/>
      <c r="B14" s="42"/>
      <c r="C14" s="156">
        <v>8</v>
      </c>
      <c r="D14" s="680">
        <f>'2부.Ⅰ.1.1)'!D14</f>
        <v>0</v>
      </c>
      <c r="E14" s="680"/>
      <c r="F14" s="680"/>
      <c r="G14" s="480"/>
      <c r="H14" s="482"/>
      <c r="I14" s="480"/>
      <c r="J14" s="482"/>
      <c r="K14" s="480"/>
      <c r="L14" s="482"/>
      <c r="M14" s="480"/>
      <c r="N14" s="482"/>
      <c r="O14" s="480"/>
      <c r="P14" s="482"/>
      <c r="Q14" s="480"/>
      <c r="R14" s="482"/>
      <c r="S14" s="480"/>
      <c r="T14" s="482"/>
      <c r="U14" s="480"/>
      <c r="V14" s="482"/>
      <c r="W14" s="681">
        <f t="shared" si="0"/>
        <v>0</v>
      </c>
      <c r="X14" s="682"/>
      <c r="Y14" s="683"/>
      <c r="Z14" s="197"/>
      <c r="AA14" s="157"/>
    </row>
    <row r="15" spans="1:38" ht="48" hidden="1" customHeight="1">
      <c r="A15" s="42"/>
      <c r="B15" s="42"/>
      <c r="C15" s="156">
        <v>9</v>
      </c>
      <c r="D15" s="680">
        <f>'2부.Ⅰ.1.1)'!D15</f>
        <v>0</v>
      </c>
      <c r="E15" s="680"/>
      <c r="F15" s="680"/>
      <c r="G15" s="480"/>
      <c r="H15" s="482"/>
      <c r="I15" s="480"/>
      <c r="J15" s="482"/>
      <c r="K15" s="480"/>
      <c r="L15" s="482"/>
      <c r="M15" s="480"/>
      <c r="N15" s="482"/>
      <c r="O15" s="480"/>
      <c r="P15" s="482"/>
      <c r="Q15" s="480"/>
      <c r="R15" s="482"/>
      <c r="S15" s="480"/>
      <c r="T15" s="482"/>
      <c r="U15" s="480"/>
      <c r="V15" s="482"/>
      <c r="W15" s="681">
        <f t="shared" si="0"/>
        <v>0</v>
      </c>
      <c r="X15" s="682"/>
      <c r="Y15" s="683"/>
      <c r="Z15" s="197"/>
      <c r="AA15" s="157"/>
    </row>
    <row r="16" spans="1:38" ht="48" hidden="1" customHeight="1">
      <c r="A16" s="42"/>
      <c r="B16" s="42"/>
      <c r="C16" s="156">
        <v>10</v>
      </c>
      <c r="D16" s="680">
        <f>'2부.Ⅰ.1.1)'!D16</f>
        <v>0</v>
      </c>
      <c r="E16" s="680"/>
      <c r="F16" s="680"/>
      <c r="G16" s="480"/>
      <c r="H16" s="482"/>
      <c r="I16" s="480"/>
      <c r="J16" s="482"/>
      <c r="K16" s="480"/>
      <c r="L16" s="482"/>
      <c r="M16" s="480"/>
      <c r="N16" s="482"/>
      <c r="O16" s="480"/>
      <c r="P16" s="482"/>
      <c r="Q16" s="480"/>
      <c r="R16" s="482"/>
      <c r="S16" s="480"/>
      <c r="T16" s="482"/>
      <c r="U16" s="480"/>
      <c r="V16" s="482"/>
      <c r="W16" s="681">
        <f t="shared" si="0"/>
        <v>0</v>
      </c>
      <c r="X16" s="682"/>
      <c r="Y16" s="683"/>
      <c r="Z16" s="197"/>
      <c r="AA16" s="157"/>
    </row>
    <row r="17" spans="1:51" ht="48" hidden="1" customHeight="1">
      <c r="A17" s="42"/>
      <c r="B17" s="42"/>
      <c r="C17" s="156">
        <v>11</v>
      </c>
      <c r="D17" s="680">
        <f>'2부.Ⅰ.1.1)'!D17</f>
        <v>0</v>
      </c>
      <c r="E17" s="680"/>
      <c r="F17" s="680"/>
      <c r="G17" s="480"/>
      <c r="H17" s="482"/>
      <c r="I17" s="480"/>
      <c r="J17" s="482"/>
      <c r="K17" s="480"/>
      <c r="L17" s="482"/>
      <c r="M17" s="480"/>
      <c r="N17" s="482"/>
      <c r="O17" s="480"/>
      <c r="P17" s="482"/>
      <c r="Q17" s="480"/>
      <c r="R17" s="482"/>
      <c r="S17" s="480"/>
      <c r="T17" s="482"/>
      <c r="U17" s="480"/>
      <c r="V17" s="482"/>
      <c r="W17" s="681">
        <f t="shared" si="0"/>
        <v>0</v>
      </c>
      <c r="X17" s="682"/>
      <c r="Y17" s="683"/>
      <c r="Z17" s="197"/>
      <c r="AA17" s="157"/>
    </row>
    <row r="18" spans="1:51" ht="48" hidden="1" customHeight="1">
      <c r="A18" s="42"/>
      <c r="B18" s="42"/>
      <c r="C18" s="156">
        <v>12</v>
      </c>
      <c r="D18" s="680">
        <f>'2부.Ⅰ.1.1)'!D18</f>
        <v>0</v>
      </c>
      <c r="E18" s="680"/>
      <c r="F18" s="680"/>
      <c r="G18" s="480"/>
      <c r="H18" s="482"/>
      <c r="I18" s="480"/>
      <c r="J18" s="482"/>
      <c r="K18" s="480"/>
      <c r="L18" s="482"/>
      <c r="M18" s="480"/>
      <c r="N18" s="482"/>
      <c r="O18" s="480"/>
      <c r="P18" s="482"/>
      <c r="Q18" s="480"/>
      <c r="R18" s="482"/>
      <c r="S18" s="480"/>
      <c r="T18" s="482"/>
      <c r="U18" s="480"/>
      <c r="V18" s="482"/>
      <c r="W18" s="681">
        <f t="shared" si="0"/>
        <v>0</v>
      </c>
      <c r="X18" s="682"/>
      <c r="Y18" s="683"/>
      <c r="Z18" s="197"/>
      <c r="AA18" s="157"/>
    </row>
    <row r="19" spans="1:51" ht="48" hidden="1" customHeight="1">
      <c r="A19" s="42"/>
      <c r="B19" s="42"/>
      <c r="C19" s="156">
        <v>13</v>
      </c>
      <c r="D19" s="680">
        <f>'2부.Ⅰ.1.1)'!D19</f>
        <v>0</v>
      </c>
      <c r="E19" s="680"/>
      <c r="F19" s="680"/>
      <c r="G19" s="480"/>
      <c r="H19" s="482"/>
      <c r="I19" s="480"/>
      <c r="J19" s="482"/>
      <c r="K19" s="480"/>
      <c r="L19" s="482"/>
      <c r="M19" s="480"/>
      <c r="N19" s="482"/>
      <c r="O19" s="480"/>
      <c r="P19" s="482"/>
      <c r="Q19" s="480"/>
      <c r="R19" s="482"/>
      <c r="S19" s="480"/>
      <c r="T19" s="482"/>
      <c r="U19" s="480"/>
      <c r="V19" s="482"/>
      <c r="W19" s="681">
        <f t="shared" si="0"/>
        <v>0</v>
      </c>
      <c r="X19" s="682"/>
      <c r="Y19" s="683"/>
      <c r="Z19" s="197"/>
      <c r="AA19" s="157"/>
    </row>
    <row r="20" spans="1:51" ht="48" hidden="1" customHeight="1">
      <c r="A20" s="42"/>
      <c r="B20" s="42"/>
      <c r="C20" s="156">
        <v>14</v>
      </c>
      <c r="D20" s="680">
        <f>'2부.Ⅰ.1.1)'!D20</f>
        <v>0</v>
      </c>
      <c r="E20" s="680"/>
      <c r="F20" s="680"/>
      <c r="G20" s="480"/>
      <c r="H20" s="482"/>
      <c r="I20" s="480"/>
      <c r="J20" s="482"/>
      <c r="K20" s="480"/>
      <c r="L20" s="482"/>
      <c r="M20" s="480"/>
      <c r="N20" s="482"/>
      <c r="O20" s="480"/>
      <c r="P20" s="482"/>
      <c r="Q20" s="480"/>
      <c r="R20" s="482"/>
      <c r="S20" s="480"/>
      <c r="T20" s="482"/>
      <c r="U20" s="480"/>
      <c r="V20" s="482"/>
      <c r="W20" s="681">
        <f t="shared" si="0"/>
        <v>0</v>
      </c>
      <c r="X20" s="682"/>
      <c r="Y20" s="683"/>
      <c r="Z20" s="197"/>
      <c r="AA20" s="157"/>
    </row>
    <row r="21" spans="1:51" ht="48" hidden="1" customHeight="1">
      <c r="A21" s="42"/>
      <c r="B21" s="42"/>
      <c r="C21" s="156">
        <v>15</v>
      </c>
      <c r="D21" s="680">
        <f>'2부.Ⅰ.1.1)'!D21</f>
        <v>0</v>
      </c>
      <c r="E21" s="680"/>
      <c r="F21" s="680"/>
      <c r="G21" s="480"/>
      <c r="H21" s="482"/>
      <c r="I21" s="480"/>
      <c r="J21" s="482"/>
      <c r="K21" s="480"/>
      <c r="L21" s="482"/>
      <c r="M21" s="480"/>
      <c r="N21" s="482"/>
      <c r="O21" s="480"/>
      <c r="P21" s="482"/>
      <c r="Q21" s="480"/>
      <c r="R21" s="482"/>
      <c r="S21" s="480"/>
      <c r="T21" s="482"/>
      <c r="U21" s="480"/>
      <c r="V21" s="482"/>
      <c r="W21" s="681">
        <f t="shared" si="0"/>
        <v>0</v>
      </c>
      <c r="X21" s="682"/>
      <c r="Y21" s="683"/>
      <c r="Z21" s="197"/>
      <c r="AA21" s="157"/>
    </row>
    <row r="22" spans="1:51" ht="7.5" customHeight="1">
      <c r="A22" s="7"/>
      <c r="B22" s="6"/>
      <c r="C22" s="5"/>
      <c r="D22" s="5"/>
      <c r="E22" s="142"/>
      <c r="F22" s="142"/>
      <c r="G22" s="142"/>
      <c r="H22" s="142"/>
      <c r="I22" s="142"/>
      <c r="J22" s="142"/>
      <c r="K22" s="142"/>
      <c r="L22" s="142"/>
      <c r="M22" s="142"/>
      <c r="N22" s="142"/>
      <c r="O22" s="142"/>
      <c r="P22" s="160"/>
      <c r="Q22" s="160"/>
      <c r="R22" s="160"/>
      <c r="S22" s="7"/>
      <c r="T22" s="7"/>
      <c r="U22" s="7"/>
      <c r="V22" s="7"/>
      <c r="W22" s="7"/>
      <c r="X22" s="7"/>
      <c r="Y22" s="7"/>
      <c r="Z22" s="7"/>
      <c r="AA22" s="7"/>
      <c r="AB22" s="160"/>
      <c r="AC22" s="160"/>
      <c r="AD22" s="160"/>
      <c r="AE22" s="160"/>
      <c r="AF22" s="160"/>
      <c r="AG22" s="160"/>
      <c r="AH22" s="160"/>
      <c r="AI22" s="160"/>
      <c r="AJ22" s="160"/>
      <c r="AK22" s="160"/>
      <c r="AL22" s="147"/>
      <c r="AM22" s="91"/>
    </row>
    <row r="23" spans="1:51" ht="26.25" customHeight="1">
      <c r="A23" s="7"/>
      <c r="B23" s="6"/>
      <c r="C23" s="5"/>
      <c r="D23" s="17"/>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103" t="s">
        <v>1034</v>
      </c>
      <c r="AC23" s="85"/>
      <c r="AD23" s="17"/>
      <c r="AE23" s="17"/>
      <c r="AF23" s="17"/>
      <c r="AG23" s="17"/>
      <c r="AH23" s="17"/>
      <c r="AI23" s="17"/>
      <c r="AJ23" s="17"/>
      <c r="AK23" s="17"/>
      <c r="AM23" s="17"/>
      <c r="AN23" s="17"/>
      <c r="AO23" s="17"/>
      <c r="AP23" s="17"/>
      <c r="AQ23" s="17"/>
      <c r="AR23" s="17"/>
      <c r="AS23" s="17"/>
      <c r="AT23" s="17"/>
      <c r="AU23" s="17"/>
      <c r="AV23" s="17"/>
      <c r="AW23" s="17"/>
      <c r="AX23" s="17"/>
      <c r="AY23" s="103"/>
    </row>
    <row r="24" spans="1:51" ht="18" customHeight="1"/>
    <row r="25" spans="1:51" ht="30" customHeight="1">
      <c r="C25" s="122"/>
      <c r="D25" s="175"/>
      <c r="E25" s="175"/>
      <c r="F25" s="175"/>
      <c r="G25" s="175"/>
      <c r="H25" s="175"/>
      <c r="I25" s="175"/>
      <c r="J25" s="175"/>
      <c r="K25" s="175"/>
      <c r="L25" s="175"/>
      <c r="M25" s="175"/>
      <c r="N25" s="175"/>
      <c r="O25" s="175"/>
      <c r="P25" s="175"/>
      <c r="Q25" s="175"/>
      <c r="R25" s="175"/>
    </row>
    <row r="26" spans="1:51" ht="115.5" customHeight="1">
      <c r="A26" s="272" t="s">
        <v>1181</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3"/>
    </row>
    <row r="27" spans="1:51" ht="30" customHeight="1"/>
    <row r="28" spans="1:51" ht="30" customHeight="1"/>
    <row r="29" spans="1:51" ht="30" customHeight="1"/>
    <row r="30" spans="1:51" ht="30" customHeight="1"/>
    <row r="32" spans="1:51" ht="26.25" customHeight="1"/>
    <row r="35" ht="151.5" customHeight="1"/>
    <row r="36" ht="133.5" customHeight="1"/>
  </sheetData>
  <sheetProtection formatCells="0" formatRows="0"/>
  <mergeCells count="170">
    <mergeCell ref="Z4:AA4"/>
    <mergeCell ref="Z5:Z6"/>
    <mergeCell ref="AA5:AA6"/>
    <mergeCell ref="E23:AA23"/>
    <mergeCell ref="D14:F14"/>
    <mergeCell ref="U15:V15"/>
    <mergeCell ref="W12:Y12"/>
    <mergeCell ref="W13:Y13"/>
    <mergeCell ref="W15:Y15"/>
    <mergeCell ref="U14:V14"/>
    <mergeCell ref="W14:Y14"/>
    <mergeCell ref="D15:F15"/>
    <mergeCell ref="G15:H15"/>
    <mergeCell ref="I15:J15"/>
    <mergeCell ref="K15:L15"/>
    <mergeCell ref="M15:N15"/>
    <mergeCell ref="O15:P15"/>
    <mergeCell ref="Q15:R15"/>
    <mergeCell ref="S15:T15"/>
    <mergeCell ref="U19:V19"/>
    <mergeCell ref="W19:Y19"/>
    <mergeCell ref="U18:V18"/>
    <mergeCell ref="W18:Y18"/>
    <mergeCell ref="D19:F19"/>
    <mergeCell ref="G19:H19"/>
    <mergeCell ref="I19:J19"/>
    <mergeCell ref="K19:L19"/>
    <mergeCell ref="S19:T19"/>
    <mergeCell ref="O19:P19"/>
    <mergeCell ref="Q19:R19"/>
    <mergeCell ref="G16:H16"/>
    <mergeCell ref="I16:J16"/>
    <mergeCell ref="K16:L16"/>
    <mergeCell ref="M16:N16"/>
    <mergeCell ref="O16:P16"/>
    <mergeCell ref="Q16:R16"/>
    <mergeCell ref="S16:T16"/>
    <mergeCell ref="M19:N19"/>
    <mergeCell ref="U13:V13"/>
    <mergeCell ref="D12:F12"/>
    <mergeCell ref="G12:H12"/>
    <mergeCell ref="I12:J12"/>
    <mergeCell ref="K12:L12"/>
    <mergeCell ref="M12:N12"/>
    <mergeCell ref="O12:P12"/>
    <mergeCell ref="Q12:R12"/>
    <mergeCell ref="S12:T12"/>
    <mergeCell ref="U12:V12"/>
    <mergeCell ref="D13:F13"/>
    <mergeCell ref="G13:H13"/>
    <mergeCell ref="I13:J13"/>
    <mergeCell ref="K13:L13"/>
    <mergeCell ref="M13:N13"/>
    <mergeCell ref="O13:P13"/>
    <mergeCell ref="Q13:R13"/>
    <mergeCell ref="S13:T13"/>
    <mergeCell ref="U11:V11"/>
    <mergeCell ref="W11:Y11"/>
    <mergeCell ref="D10:F10"/>
    <mergeCell ref="G10:H10"/>
    <mergeCell ref="I10:J10"/>
    <mergeCell ref="K10:L10"/>
    <mergeCell ref="M10:N10"/>
    <mergeCell ref="O10:P10"/>
    <mergeCell ref="Q10:R10"/>
    <mergeCell ref="S10:T10"/>
    <mergeCell ref="U10:V10"/>
    <mergeCell ref="D16:F16"/>
    <mergeCell ref="U8:V8"/>
    <mergeCell ref="W8:Y8"/>
    <mergeCell ref="D9:F9"/>
    <mergeCell ref="G9:H9"/>
    <mergeCell ref="I9:J9"/>
    <mergeCell ref="K9:L9"/>
    <mergeCell ref="M9:N9"/>
    <mergeCell ref="O9:P9"/>
    <mergeCell ref="Q9:R9"/>
    <mergeCell ref="S9:T9"/>
    <mergeCell ref="D8:F8"/>
    <mergeCell ref="G8:H8"/>
    <mergeCell ref="I8:J8"/>
    <mergeCell ref="K8:L8"/>
    <mergeCell ref="M8:N8"/>
    <mergeCell ref="O8:P8"/>
    <mergeCell ref="Q8:R8"/>
    <mergeCell ref="S8:T8"/>
    <mergeCell ref="U9:V9"/>
    <mergeCell ref="W9:Y9"/>
    <mergeCell ref="W10:Y10"/>
    <mergeCell ref="D11:F11"/>
    <mergeCell ref="G11:H11"/>
    <mergeCell ref="U17:V17"/>
    <mergeCell ref="W17:Y17"/>
    <mergeCell ref="D18:F18"/>
    <mergeCell ref="G18:H18"/>
    <mergeCell ref="I18:J18"/>
    <mergeCell ref="K18:L18"/>
    <mergeCell ref="M18:N18"/>
    <mergeCell ref="O18:P18"/>
    <mergeCell ref="Q18:R18"/>
    <mergeCell ref="S18:T18"/>
    <mergeCell ref="K17:L17"/>
    <mergeCell ref="M17:N17"/>
    <mergeCell ref="O17:P17"/>
    <mergeCell ref="Q17:R17"/>
    <mergeCell ref="S17:T17"/>
    <mergeCell ref="W21:Y21"/>
    <mergeCell ref="D21:F21"/>
    <mergeCell ref="Q20:R20"/>
    <mergeCell ref="W20:Y20"/>
    <mergeCell ref="D20:F20"/>
    <mergeCell ref="G20:H20"/>
    <mergeCell ref="I20:J20"/>
    <mergeCell ref="K20:L20"/>
    <mergeCell ref="M20:N20"/>
    <mergeCell ref="O20:P20"/>
    <mergeCell ref="A26:AA26"/>
    <mergeCell ref="S4:Y4"/>
    <mergeCell ref="C2:V2"/>
    <mergeCell ref="D7:F7"/>
    <mergeCell ref="G7:H7"/>
    <mergeCell ref="I7:J7"/>
    <mergeCell ref="K7:L7"/>
    <mergeCell ref="S20:T20"/>
    <mergeCell ref="U20:V20"/>
    <mergeCell ref="S21:T21"/>
    <mergeCell ref="U21:V21"/>
    <mergeCell ref="Q21:R21"/>
    <mergeCell ref="G21:H21"/>
    <mergeCell ref="I21:J21"/>
    <mergeCell ref="K21:L21"/>
    <mergeCell ref="M21:N21"/>
    <mergeCell ref="O21:P21"/>
    <mergeCell ref="U7:V7"/>
    <mergeCell ref="W7:Y7"/>
    <mergeCell ref="U16:V16"/>
    <mergeCell ref="W16:Y16"/>
    <mergeCell ref="D17:F17"/>
    <mergeCell ref="G17:H17"/>
    <mergeCell ref="I17:J17"/>
    <mergeCell ref="C5:F6"/>
    <mergeCell ref="G5:J5"/>
    <mergeCell ref="K5:N5"/>
    <mergeCell ref="O5:R5"/>
    <mergeCell ref="U5:V6"/>
    <mergeCell ref="W5:Y6"/>
    <mergeCell ref="G6:H6"/>
    <mergeCell ref="I6:J6"/>
    <mergeCell ref="K6:L6"/>
    <mergeCell ref="M6:N6"/>
    <mergeCell ref="O6:P6"/>
    <mergeCell ref="Q6:R6"/>
    <mergeCell ref="S5:T6"/>
    <mergeCell ref="M7:N7"/>
    <mergeCell ref="O7:P7"/>
    <mergeCell ref="Q7:R7"/>
    <mergeCell ref="S7:T7"/>
    <mergeCell ref="G14:H14"/>
    <mergeCell ref="I14:J14"/>
    <mergeCell ref="K14:L14"/>
    <mergeCell ref="M14:N14"/>
    <mergeCell ref="O14:P14"/>
    <mergeCell ref="Q14:R14"/>
    <mergeCell ref="S14:T14"/>
    <mergeCell ref="I11:J11"/>
    <mergeCell ref="K11:L11"/>
    <mergeCell ref="M11:N11"/>
    <mergeCell ref="O11:P11"/>
    <mergeCell ref="Q11:R11"/>
    <mergeCell ref="S11:T11"/>
  </mergeCells>
  <phoneticPr fontId="2" type="noConversion"/>
  <dataValidations count="1">
    <dataValidation type="list" allowBlank="1" showInputMessage="1" showErrorMessage="1" sqref="AA7:AA21" xr:uid="{00000000-0002-0000-0D00-000000000000}">
      <formula1>"임대주택, 일반"</formula1>
    </dataValidation>
  </dataValidations>
  <pageMargins left="0.59055118110236227" right="0.47244094488188981" top="0.74803149606299213" bottom="0.74803149606299213" header="0.31496062992125984" footer="0.31496062992125984"/>
  <pageSetup paperSize="9" scale="69"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2:AY24"/>
  <sheetViews>
    <sheetView view="pageBreakPreview" zoomScaleNormal="100" zoomScaleSheetLayoutView="100" workbookViewId="0">
      <selection activeCell="D5" sqref="D5:H5"/>
    </sheetView>
  </sheetViews>
  <sheetFormatPr defaultRowHeight="16.5"/>
  <cols>
    <col min="1" max="2" width="1.125" style="91" customWidth="1"/>
    <col min="3" max="3" width="2.375" style="91" customWidth="1"/>
    <col min="4" max="17" width="3.75" style="91" customWidth="1"/>
    <col min="18" max="22" width="2.75" style="91" customWidth="1"/>
    <col min="23" max="25" width="3.125" style="91" customWidth="1"/>
    <col min="26" max="31" width="9" style="91"/>
    <col min="32" max="16384" width="9" style="97"/>
  </cols>
  <sheetData>
    <row r="2" spans="1:31" ht="17.25" customHeight="1">
      <c r="C2" s="385" t="s">
        <v>188</v>
      </c>
      <c r="D2" s="385"/>
      <c r="E2" s="385"/>
      <c r="F2" s="385"/>
      <c r="G2" s="385"/>
      <c r="H2" s="385"/>
      <c r="I2" s="385"/>
      <c r="J2" s="385"/>
      <c r="K2" s="385"/>
      <c r="L2" s="385"/>
      <c r="M2" s="385"/>
      <c r="N2" s="385"/>
      <c r="O2" s="385"/>
      <c r="P2" s="385"/>
      <c r="Q2" s="385"/>
      <c r="R2" s="385"/>
      <c r="S2" s="385"/>
      <c r="T2" s="385"/>
      <c r="U2" s="385"/>
      <c r="V2" s="385"/>
    </row>
    <row r="3" spans="1:31" ht="18.75" customHeight="1">
      <c r="A3" s="4"/>
      <c r="B3" s="141"/>
      <c r="C3" s="141"/>
      <c r="D3" s="141"/>
      <c r="E3" s="141"/>
      <c r="F3" s="141"/>
      <c r="G3" s="141"/>
      <c r="H3" s="141"/>
      <c r="I3" s="141"/>
      <c r="J3" s="141"/>
      <c r="K3" s="141"/>
      <c r="L3" s="141"/>
      <c r="M3" s="141"/>
      <c r="N3" s="141"/>
      <c r="O3" s="141"/>
      <c r="P3" s="141"/>
      <c r="Q3" s="141"/>
      <c r="R3" s="141"/>
      <c r="S3" s="141"/>
      <c r="T3" s="141"/>
      <c r="U3" s="141"/>
      <c r="V3" s="141"/>
      <c r="W3" s="141"/>
      <c r="X3" s="43"/>
      <c r="Y3" s="43"/>
      <c r="Z3" s="2"/>
    </row>
    <row r="4" spans="1:31" s="199" customFormat="1" ht="53.25" customHeight="1">
      <c r="A4" s="42"/>
      <c r="B4" s="42"/>
      <c r="C4" s="678" t="s">
        <v>163</v>
      </c>
      <c r="D4" s="678"/>
      <c r="E4" s="678"/>
      <c r="F4" s="678"/>
      <c r="G4" s="678"/>
      <c r="H4" s="678"/>
      <c r="I4" s="688" t="s">
        <v>184</v>
      </c>
      <c r="J4" s="689"/>
      <c r="K4" s="689"/>
      <c r="L4" s="689"/>
      <c r="M4" s="689"/>
      <c r="N4" s="438" t="s">
        <v>185</v>
      </c>
      <c r="O4" s="678"/>
      <c r="P4" s="678"/>
      <c r="Q4" s="678"/>
      <c r="R4" s="438" t="s">
        <v>186</v>
      </c>
      <c r="S4" s="438"/>
      <c r="T4" s="438"/>
      <c r="U4" s="438"/>
      <c r="V4" s="438"/>
      <c r="W4" s="438" t="s">
        <v>187</v>
      </c>
      <c r="X4" s="678"/>
      <c r="Y4" s="678"/>
      <c r="Z4" s="198"/>
      <c r="AA4" s="198"/>
      <c r="AB4" s="198"/>
      <c r="AC4" s="198"/>
      <c r="AD4" s="198"/>
      <c r="AE4" s="198"/>
    </row>
    <row r="5" spans="1:31" s="199" customFormat="1" ht="30" customHeight="1">
      <c r="A5" s="42"/>
      <c r="B5" s="42"/>
      <c r="C5" s="79">
        <v>1</v>
      </c>
      <c r="D5" s="693" t="str">
        <f>'2부.Ⅰ.1.1)'!D7</f>
        <v>서울 장위 공공지원민간임대주택</v>
      </c>
      <c r="E5" s="694"/>
      <c r="F5" s="694"/>
      <c r="G5" s="694"/>
      <c r="H5" s="694"/>
      <c r="I5" s="690"/>
      <c r="J5" s="690"/>
      <c r="K5" s="690"/>
      <c r="L5" s="690"/>
      <c r="M5" s="690"/>
      <c r="N5" s="690"/>
      <c r="O5" s="690"/>
      <c r="P5" s="690"/>
      <c r="Q5" s="690"/>
      <c r="R5" s="691" t="str">
        <f t="shared" ref="R5:R19" si="0">IFERROR(N5/I5,"")</f>
        <v/>
      </c>
      <c r="S5" s="691"/>
      <c r="T5" s="691"/>
      <c r="U5" s="691"/>
      <c r="V5" s="691"/>
      <c r="W5" s="692"/>
      <c r="X5" s="692"/>
      <c r="Y5" s="692"/>
      <c r="Z5" s="198"/>
      <c r="AA5" s="198"/>
      <c r="AB5" s="198"/>
      <c r="AC5" s="198"/>
      <c r="AD5" s="198"/>
      <c r="AE5" s="198"/>
    </row>
    <row r="6" spans="1:31" s="199" customFormat="1" ht="30" hidden="1" customHeight="1">
      <c r="A6" s="42"/>
      <c r="B6" s="42"/>
      <c r="C6" s="79">
        <v>2</v>
      </c>
      <c r="D6" s="693">
        <f>'2부.Ⅰ.1.1)'!D8</f>
        <v>0</v>
      </c>
      <c r="E6" s="694"/>
      <c r="F6" s="694"/>
      <c r="G6" s="694"/>
      <c r="H6" s="694"/>
      <c r="I6" s="690"/>
      <c r="J6" s="690"/>
      <c r="K6" s="690"/>
      <c r="L6" s="690"/>
      <c r="M6" s="690"/>
      <c r="N6" s="690"/>
      <c r="O6" s="690"/>
      <c r="P6" s="690"/>
      <c r="Q6" s="690"/>
      <c r="R6" s="691" t="str">
        <f t="shared" si="0"/>
        <v/>
      </c>
      <c r="S6" s="691"/>
      <c r="T6" s="691"/>
      <c r="U6" s="691"/>
      <c r="V6" s="691"/>
      <c r="W6" s="692"/>
      <c r="X6" s="692"/>
      <c r="Y6" s="692"/>
      <c r="Z6" s="198"/>
      <c r="AA6" s="198"/>
      <c r="AB6" s="198"/>
      <c r="AC6" s="198"/>
      <c r="AD6" s="198"/>
      <c r="AE6" s="198"/>
    </row>
    <row r="7" spans="1:31" s="199" customFormat="1" ht="30" hidden="1" customHeight="1">
      <c r="A7" s="42"/>
      <c r="B7" s="42"/>
      <c r="C7" s="79">
        <v>3</v>
      </c>
      <c r="D7" s="693">
        <f>'2부.Ⅰ.1.1)'!D9</f>
        <v>0</v>
      </c>
      <c r="E7" s="694"/>
      <c r="F7" s="694"/>
      <c r="G7" s="694"/>
      <c r="H7" s="694"/>
      <c r="I7" s="690"/>
      <c r="J7" s="690"/>
      <c r="K7" s="690"/>
      <c r="L7" s="690"/>
      <c r="M7" s="690"/>
      <c r="N7" s="690"/>
      <c r="O7" s="690"/>
      <c r="P7" s="690"/>
      <c r="Q7" s="690"/>
      <c r="R7" s="691" t="str">
        <f t="shared" si="0"/>
        <v/>
      </c>
      <c r="S7" s="691"/>
      <c r="T7" s="691"/>
      <c r="U7" s="691"/>
      <c r="V7" s="691"/>
      <c r="W7" s="692"/>
      <c r="X7" s="692"/>
      <c r="Y7" s="692"/>
      <c r="Z7" s="198"/>
      <c r="AA7" s="198"/>
      <c r="AB7" s="198"/>
      <c r="AC7" s="198"/>
      <c r="AD7" s="198"/>
      <c r="AE7" s="198"/>
    </row>
    <row r="8" spans="1:31" s="199" customFormat="1" ht="30" hidden="1" customHeight="1">
      <c r="A8" s="42"/>
      <c r="B8" s="42"/>
      <c r="C8" s="79">
        <v>4</v>
      </c>
      <c r="D8" s="693">
        <f>'2부.Ⅰ.1.1)'!D10</f>
        <v>0</v>
      </c>
      <c r="E8" s="694"/>
      <c r="F8" s="694"/>
      <c r="G8" s="694"/>
      <c r="H8" s="694"/>
      <c r="I8" s="690"/>
      <c r="J8" s="690"/>
      <c r="K8" s="690"/>
      <c r="L8" s="690"/>
      <c r="M8" s="690"/>
      <c r="N8" s="690"/>
      <c r="O8" s="690"/>
      <c r="P8" s="690"/>
      <c r="Q8" s="690"/>
      <c r="R8" s="691" t="str">
        <f t="shared" si="0"/>
        <v/>
      </c>
      <c r="S8" s="691"/>
      <c r="T8" s="691"/>
      <c r="U8" s="691"/>
      <c r="V8" s="691"/>
      <c r="W8" s="692"/>
      <c r="X8" s="692"/>
      <c r="Y8" s="692"/>
      <c r="Z8" s="198"/>
      <c r="AA8" s="198"/>
      <c r="AB8" s="198"/>
      <c r="AC8" s="198"/>
      <c r="AD8" s="198"/>
      <c r="AE8" s="198"/>
    </row>
    <row r="9" spans="1:31" s="199" customFormat="1" ht="30" hidden="1" customHeight="1">
      <c r="A9" s="42"/>
      <c r="B9" s="42"/>
      <c r="C9" s="79">
        <v>5</v>
      </c>
      <c r="D9" s="693">
        <f>'2부.Ⅰ.1.1)'!D11</f>
        <v>0</v>
      </c>
      <c r="E9" s="694"/>
      <c r="F9" s="694"/>
      <c r="G9" s="694"/>
      <c r="H9" s="694"/>
      <c r="I9" s="690"/>
      <c r="J9" s="690"/>
      <c r="K9" s="690"/>
      <c r="L9" s="690"/>
      <c r="M9" s="690"/>
      <c r="N9" s="690"/>
      <c r="O9" s="690"/>
      <c r="P9" s="690"/>
      <c r="Q9" s="690"/>
      <c r="R9" s="691" t="str">
        <f t="shared" si="0"/>
        <v/>
      </c>
      <c r="S9" s="691"/>
      <c r="T9" s="691"/>
      <c r="U9" s="691"/>
      <c r="V9" s="691"/>
      <c r="W9" s="692"/>
      <c r="X9" s="692"/>
      <c r="Y9" s="692"/>
      <c r="Z9" s="198"/>
      <c r="AA9" s="198"/>
      <c r="AB9" s="198"/>
      <c r="AC9" s="198"/>
      <c r="AD9" s="198"/>
      <c r="AE9" s="198"/>
    </row>
    <row r="10" spans="1:31" s="199" customFormat="1" ht="30" hidden="1" customHeight="1">
      <c r="A10" s="42"/>
      <c r="B10" s="42"/>
      <c r="C10" s="79">
        <v>6</v>
      </c>
      <c r="D10" s="693">
        <f>'2부.Ⅰ.1.1)'!D12</f>
        <v>0</v>
      </c>
      <c r="E10" s="694"/>
      <c r="F10" s="694"/>
      <c r="G10" s="694"/>
      <c r="H10" s="694"/>
      <c r="I10" s="690"/>
      <c r="J10" s="690"/>
      <c r="K10" s="690"/>
      <c r="L10" s="690"/>
      <c r="M10" s="690"/>
      <c r="N10" s="690"/>
      <c r="O10" s="690"/>
      <c r="P10" s="690"/>
      <c r="Q10" s="690"/>
      <c r="R10" s="691" t="str">
        <f t="shared" si="0"/>
        <v/>
      </c>
      <c r="S10" s="691"/>
      <c r="T10" s="691"/>
      <c r="U10" s="691"/>
      <c r="V10" s="691"/>
      <c r="W10" s="692"/>
      <c r="X10" s="692"/>
      <c r="Y10" s="692"/>
      <c r="Z10" s="198"/>
      <c r="AA10" s="198"/>
      <c r="AB10" s="198"/>
      <c r="AC10" s="198"/>
      <c r="AD10" s="198"/>
      <c r="AE10" s="198"/>
    </row>
    <row r="11" spans="1:31" s="199" customFormat="1" ht="30" hidden="1" customHeight="1">
      <c r="A11" s="42"/>
      <c r="B11" s="42"/>
      <c r="C11" s="79">
        <v>7</v>
      </c>
      <c r="D11" s="693">
        <f>'2부.Ⅰ.1.1)'!D13</f>
        <v>0</v>
      </c>
      <c r="E11" s="694"/>
      <c r="F11" s="694"/>
      <c r="G11" s="694"/>
      <c r="H11" s="694"/>
      <c r="I11" s="690"/>
      <c r="J11" s="690"/>
      <c r="K11" s="690"/>
      <c r="L11" s="690"/>
      <c r="M11" s="690"/>
      <c r="N11" s="690"/>
      <c r="O11" s="690"/>
      <c r="P11" s="690"/>
      <c r="Q11" s="690"/>
      <c r="R11" s="691" t="str">
        <f t="shared" si="0"/>
        <v/>
      </c>
      <c r="S11" s="691"/>
      <c r="T11" s="691"/>
      <c r="U11" s="691"/>
      <c r="V11" s="691"/>
      <c r="W11" s="692"/>
      <c r="X11" s="692"/>
      <c r="Y11" s="692"/>
      <c r="Z11" s="198"/>
      <c r="AA11" s="198"/>
      <c r="AB11" s="198"/>
      <c r="AC11" s="198"/>
      <c r="AD11" s="198"/>
      <c r="AE11" s="198"/>
    </row>
    <row r="12" spans="1:31" s="199" customFormat="1" ht="30" hidden="1" customHeight="1">
      <c r="A12" s="42"/>
      <c r="B12" s="42"/>
      <c r="C12" s="79">
        <v>8</v>
      </c>
      <c r="D12" s="693">
        <f>'2부.Ⅰ.1.1)'!D14</f>
        <v>0</v>
      </c>
      <c r="E12" s="694"/>
      <c r="F12" s="694"/>
      <c r="G12" s="694"/>
      <c r="H12" s="694"/>
      <c r="I12" s="690"/>
      <c r="J12" s="690"/>
      <c r="K12" s="690"/>
      <c r="L12" s="690"/>
      <c r="M12" s="690"/>
      <c r="N12" s="690"/>
      <c r="O12" s="690"/>
      <c r="P12" s="690"/>
      <c r="Q12" s="690"/>
      <c r="R12" s="691" t="str">
        <f t="shared" si="0"/>
        <v/>
      </c>
      <c r="S12" s="691"/>
      <c r="T12" s="691"/>
      <c r="U12" s="691"/>
      <c r="V12" s="691"/>
      <c r="W12" s="692"/>
      <c r="X12" s="692"/>
      <c r="Y12" s="692"/>
      <c r="Z12" s="198"/>
      <c r="AA12" s="198"/>
      <c r="AB12" s="198"/>
      <c r="AC12" s="198"/>
      <c r="AD12" s="198"/>
      <c r="AE12" s="198"/>
    </row>
    <row r="13" spans="1:31" s="199" customFormat="1" ht="30" hidden="1" customHeight="1">
      <c r="A13" s="42"/>
      <c r="B13" s="42"/>
      <c r="C13" s="79">
        <v>9</v>
      </c>
      <c r="D13" s="693">
        <f>'2부.Ⅰ.1.1)'!D15</f>
        <v>0</v>
      </c>
      <c r="E13" s="694"/>
      <c r="F13" s="694"/>
      <c r="G13" s="694"/>
      <c r="H13" s="694"/>
      <c r="I13" s="690"/>
      <c r="J13" s="690"/>
      <c r="K13" s="690"/>
      <c r="L13" s="690"/>
      <c r="M13" s="690"/>
      <c r="N13" s="690"/>
      <c r="O13" s="690"/>
      <c r="P13" s="690"/>
      <c r="Q13" s="690"/>
      <c r="R13" s="691" t="str">
        <f t="shared" si="0"/>
        <v/>
      </c>
      <c r="S13" s="691"/>
      <c r="T13" s="691"/>
      <c r="U13" s="691"/>
      <c r="V13" s="691"/>
      <c r="W13" s="692"/>
      <c r="X13" s="692"/>
      <c r="Y13" s="692"/>
      <c r="Z13" s="198"/>
      <c r="AA13" s="198"/>
      <c r="AB13" s="198"/>
      <c r="AC13" s="198"/>
      <c r="AD13" s="198"/>
      <c r="AE13" s="198"/>
    </row>
    <row r="14" spans="1:31" s="199" customFormat="1" ht="30" hidden="1" customHeight="1">
      <c r="A14" s="42"/>
      <c r="B14" s="42"/>
      <c r="C14" s="79">
        <v>10</v>
      </c>
      <c r="D14" s="693">
        <f>'2부.Ⅰ.1.1)'!D16</f>
        <v>0</v>
      </c>
      <c r="E14" s="694"/>
      <c r="F14" s="694"/>
      <c r="G14" s="694"/>
      <c r="H14" s="694"/>
      <c r="I14" s="690"/>
      <c r="J14" s="690"/>
      <c r="K14" s="690"/>
      <c r="L14" s="690"/>
      <c r="M14" s="690"/>
      <c r="N14" s="690"/>
      <c r="O14" s="690"/>
      <c r="P14" s="690"/>
      <c r="Q14" s="690"/>
      <c r="R14" s="691" t="str">
        <f t="shared" si="0"/>
        <v/>
      </c>
      <c r="S14" s="691"/>
      <c r="T14" s="691"/>
      <c r="U14" s="691"/>
      <c r="V14" s="691"/>
      <c r="W14" s="692"/>
      <c r="X14" s="692"/>
      <c r="Y14" s="692"/>
      <c r="Z14" s="198"/>
      <c r="AA14" s="198"/>
      <c r="AB14" s="198"/>
      <c r="AC14" s="198"/>
      <c r="AD14" s="198"/>
      <c r="AE14" s="198"/>
    </row>
    <row r="15" spans="1:31" s="199" customFormat="1" ht="30" hidden="1" customHeight="1">
      <c r="A15" s="42"/>
      <c r="B15" s="42"/>
      <c r="C15" s="79">
        <v>11</v>
      </c>
      <c r="D15" s="693">
        <f>'2부.Ⅰ.1.1)'!D17</f>
        <v>0</v>
      </c>
      <c r="E15" s="694"/>
      <c r="F15" s="694"/>
      <c r="G15" s="694"/>
      <c r="H15" s="694"/>
      <c r="I15" s="690"/>
      <c r="J15" s="690"/>
      <c r="K15" s="690"/>
      <c r="L15" s="690"/>
      <c r="M15" s="690"/>
      <c r="N15" s="690"/>
      <c r="O15" s="690"/>
      <c r="P15" s="690"/>
      <c r="Q15" s="690"/>
      <c r="R15" s="691" t="str">
        <f t="shared" si="0"/>
        <v/>
      </c>
      <c r="S15" s="691"/>
      <c r="T15" s="691"/>
      <c r="U15" s="691"/>
      <c r="V15" s="691"/>
      <c r="W15" s="692"/>
      <c r="X15" s="692"/>
      <c r="Y15" s="692"/>
      <c r="Z15" s="198"/>
      <c r="AA15" s="198"/>
      <c r="AB15" s="198"/>
      <c r="AC15" s="198"/>
      <c r="AD15" s="198"/>
      <c r="AE15" s="198"/>
    </row>
    <row r="16" spans="1:31" s="199" customFormat="1" ht="30" hidden="1" customHeight="1">
      <c r="A16" s="42"/>
      <c r="B16" s="42"/>
      <c r="C16" s="79">
        <v>12</v>
      </c>
      <c r="D16" s="693">
        <f>'2부.Ⅰ.1.1)'!D18</f>
        <v>0</v>
      </c>
      <c r="E16" s="694"/>
      <c r="F16" s="694"/>
      <c r="G16" s="694"/>
      <c r="H16" s="694"/>
      <c r="I16" s="690"/>
      <c r="J16" s="690"/>
      <c r="K16" s="690"/>
      <c r="L16" s="690"/>
      <c r="M16" s="690"/>
      <c r="N16" s="690"/>
      <c r="O16" s="690"/>
      <c r="P16" s="690"/>
      <c r="Q16" s="690"/>
      <c r="R16" s="691" t="str">
        <f t="shared" si="0"/>
        <v/>
      </c>
      <c r="S16" s="691"/>
      <c r="T16" s="691"/>
      <c r="U16" s="691"/>
      <c r="V16" s="691"/>
      <c r="W16" s="692"/>
      <c r="X16" s="692"/>
      <c r="Y16" s="692"/>
      <c r="Z16" s="198"/>
      <c r="AA16" s="198"/>
      <c r="AB16" s="198"/>
      <c r="AC16" s="198"/>
      <c r="AD16" s="198"/>
      <c r="AE16" s="198"/>
    </row>
    <row r="17" spans="1:51" s="199" customFormat="1" ht="30" hidden="1" customHeight="1">
      <c r="A17" s="42"/>
      <c r="B17" s="42"/>
      <c r="C17" s="79">
        <v>13</v>
      </c>
      <c r="D17" s="693">
        <f>'2부.Ⅰ.1.1)'!D19</f>
        <v>0</v>
      </c>
      <c r="E17" s="694"/>
      <c r="F17" s="694"/>
      <c r="G17" s="694"/>
      <c r="H17" s="694"/>
      <c r="I17" s="690"/>
      <c r="J17" s="690"/>
      <c r="K17" s="690"/>
      <c r="L17" s="690"/>
      <c r="M17" s="690"/>
      <c r="N17" s="690"/>
      <c r="O17" s="690"/>
      <c r="P17" s="690"/>
      <c r="Q17" s="690"/>
      <c r="R17" s="691" t="str">
        <f t="shared" si="0"/>
        <v/>
      </c>
      <c r="S17" s="691"/>
      <c r="T17" s="691"/>
      <c r="U17" s="691"/>
      <c r="V17" s="691"/>
      <c r="W17" s="692"/>
      <c r="X17" s="692"/>
      <c r="Y17" s="692"/>
      <c r="Z17" s="198"/>
      <c r="AA17" s="198"/>
      <c r="AB17" s="198"/>
      <c r="AC17" s="198"/>
      <c r="AD17" s="198"/>
      <c r="AE17" s="198"/>
    </row>
    <row r="18" spans="1:51" s="199" customFormat="1" ht="30" hidden="1" customHeight="1">
      <c r="A18" s="42"/>
      <c r="B18" s="42"/>
      <c r="C18" s="79">
        <v>14</v>
      </c>
      <c r="D18" s="693">
        <f>'2부.Ⅰ.1.1)'!D20</f>
        <v>0</v>
      </c>
      <c r="E18" s="694"/>
      <c r="F18" s="694"/>
      <c r="G18" s="694"/>
      <c r="H18" s="694"/>
      <c r="I18" s="690"/>
      <c r="J18" s="690"/>
      <c r="K18" s="690"/>
      <c r="L18" s="690"/>
      <c r="M18" s="690"/>
      <c r="N18" s="690"/>
      <c r="O18" s="690"/>
      <c r="P18" s="690"/>
      <c r="Q18" s="690"/>
      <c r="R18" s="691" t="str">
        <f t="shared" si="0"/>
        <v/>
      </c>
      <c r="S18" s="691"/>
      <c r="T18" s="691"/>
      <c r="U18" s="691"/>
      <c r="V18" s="691"/>
      <c r="W18" s="692"/>
      <c r="X18" s="692"/>
      <c r="Y18" s="692"/>
      <c r="Z18" s="198"/>
      <c r="AA18" s="198"/>
      <c r="AB18" s="198"/>
      <c r="AC18" s="198"/>
      <c r="AD18" s="198"/>
      <c r="AE18" s="198"/>
    </row>
    <row r="19" spans="1:51" s="199" customFormat="1" ht="30" hidden="1" customHeight="1">
      <c r="A19" s="42"/>
      <c r="B19" s="42"/>
      <c r="C19" s="79">
        <v>15</v>
      </c>
      <c r="D19" s="693">
        <f>'2부.Ⅰ.1.1)'!D21</f>
        <v>0</v>
      </c>
      <c r="E19" s="694"/>
      <c r="F19" s="694"/>
      <c r="G19" s="694"/>
      <c r="H19" s="694"/>
      <c r="I19" s="690"/>
      <c r="J19" s="690"/>
      <c r="K19" s="690"/>
      <c r="L19" s="690"/>
      <c r="M19" s="690"/>
      <c r="N19" s="690"/>
      <c r="O19" s="690"/>
      <c r="P19" s="690"/>
      <c r="Q19" s="690"/>
      <c r="R19" s="691" t="str">
        <f t="shared" si="0"/>
        <v/>
      </c>
      <c r="S19" s="691"/>
      <c r="T19" s="691"/>
      <c r="U19" s="691"/>
      <c r="V19" s="691"/>
      <c r="W19" s="692"/>
      <c r="X19" s="692"/>
      <c r="Y19" s="692"/>
      <c r="Z19" s="198"/>
      <c r="AA19" s="198"/>
      <c r="AB19" s="198"/>
      <c r="AC19" s="198"/>
      <c r="AD19" s="198"/>
      <c r="AE19" s="198"/>
    </row>
    <row r="20" spans="1:51" ht="7.5" customHeight="1">
      <c r="A20" s="7"/>
      <c r="B20" s="6"/>
      <c r="C20" s="5"/>
      <c r="D20" s="5"/>
      <c r="E20" s="142"/>
      <c r="F20" s="142"/>
      <c r="G20" s="142"/>
      <c r="H20" s="142"/>
      <c r="I20" s="142"/>
      <c r="J20" s="142"/>
      <c r="K20" s="142"/>
      <c r="L20" s="142"/>
      <c r="M20" s="142"/>
      <c r="N20" s="142"/>
      <c r="O20" s="142"/>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47"/>
      <c r="AM20" s="91"/>
    </row>
    <row r="21" spans="1:51" ht="26.25" customHeight="1">
      <c r="A21" s="7"/>
      <c r="B21" s="6"/>
      <c r="C21" s="5"/>
      <c r="D21" s="17"/>
      <c r="E21" s="407"/>
      <c r="F21" s="407"/>
      <c r="G21" s="407"/>
      <c r="H21" s="407"/>
      <c r="I21" s="407"/>
      <c r="J21" s="407"/>
      <c r="K21" s="407"/>
      <c r="L21" s="407"/>
      <c r="M21" s="407"/>
      <c r="N21" s="407"/>
      <c r="O21" s="407"/>
      <c r="P21" s="407"/>
      <c r="Q21" s="407"/>
      <c r="R21" s="407"/>
      <c r="S21" s="407"/>
      <c r="T21" s="407"/>
      <c r="U21" s="407"/>
      <c r="V21" s="407"/>
      <c r="W21" s="407"/>
      <c r="X21" s="407"/>
      <c r="Y21" s="407"/>
      <c r="Z21" s="103" t="s">
        <v>1034</v>
      </c>
      <c r="AA21" s="17"/>
      <c r="AB21" s="17"/>
      <c r="AC21" s="17"/>
      <c r="AD21" s="17"/>
      <c r="AE21" s="17"/>
      <c r="AF21" s="17"/>
      <c r="AG21" s="17"/>
      <c r="AH21" s="17"/>
      <c r="AI21" s="17"/>
      <c r="AJ21" s="17"/>
      <c r="AK21" s="17"/>
      <c r="AM21" s="17"/>
      <c r="AN21" s="17"/>
      <c r="AO21" s="17"/>
      <c r="AP21" s="17"/>
      <c r="AQ21" s="17"/>
      <c r="AR21" s="17"/>
      <c r="AS21" s="17"/>
      <c r="AT21" s="17"/>
      <c r="AU21" s="17"/>
      <c r="AV21" s="17"/>
      <c r="AW21" s="17"/>
      <c r="AX21" s="17"/>
      <c r="AY21" s="103"/>
    </row>
    <row r="22" spans="1:51">
      <c r="I22" s="200"/>
      <c r="N22" s="200"/>
      <c r="W22" s="201"/>
    </row>
    <row r="24" spans="1:51" ht="192" customHeight="1">
      <c r="A24" s="272" t="s">
        <v>1182</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3"/>
    </row>
  </sheetData>
  <mergeCells count="83">
    <mergeCell ref="E21:Y21"/>
    <mergeCell ref="D12:H12"/>
    <mergeCell ref="I12:M12"/>
    <mergeCell ref="N12:Q12"/>
    <mergeCell ref="R12:V12"/>
    <mergeCell ref="W12:Y12"/>
    <mergeCell ref="D13:H13"/>
    <mergeCell ref="I13:M13"/>
    <mergeCell ref="N13:Q13"/>
    <mergeCell ref="R13:V13"/>
    <mergeCell ref="W13:Y13"/>
    <mergeCell ref="D16:H16"/>
    <mergeCell ref="I16:M16"/>
    <mergeCell ref="N16:Q16"/>
    <mergeCell ref="R16:V16"/>
    <mergeCell ref="W16:Y16"/>
    <mergeCell ref="D10:H10"/>
    <mergeCell ref="I10:M10"/>
    <mergeCell ref="N10:Q10"/>
    <mergeCell ref="R10:V10"/>
    <mergeCell ref="W10:Y10"/>
    <mergeCell ref="D11:H11"/>
    <mergeCell ref="I11:M11"/>
    <mergeCell ref="N11:Q11"/>
    <mergeCell ref="R11:V11"/>
    <mergeCell ref="W11:Y11"/>
    <mergeCell ref="D8:H8"/>
    <mergeCell ref="I8:M8"/>
    <mergeCell ref="N8:Q8"/>
    <mergeCell ref="R8:V8"/>
    <mergeCell ref="W8:Y8"/>
    <mergeCell ref="D9:H9"/>
    <mergeCell ref="I9:M9"/>
    <mergeCell ref="N9:Q9"/>
    <mergeCell ref="R9:V9"/>
    <mergeCell ref="W9:Y9"/>
    <mergeCell ref="D6:H6"/>
    <mergeCell ref="I6:M6"/>
    <mergeCell ref="N6:Q6"/>
    <mergeCell ref="R6:V6"/>
    <mergeCell ref="W6:Y6"/>
    <mergeCell ref="D7:H7"/>
    <mergeCell ref="I7:M7"/>
    <mergeCell ref="N7:Q7"/>
    <mergeCell ref="R7:V7"/>
    <mergeCell ref="W7:Y7"/>
    <mergeCell ref="D14:H14"/>
    <mergeCell ref="I14:M14"/>
    <mergeCell ref="N14:Q14"/>
    <mergeCell ref="R14:V14"/>
    <mergeCell ref="W14:Y14"/>
    <mergeCell ref="D15:H15"/>
    <mergeCell ref="I15:M15"/>
    <mergeCell ref="N15:Q15"/>
    <mergeCell ref="R15:V15"/>
    <mergeCell ref="W15:Y15"/>
    <mergeCell ref="A24:Y24"/>
    <mergeCell ref="C2:V2"/>
    <mergeCell ref="D19:H19"/>
    <mergeCell ref="D5:H5"/>
    <mergeCell ref="I5:M5"/>
    <mergeCell ref="N5:Q5"/>
    <mergeCell ref="R5:V5"/>
    <mergeCell ref="W5:Y5"/>
    <mergeCell ref="D18:H18"/>
    <mergeCell ref="I18:M18"/>
    <mergeCell ref="N18:Q18"/>
    <mergeCell ref="D17:H17"/>
    <mergeCell ref="I17:M17"/>
    <mergeCell ref="N17:Q17"/>
    <mergeCell ref="R17:V17"/>
    <mergeCell ref="W17:Y17"/>
    <mergeCell ref="I19:M19"/>
    <mergeCell ref="N19:Q19"/>
    <mergeCell ref="R19:V19"/>
    <mergeCell ref="W19:Y19"/>
    <mergeCell ref="R18:V18"/>
    <mergeCell ref="W18:Y18"/>
    <mergeCell ref="C4:H4"/>
    <mergeCell ref="I4:M4"/>
    <mergeCell ref="N4:Q4"/>
    <mergeCell ref="R4:V4"/>
    <mergeCell ref="W4:Y4"/>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2:AX15"/>
  <sheetViews>
    <sheetView view="pageBreakPreview" zoomScaleNormal="100" zoomScaleSheetLayoutView="100" workbookViewId="0">
      <selection activeCell="AN9" sqref="AN9"/>
    </sheetView>
  </sheetViews>
  <sheetFormatPr defaultRowHeight="16.5"/>
  <cols>
    <col min="1" max="4" width="1.125" style="91" customWidth="1"/>
    <col min="5" max="10" width="2.375" style="91" customWidth="1"/>
    <col min="11" max="16" width="3.125" style="91" customWidth="1"/>
    <col min="17" max="21" width="2.125" style="91" customWidth="1"/>
    <col min="22" max="27" width="1.875" style="91" customWidth="1"/>
    <col min="28" max="32" width="2.125" style="91" customWidth="1"/>
    <col min="33" max="33" width="9.625" style="91" customWidth="1"/>
    <col min="34" max="34" width="10.625" style="91" customWidth="1"/>
    <col min="35" max="35" width="10.125" style="91" customWidth="1"/>
    <col min="36" max="36" width="16.375" style="97" customWidth="1"/>
    <col min="37" max="16384" width="9" style="97"/>
  </cols>
  <sheetData>
    <row r="2" spans="1:50" ht="19.5">
      <c r="A2" s="4"/>
      <c r="B2" s="700" t="s">
        <v>998</v>
      </c>
      <c r="C2" s="700"/>
      <c r="D2" s="700"/>
      <c r="E2" s="700"/>
      <c r="F2" s="700"/>
      <c r="G2" s="700"/>
      <c r="H2" s="700"/>
      <c r="I2" s="700"/>
      <c r="J2" s="700"/>
      <c r="K2" s="700"/>
      <c r="L2" s="700"/>
      <c r="M2" s="700"/>
      <c r="N2" s="700"/>
      <c r="O2" s="700"/>
      <c r="P2" s="700"/>
      <c r="Q2" s="700"/>
      <c r="R2" s="700"/>
      <c r="S2" s="700"/>
      <c r="T2" s="700"/>
      <c r="U2" s="700"/>
      <c r="V2" s="4"/>
      <c r="W2" s="4"/>
      <c r="X2" s="4"/>
      <c r="Y2" s="4"/>
      <c r="Z2" s="4"/>
      <c r="AA2" s="4"/>
      <c r="AB2" s="4"/>
      <c r="AC2" s="4"/>
      <c r="AD2" s="4"/>
      <c r="AE2" s="4"/>
      <c r="AF2" s="4"/>
      <c r="AG2" s="86"/>
      <c r="AH2" s="86"/>
      <c r="AI2" s="86"/>
      <c r="AJ2" s="86"/>
      <c r="AK2" s="4"/>
      <c r="AL2" s="4"/>
      <c r="AM2" s="4"/>
      <c r="AN2" s="4"/>
      <c r="AO2" s="4"/>
      <c r="AP2" s="4"/>
      <c r="AQ2" s="4"/>
      <c r="AR2" s="4"/>
      <c r="AS2" s="4"/>
      <c r="AT2" s="14"/>
      <c r="AU2" s="91"/>
      <c r="AV2" s="91"/>
      <c r="AW2" s="91"/>
      <c r="AX2" s="91"/>
    </row>
    <row r="3" spans="1:50">
      <c r="B3" s="93"/>
      <c r="C3" s="93"/>
      <c r="D3" s="93"/>
      <c r="E3" s="93"/>
      <c r="F3" s="93"/>
      <c r="G3" s="93"/>
      <c r="H3" s="93"/>
      <c r="I3" s="93"/>
      <c r="J3" s="93"/>
      <c r="K3" s="93"/>
      <c r="L3" s="93"/>
      <c r="M3" s="93"/>
      <c r="N3" s="93"/>
      <c r="O3" s="93"/>
      <c r="P3" s="93"/>
      <c r="Q3" s="93"/>
      <c r="R3" s="93"/>
      <c r="S3" s="93"/>
      <c r="T3" s="93"/>
      <c r="U3" s="93"/>
    </row>
    <row r="4" spans="1:50" ht="18.75" customHeight="1">
      <c r="A4" s="4"/>
      <c r="B4" s="94"/>
      <c r="C4" s="94"/>
      <c r="D4" s="94"/>
      <c r="E4" s="94"/>
      <c r="F4" s="94"/>
      <c r="G4" s="94"/>
      <c r="H4" s="94"/>
      <c r="I4" s="94"/>
      <c r="J4" s="94"/>
      <c r="K4" s="94"/>
      <c r="L4" s="94"/>
      <c r="M4" s="94"/>
      <c r="N4" s="94"/>
      <c r="O4" s="94"/>
      <c r="P4" s="94"/>
      <c r="Q4" s="94"/>
      <c r="R4" s="94"/>
      <c r="S4" s="94"/>
      <c r="T4" s="94"/>
      <c r="U4" s="94"/>
      <c r="V4" s="141"/>
      <c r="W4" s="141"/>
      <c r="X4" s="141"/>
      <c r="Y4" s="46"/>
      <c r="Z4" s="46"/>
      <c r="AA4" s="46"/>
      <c r="AB4" s="46"/>
      <c r="AC4" s="46"/>
      <c r="AD4" s="46"/>
      <c r="AE4" s="46"/>
      <c r="AF4" s="46"/>
      <c r="AG4" s="87"/>
      <c r="AJ4" s="112" t="s">
        <v>153</v>
      </c>
    </row>
    <row r="5" spans="1:50" ht="30" customHeight="1">
      <c r="A5" s="20"/>
      <c r="B5" s="95"/>
      <c r="C5" s="437" t="s">
        <v>189</v>
      </c>
      <c r="D5" s="437"/>
      <c r="E5" s="437"/>
      <c r="F5" s="437"/>
      <c r="G5" s="437"/>
      <c r="H5" s="437"/>
      <c r="I5" s="437"/>
      <c r="J5" s="437"/>
      <c r="K5" s="437" t="s">
        <v>193</v>
      </c>
      <c r="L5" s="437"/>
      <c r="M5" s="437"/>
      <c r="N5" s="437"/>
      <c r="O5" s="437"/>
      <c r="P5" s="437"/>
      <c r="Q5" s="437" t="s">
        <v>190</v>
      </c>
      <c r="R5" s="437"/>
      <c r="S5" s="437"/>
      <c r="T5" s="437"/>
      <c r="U5" s="437"/>
      <c r="V5" s="696" t="s">
        <v>959</v>
      </c>
      <c r="W5" s="696"/>
      <c r="X5" s="696"/>
      <c r="Y5" s="696"/>
      <c r="Z5" s="696"/>
      <c r="AA5" s="696"/>
      <c r="AB5" s="696" t="s">
        <v>191</v>
      </c>
      <c r="AC5" s="696"/>
      <c r="AD5" s="696"/>
      <c r="AE5" s="696"/>
      <c r="AF5" s="696"/>
      <c r="AG5" s="125" t="s">
        <v>1123</v>
      </c>
      <c r="AH5" s="202" t="s">
        <v>1124</v>
      </c>
      <c r="AI5" s="202" t="s">
        <v>1125</v>
      </c>
      <c r="AJ5" s="125" t="s">
        <v>1126</v>
      </c>
    </row>
    <row r="6" spans="1:50" ht="30" customHeight="1">
      <c r="A6" s="20"/>
      <c r="B6" s="95"/>
      <c r="C6" s="438" t="s">
        <v>999</v>
      </c>
      <c r="D6" s="438"/>
      <c r="E6" s="438"/>
      <c r="F6" s="438"/>
      <c r="G6" s="438"/>
      <c r="H6" s="438"/>
      <c r="I6" s="438"/>
      <c r="J6" s="438"/>
      <c r="K6" s="697"/>
      <c r="L6" s="698"/>
      <c r="M6" s="698"/>
      <c r="N6" s="698"/>
      <c r="O6" s="698"/>
      <c r="P6" s="699"/>
      <c r="Q6" s="480"/>
      <c r="R6" s="481"/>
      <c r="S6" s="481"/>
      <c r="T6" s="481"/>
      <c r="U6" s="482"/>
      <c r="V6" s="480"/>
      <c r="W6" s="481"/>
      <c r="X6" s="481"/>
      <c r="Y6" s="481"/>
      <c r="Z6" s="481"/>
      <c r="AA6" s="482"/>
      <c r="AB6" s="695">
        <f>IFERROR(V6/'2부.Ⅰ'!$V$14,"")</f>
        <v>0</v>
      </c>
      <c r="AC6" s="695"/>
      <c r="AD6" s="695"/>
      <c r="AE6" s="695"/>
      <c r="AF6" s="695"/>
      <c r="AG6" s="128"/>
      <c r="AH6" s="129"/>
      <c r="AI6" s="129"/>
      <c r="AJ6" s="126"/>
    </row>
    <row r="7" spans="1:50" ht="30" customHeight="1">
      <c r="A7" s="20"/>
      <c r="B7" s="95"/>
      <c r="C7" s="438" t="s">
        <v>999</v>
      </c>
      <c r="D7" s="438"/>
      <c r="E7" s="438"/>
      <c r="F7" s="438"/>
      <c r="G7" s="438"/>
      <c r="H7" s="438"/>
      <c r="I7" s="438"/>
      <c r="J7" s="438"/>
      <c r="K7" s="697"/>
      <c r="L7" s="698"/>
      <c r="M7" s="698"/>
      <c r="N7" s="698"/>
      <c r="O7" s="698"/>
      <c r="P7" s="699"/>
      <c r="Q7" s="480"/>
      <c r="R7" s="481"/>
      <c r="S7" s="481"/>
      <c r="T7" s="481"/>
      <c r="U7" s="482"/>
      <c r="V7" s="480"/>
      <c r="W7" s="481"/>
      <c r="X7" s="481"/>
      <c r="Y7" s="481"/>
      <c r="Z7" s="481"/>
      <c r="AA7" s="482"/>
      <c r="AB7" s="695">
        <f>IFERROR(V7/'2부.Ⅰ'!$V$14,"")</f>
        <v>0</v>
      </c>
      <c r="AC7" s="695"/>
      <c r="AD7" s="695"/>
      <c r="AE7" s="695"/>
      <c r="AF7" s="695"/>
      <c r="AG7" s="128"/>
      <c r="AH7" s="129"/>
      <c r="AI7" s="129"/>
      <c r="AJ7" s="126"/>
    </row>
    <row r="8" spans="1:50" ht="30" customHeight="1">
      <c r="A8" s="20"/>
      <c r="B8" s="95"/>
      <c r="C8" s="438" t="s">
        <v>999</v>
      </c>
      <c r="D8" s="438"/>
      <c r="E8" s="438"/>
      <c r="F8" s="438"/>
      <c r="G8" s="438"/>
      <c r="H8" s="438"/>
      <c r="I8" s="438"/>
      <c r="J8" s="438"/>
      <c r="K8" s="697"/>
      <c r="L8" s="698"/>
      <c r="M8" s="698"/>
      <c r="N8" s="698"/>
      <c r="O8" s="698"/>
      <c r="P8" s="699"/>
      <c r="Q8" s="480"/>
      <c r="R8" s="481"/>
      <c r="S8" s="481"/>
      <c r="T8" s="481"/>
      <c r="U8" s="482"/>
      <c r="V8" s="480"/>
      <c r="W8" s="481"/>
      <c r="X8" s="481"/>
      <c r="Y8" s="481"/>
      <c r="Z8" s="481"/>
      <c r="AA8" s="482"/>
      <c r="AB8" s="695">
        <f>IFERROR(V8/'2부.Ⅰ'!$V$14,"")</f>
        <v>0</v>
      </c>
      <c r="AC8" s="695"/>
      <c r="AD8" s="695"/>
      <c r="AE8" s="695"/>
      <c r="AF8" s="695"/>
      <c r="AG8" s="128"/>
      <c r="AH8" s="129"/>
      <c r="AI8" s="129"/>
      <c r="AJ8" s="126"/>
    </row>
    <row r="9" spans="1:50" ht="30" customHeight="1">
      <c r="A9" s="20"/>
      <c r="B9" s="95"/>
      <c r="C9" s="438" t="s">
        <v>999</v>
      </c>
      <c r="D9" s="438"/>
      <c r="E9" s="438"/>
      <c r="F9" s="438"/>
      <c r="G9" s="438"/>
      <c r="H9" s="438"/>
      <c r="I9" s="438"/>
      <c r="J9" s="438"/>
      <c r="K9" s="697"/>
      <c r="L9" s="698"/>
      <c r="M9" s="698"/>
      <c r="N9" s="698"/>
      <c r="O9" s="698"/>
      <c r="P9" s="699"/>
      <c r="Q9" s="480"/>
      <c r="R9" s="481"/>
      <c r="S9" s="481"/>
      <c r="T9" s="481"/>
      <c r="U9" s="482"/>
      <c r="V9" s="480"/>
      <c r="W9" s="481"/>
      <c r="X9" s="481"/>
      <c r="Y9" s="481"/>
      <c r="Z9" s="481"/>
      <c r="AA9" s="482"/>
      <c r="AB9" s="695">
        <f>IFERROR(V9/'2부.Ⅰ'!$V$14,"")</f>
        <v>0</v>
      </c>
      <c r="AC9" s="695"/>
      <c r="AD9" s="695"/>
      <c r="AE9" s="695"/>
      <c r="AF9" s="695"/>
      <c r="AG9" s="128"/>
      <c r="AH9" s="129"/>
      <c r="AI9" s="129"/>
      <c r="AJ9" s="126"/>
    </row>
    <row r="10" spans="1:50" ht="30" customHeight="1">
      <c r="A10" s="20"/>
      <c r="B10" s="95"/>
      <c r="C10" s="438" t="s">
        <v>999</v>
      </c>
      <c r="D10" s="438"/>
      <c r="E10" s="438"/>
      <c r="F10" s="438"/>
      <c r="G10" s="438"/>
      <c r="H10" s="438"/>
      <c r="I10" s="438"/>
      <c r="J10" s="438"/>
      <c r="K10" s="697"/>
      <c r="L10" s="698"/>
      <c r="M10" s="698"/>
      <c r="N10" s="698"/>
      <c r="O10" s="698"/>
      <c r="P10" s="699"/>
      <c r="Q10" s="480"/>
      <c r="R10" s="481"/>
      <c r="S10" s="481"/>
      <c r="T10" s="481"/>
      <c r="U10" s="482"/>
      <c r="V10" s="480"/>
      <c r="W10" s="481"/>
      <c r="X10" s="481"/>
      <c r="Y10" s="481"/>
      <c r="Z10" s="481"/>
      <c r="AA10" s="482"/>
      <c r="AB10" s="695">
        <f>IFERROR(V10/'2부.Ⅰ'!$V$14,"")</f>
        <v>0</v>
      </c>
      <c r="AC10" s="695"/>
      <c r="AD10" s="695"/>
      <c r="AE10" s="695"/>
      <c r="AF10" s="695"/>
      <c r="AG10" s="128"/>
      <c r="AH10" s="129"/>
      <c r="AI10" s="129"/>
      <c r="AJ10" s="126"/>
    </row>
    <row r="11" spans="1:50" ht="7.5" customHeight="1">
      <c r="A11" s="7"/>
      <c r="B11" s="6"/>
      <c r="C11" s="5"/>
      <c r="D11" s="5"/>
      <c r="E11" s="142"/>
      <c r="F11" s="142"/>
      <c r="G11" s="142"/>
      <c r="H11" s="142"/>
      <c r="I11" s="142"/>
      <c r="J11" s="142"/>
      <c r="K11" s="142"/>
      <c r="L11" s="142"/>
      <c r="M11" s="142"/>
      <c r="N11" s="142"/>
      <c r="O11" s="142"/>
      <c r="P11" s="160"/>
      <c r="Q11" s="160"/>
      <c r="R11" s="160"/>
      <c r="S11" s="160"/>
      <c r="T11" s="160"/>
      <c r="U11" s="160"/>
      <c r="V11" s="160"/>
      <c r="W11" s="160"/>
      <c r="X11" s="160"/>
      <c r="Y11" s="160"/>
      <c r="Z11" s="160"/>
      <c r="AA11" s="160"/>
      <c r="AB11" s="160"/>
      <c r="AC11" s="160"/>
      <c r="AD11" s="160"/>
      <c r="AE11" s="160"/>
      <c r="AF11" s="160"/>
      <c r="AG11" s="163"/>
      <c r="AJ11" s="91"/>
    </row>
    <row r="12" spans="1:50" ht="26.25" customHeight="1">
      <c r="A12" s="7"/>
      <c r="B12" s="7"/>
      <c r="C12" s="85"/>
      <c r="D12" s="85"/>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195" t="s">
        <v>170</v>
      </c>
      <c r="AL12" s="85"/>
      <c r="AM12" s="85"/>
      <c r="AN12" s="17"/>
      <c r="AO12" s="17"/>
      <c r="AP12" s="17"/>
      <c r="AQ12" s="17"/>
      <c r="AR12" s="17"/>
      <c r="AS12" s="17"/>
      <c r="AT12" s="103"/>
    </row>
    <row r="13" spans="1:50">
      <c r="AJ13" s="91"/>
    </row>
    <row r="14" spans="1:50">
      <c r="AJ14" s="91"/>
    </row>
    <row r="15" spans="1:50" ht="129" customHeight="1">
      <c r="A15" s="272" t="s">
        <v>1183</v>
      </c>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3"/>
    </row>
  </sheetData>
  <sheetProtection formatCells="0" formatRows="0"/>
  <mergeCells count="33">
    <mergeCell ref="E12:AJ12"/>
    <mergeCell ref="A15:AJ15"/>
    <mergeCell ref="V8:AA8"/>
    <mergeCell ref="C9:J9"/>
    <mergeCell ref="C10:J10"/>
    <mergeCell ref="C8:J8"/>
    <mergeCell ref="V9:AA9"/>
    <mergeCell ref="AB9:AF9"/>
    <mergeCell ref="V10:AA10"/>
    <mergeCell ref="AB10:AF10"/>
    <mergeCell ref="AB8:AF8"/>
    <mergeCell ref="C6:J6"/>
    <mergeCell ref="C7:J7"/>
    <mergeCell ref="K10:P10"/>
    <mergeCell ref="Q10:U10"/>
    <mergeCell ref="B2:U2"/>
    <mergeCell ref="K7:P7"/>
    <mergeCell ref="Q7:U7"/>
    <mergeCell ref="C5:J5"/>
    <mergeCell ref="K9:P9"/>
    <mergeCell ref="Q9:U9"/>
    <mergeCell ref="K8:P8"/>
    <mergeCell ref="Q8:U8"/>
    <mergeCell ref="V7:AA7"/>
    <mergeCell ref="AB7:AF7"/>
    <mergeCell ref="AB5:AF5"/>
    <mergeCell ref="K6:P6"/>
    <mergeCell ref="Q6:U6"/>
    <mergeCell ref="V6:AA6"/>
    <mergeCell ref="AB6:AF6"/>
    <mergeCell ref="K5:P5"/>
    <mergeCell ref="Q5:U5"/>
    <mergeCell ref="V5:AA5"/>
  </mergeCells>
  <phoneticPr fontId="2" type="noConversion"/>
  <dataValidations count="1">
    <dataValidation type="list" allowBlank="1" showInputMessage="1" showErrorMessage="1" sqref="AI6:AI10" xr:uid="{00000000-0002-0000-0F00-000000000000}">
      <formula1>"국내, 해외, 혼합"</formula1>
    </dataValidation>
  </dataValidations>
  <pageMargins left="0.59055118110236227" right="0.47244094488188981" top="0.74803149606299213" bottom="0.74803149606299213" header="0.31496062992125984" footer="0.31496062992125984"/>
  <pageSetup paperSize="9" scale="67"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2:BC15"/>
  <sheetViews>
    <sheetView view="pageBreakPreview" zoomScaleNormal="100" zoomScaleSheetLayoutView="100" workbookViewId="0">
      <selection activeCell="AE14" sqref="AE14"/>
    </sheetView>
  </sheetViews>
  <sheetFormatPr defaultRowHeight="16.5"/>
  <cols>
    <col min="1" max="4" width="1.125" style="91" customWidth="1"/>
    <col min="5" max="41" width="2.375" style="91" customWidth="1"/>
    <col min="42" max="50" width="9" style="91"/>
    <col min="51" max="16384" width="9" style="97"/>
  </cols>
  <sheetData>
    <row r="2" spans="1:55" ht="19.5">
      <c r="A2" s="4"/>
      <c r="B2" s="375" t="s">
        <v>980</v>
      </c>
      <c r="C2" s="375"/>
      <c r="D2" s="375"/>
      <c r="E2" s="375"/>
      <c r="F2" s="375"/>
      <c r="G2" s="375"/>
      <c r="H2" s="375"/>
      <c r="I2" s="375"/>
      <c r="J2" s="375"/>
      <c r="K2" s="375"/>
      <c r="L2" s="375"/>
      <c r="M2" s="375"/>
      <c r="N2" s="375"/>
      <c r="O2" s="375"/>
      <c r="P2" s="375"/>
      <c r="Q2" s="375"/>
      <c r="R2" s="375"/>
      <c r="S2" s="375"/>
      <c r="T2" s="375"/>
      <c r="U2" s="375"/>
      <c r="V2" s="4"/>
      <c r="W2" s="4"/>
      <c r="X2" s="4"/>
      <c r="Y2" s="4"/>
      <c r="Z2" s="4"/>
      <c r="AA2" s="4"/>
      <c r="AB2" s="4"/>
      <c r="AC2" s="4"/>
      <c r="AD2" s="4"/>
      <c r="AE2" s="4"/>
      <c r="AF2" s="4"/>
      <c r="AG2" s="4"/>
      <c r="AH2" s="4"/>
      <c r="AI2" s="4"/>
      <c r="AJ2" s="4"/>
      <c r="AK2" s="4"/>
      <c r="AL2" s="4"/>
      <c r="AM2" s="4"/>
      <c r="AN2" s="4"/>
      <c r="AO2" s="4"/>
      <c r="AP2" s="4"/>
      <c r="AQ2" s="4"/>
      <c r="AR2" s="4"/>
      <c r="AS2" s="4"/>
      <c r="AT2" s="14"/>
    </row>
    <row r="3" spans="1:55" ht="19.5">
      <c r="A3" s="4"/>
      <c r="B3" s="154"/>
      <c r="C3" s="154"/>
      <c r="D3" s="154"/>
      <c r="E3" s="154"/>
      <c r="F3" s="154"/>
      <c r="G3" s="154"/>
      <c r="H3" s="154"/>
      <c r="I3" s="154"/>
      <c r="J3" s="154"/>
      <c r="K3" s="154"/>
      <c r="L3" s="154"/>
      <c r="M3" s="154"/>
      <c r="N3" s="154"/>
      <c r="O3" s="154"/>
      <c r="P3" s="154"/>
      <c r="Q3" s="154"/>
      <c r="R3" s="154"/>
      <c r="S3" s="154"/>
      <c r="T3" s="154"/>
      <c r="U3" s="154"/>
      <c r="V3" s="4"/>
      <c r="W3" s="4"/>
      <c r="X3" s="4"/>
      <c r="Y3" s="4"/>
      <c r="Z3" s="4"/>
      <c r="AA3" s="4"/>
      <c r="AB3" s="4"/>
      <c r="AC3" s="4"/>
      <c r="AD3" s="4"/>
      <c r="AE3" s="4"/>
      <c r="AF3" s="4"/>
      <c r="AG3" s="4"/>
      <c r="AH3" s="4"/>
      <c r="AI3" s="4"/>
      <c r="AJ3" s="4"/>
      <c r="AK3" s="4"/>
      <c r="AL3" s="4"/>
      <c r="AM3" s="4"/>
      <c r="AN3" s="4"/>
      <c r="AO3" s="4"/>
      <c r="AP3" s="4"/>
      <c r="AQ3" s="4"/>
      <c r="AR3" s="4"/>
      <c r="AS3" s="4"/>
      <c r="AT3" s="14"/>
    </row>
    <row r="4" spans="1:55" ht="18.75" customHeight="1">
      <c r="A4" s="4"/>
      <c r="B4" s="141"/>
      <c r="C4" s="141"/>
      <c r="D4" s="141"/>
      <c r="E4" s="141"/>
      <c r="F4" s="141"/>
      <c r="G4" s="141"/>
      <c r="H4" s="141"/>
      <c r="I4" s="141"/>
      <c r="J4" s="141"/>
      <c r="K4" s="141"/>
      <c r="L4" s="141"/>
      <c r="M4" s="141"/>
      <c r="N4" s="141"/>
      <c r="O4" s="141"/>
      <c r="P4" s="141"/>
      <c r="Q4" s="4"/>
      <c r="R4" s="4"/>
      <c r="S4" s="4"/>
      <c r="T4" s="4"/>
      <c r="U4" s="4"/>
      <c r="V4" s="4"/>
      <c r="W4" s="4"/>
      <c r="X4" s="4"/>
      <c r="Y4" s="4"/>
      <c r="Z4" s="4"/>
      <c r="AA4" s="4"/>
      <c r="AB4" s="4"/>
      <c r="AC4" s="4"/>
      <c r="AD4" s="436" t="s">
        <v>195</v>
      </c>
      <c r="AE4" s="436"/>
      <c r="AF4" s="436"/>
      <c r="AG4" s="436"/>
      <c r="AH4" s="436"/>
      <c r="AI4" s="436"/>
      <c r="AJ4" s="436"/>
      <c r="AK4" s="436"/>
      <c r="AL4" s="436"/>
      <c r="AM4" s="436"/>
      <c r="AN4" s="436"/>
      <c r="AO4" s="436"/>
      <c r="AP4" s="2"/>
    </row>
    <row r="5" spans="1:55" ht="38.25" customHeight="1">
      <c r="A5" s="4"/>
      <c r="B5" s="141"/>
      <c r="C5" s="141"/>
      <c r="D5" s="141"/>
      <c r="E5" s="502" t="s">
        <v>196</v>
      </c>
      <c r="F5" s="502"/>
      <c r="G5" s="502"/>
      <c r="H5" s="502"/>
      <c r="I5" s="502"/>
      <c r="J5" s="502"/>
      <c r="K5" s="502"/>
      <c r="L5" s="502"/>
      <c r="M5" s="502" t="s">
        <v>197</v>
      </c>
      <c r="N5" s="502"/>
      <c r="O5" s="502"/>
      <c r="P5" s="502"/>
      <c r="Q5" s="502"/>
      <c r="R5" s="502"/>
      <c r="S5" s="502"/>
      <c r="T5" s="502"/>
      <c r="U5" s="502"/>
      <c r="V5" s="502" t="s">
        <v>198</v>
      </c>
      <c r="W5" s="502"/>
      <c r="X5" s="502"/>
      <c r="Y5" s="502"/>
      <c r="Z5" s="502" t="s">
        <v>1153</v>
      </c>
      <c r="AA5" s="502"/>
      <c r="AB5" s="502"/>
      <c r="AC5" s="502"/>
      <c r="AD5" s="502"/>
      <c r="AE5" s="502"/>
      <c r="AF5" s="502" t="s">
        <v>1154</v>
      </c>
      <c r="AG5" s="502"/>
      <c r="AH5" s="502"/>
      <c r="AI5" s="502"/>
      <c r="AJ5" s="502"/>
      <c r="AK5" s="502"/>
      <c r="AL5" s="502" t="s">
        <v>199</v>
      </c>
      <c r="AM5" s="502"/>
      <c r="AN5" s="502"/>
      <c r="AO5" s="502"/>
      <c r="AP5" s="2"/>
    </row>
    <row r="6" spans="1:55" ht="26.25" customHeight="1">
      <c r="A6" s="4"/>
      <c r="B6" s="141"/>
      <c r="C6" s="141"/>
      <c r="D6" s="141"/>
      <c r="E6" s="456" t="s">
        <v>1290</v>
      </c>
      <c r="F6" s="456"/>
      <c r="G6" s="456"/>
      <c r="H6" s="456"/>
      <c r="I6" s="456"/>
      <c r="J6" s="456"/>
      <c r="K6" s="456"/>
      <c r="L6" s="456"/>
      <c r="M6" s="456" t="s">
        <v>1227</v>
      </c>
      <c r="N6" s="456"/>
      <c r="O6" s="456"/>
      <c r="P6" s="456"/>
      <c r="Q6" s="456"/>
      <c r="R6" s="456"/>
      <c r="S6" s="456"/>
      <c r="T6" s="456"/>
      <c r="U6" s="456"/>
      <c r="V6" s="701" t="s">
        <v>1228</v>
      </c>
      <c r="W6" s="701"/>
      <c r="X6" s="701"/>
      <c r="Y6" s="701"/>
      <c r="Z6" s="480">
        <v>300059414</v>
      </c>
      <c r="AA6" s="481"/>
      <c r="AB6" s="481"/>
      <c r="AC6" s="481"/>
      <c r="AD6" s="481"/>
      <c r="AE6" s="482"/>
      <c r="AF6" s="480">
        <v>6978466601</v>
      </c>
      <c r="AG6" s="481"/>
      <c r="AH6" s="481"/>
      <c r="AI6" s="481"/>
      <c r="AJ6" s="481"/>
      <c r="AK6" s="482"/>
      <c r="AL6" s="478"/>
      <c r="AM6" s="478"/>
      <c r="AN6" s="478"/>
      <c r="AO6" s="478"/>
      <c r="AP6" s="2"/>
    </row>
    <row r="7" spans="1:55" ht="26.25" hidden="1" customHeight="1">
      <c r="A7" s="4"/>
      <c r="B7" s="141"/>
      <c r="C7" s="141"/>
      <c r="D7" s="141"/>
      <c r="E7" s="456"/>
      <c r="F7" s="456"/>
      <c r="G7" s="456"/>
      <c r="H7" s="456"/>
      <c r="I7" s="456"/>
      <c r="J7" s="456"/>
      <c r="K7" s="456"/>
      <c r="L7" s="456"/>
      <c r="M7" s="456"/>
      <c r="N7" s="456"/>
      <c r="O7" s="456"/>
      <c r="P7" s="456"/>
      <c r="Q7" s="456"/>
      <c r="R7" s="456"/>
      <c r="S7" s="456"/>
      <c r="T7" s="456"/>
      <c r="U7" s="456"/>
      <c r="V7" s="701"/>
      <c r="W7" s="701"/>
      <c r="X7" s="701"/>
      <c r="Y7" s="701"/>
      <c r="Z7" s="480"/>
      <c r="AA7" s="481"/>
      <c r="AB7" s="481"/>
      <c r="AC7" s="481"/>
      <c r="AD7" s="481"/>
      <c r="AE7" s="482"/>
      <c r="AF7" s="480"/>
      <c r="AG7" s="481"/>
      <c r="AH7" s="481"/>
      <c r="AI7" s="481"/>
      <c r="AJ7" s="481"/>
      <c r="AK7" s="482"/>
      <c r="AL7" s="478"/>
      <c r="AM7" s="478"/>
      <c r="AN7" s="478"/>
      <c r="AO7" s="478"/>
      <c r="AP7" s="2"/>
    </row>
    <row r="8" spans="1:55" ht="26.25" hidden="1" customHeight="1">
      <c r="A8" s="4"/>
      <c r="B8" s="141"/>
      <c r="C8" s="141"/>
      <c r="D8" s="141"/>
      <c r="E8" s="456"/>
      <c r="F8" s="456"/>
      <c r="G8" s="456"/>
      <c r="H8" s="456"/>
      <c r="I8" s="456"/>
      <c r="J8" s="456"/>
      <c r="K8" s="456"/>
      <c r="L8" s="456"/>
      <c r="M8" s="456"/>
      <c r="N8" s="456"/>
      <c r="O8" s="456"/>
      <c r="P8" s="456"/>
      <c r="Q8" s="456"/>
      <c r="R8" s="456"/>
      <c r="S8" s="456"/>
      <c r="T8" s="456"/>
      <c r="U8" s="456"/>
      <c r="V8" s="701"/>
      <c r="W8" s="701"/>
      <c r="X8" s="701"/>
      <c r="Y8" s="701"/>
      <c r="Z8" s="480"/>
      <c r="AA8" s="481"/>
      <c r="AB8" s="481"/>
      <c r="AC8" s="481"/>
      <c r="AD8" s="481"/>
      <c r="AE8" s="482"/>
      <c r="AF8" s="480"/>
      <c r="AG8" s="481"/>
      <c r="AH8" s="481"/>
      <c r="AI8" s="481"/>
      <c r="AJ8" s="481"/>
      <c r="AK8" s="482"/>
      <c r="AL8" s="478"/>
      <c r="AM8" s="478"/>
      <c r="AN8" s="478"/>
      <c r="AO8" s="478"/>
      <c r="AP8" s="2"/>
    </row>
    <row r="9" spans="1:55" ht="26.25" hidden="1" customHeight="1">
      <c r="A9" s="4"/>
      <c r="B9" s="141"/>
      <c r="C9" s="141"/>
      <c r="D9" s="141"/>
      <c r="E9" s="456"/>
      <c r="F9" s="456"/>
      <c r="G9" s="456"/>
      <c r="H9" s="456"/>
      <c r="I9" s="456"/>
      <c r="J9" s="456"/>
      <c r="K9" s="456"/>
      <c r="L9" s="456"/>
      <c r="M9" s="456"/>
      <c r="N9" s="456"/>
      <c r="O9" s="456"/>
      <c r="P9" s="456"/>
      <c r="Q9" s="456"/>
      <c r="R9" s="456"/>
      <c r="S9" s="456"/>
      <c r="T9" s="456"/>
      <c r="U9" s="456"/>
      <c r="V9" s="701"/>
      <c r="W9" s="701"/>
      <c r="X9" s="701"/>
      <c r="Y9" s="701"/>
      <c r="Z9" s="480"/>
      <c r="AA9" s="481"/>
      <c r="AB9" s="481"/>
      <c r="AC9" s="481"/>
      <c r="AD9" s="481"/>
      <c r="AE9" s="482"/>
      <c r="AF9" s="480"/>
      <c r="AG9" s="481"/>
      <c r="AH9" s="481"/>
      <c r="AI9" s="481"/>
      <c r="AJ9" s="481"/>
      <c r="AK9" s="482"/>
      <c r="AL9" s="478"/>
      <c r="AM9" s="478"/>
      <c r="AN9" s="478"/>
      <c r="AO9" s="478"/>
      <c r="AP9" s="2"/>
    </row>
    <row r="10" spans="1:55" ht="26.25" hidden="1" customHeight="1">
      <c r="A10" s="4"/>
      <c r="B10" s="141"/>
      <c r="C10" s="141"/>
      <c r="D10" s="141"/>
      <c r="E10" s="456"/>
      <c r="F10" s="456"/>
      <c r="G10" s="456"/>
      <c r="H10" s="456"/>
      <c r="I10" s="456"/>
      <c r="J10" s="456"/>
      <c r="K10" s="456"/>
      <c r="L10" s="456"/>
      <c r="M10" s="456"/>
      <c r="N10" s="456"/>
      <c r="O10" s="456"/>
      <c r="P10" s="456"/>
      <c r="Q10" s="456"/>
      <c r="R10" s="456"/>
      <c r="S10" s="456"/>
      <c r="T10" s="456"/>
      <c r="U10" s="456"/>
      <c r="V10" s="701"/>
      <c r="W10" s="701"/>
      <c r="X10" s="701"/>
      <c r="Y10" s="701"/>
      <c r="Z10" s="480"/>
      <c r="AA10" s="481"/>
      <c r="AB10" s="481"/>
      <c r="AC10" s="481"/>
      <c r="AD10" s="481"/>
      <c r="AE10" s="482"/>
      <c r="AF10" s="480"/>
      <c r="AG10" s="481"/>
      <c r="AH10" s="481"/>
      <c r="AI10" s="481"/>
      <c r="AJ10" s="481"/>
      <c r="AK10" s="482"/>
      <c r="AL10" s="478"/>
      <c r="AM10" s="478"/>
      <c r="AN10" s="478"/>
      <c r="AO10" s="478"/>
      <c r="AP10" s="2"/>
    </row>
    <row r="11" spans="1:55" ht="7.5" customHeight="1">
      <c r="A11" s="7"/>
      <c r="B11" s="6"/>
      <c r="C11" s="5"/>
      <c r="D11" s="5"/>
      <c r="E11" s="142"/>
      <c r="F11" s="142"/>
      <c r="G11" s="142"/>
      <c r="H11" s="142"/>
      <c r="I11" s="142"/>
      <c r="J11" s="142"/>
      <c r="K11" s="142"/>
      <c r="L11" s="142"/>
      <c r="M11" s="142"/>
      <c r="N11" s="142"/>
      <c r="O11" s="142"/>
      <c r="P11" s="160"/>
      <c r="Q11" s="160"/>
      <c r="R11" s="160"/>
      <c r="S11" s="160"/>
      <c r="T11" s="160"/>
      <c r="U11" s="160"/>
      <c r="V11" s="160"/>
      <c r="W11" s="160"/>
      <c r="X11" s="160"/>
      <c r="Y11" s="160"/>
      <c r="Z11" s="44"/>
      <c r="AA11" s="44"/>
      <c r="AB11" s="44"/>
      <c r="AC11" s="44"/>
      <c r="AD11" s="44"/>
      <c r="AE11" s="44"/>
      <c r="AF11" s="44"/>
      <c r="AG11" s="44"/>
      <c r="AH11" s="44"/>
      <c r="AI11" s="44"/>
      <c r="AJ11" s="44"/>
      <c r="AK11" s="44"/>
      <c r="AL11" s="160"/>
      <c r="AM11" s="160"/>
      <c r="AN11" s="160"/>
      <c r="AO11" s="160"/>
      <c r="AP11" s="147"/>
    </row>
    <row r="12" spans="1:55" ht="26.25" customHeight="1">
      <c r="A12" s="7"/>
      <c r="B12" s="6"/>
      <c r="C12" s="5"/>
      <c r="D12" s="1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7"/>
      <c r="AL12" s="145"/>
      <c r="AM12" s="145"/>
      <c r="AN12" s="145"/>
      <c r="AO12" s="145"/>
      <c r="AP12" s="195" t="s">
        <v>170</v>
      </c>
      <c r="AQ12" s="17"/>
      <c r="AR12" s="17"/>
      <c r="AS12" s="17"/>
      <c r="AT12" s="17"/>
      <c r="AU12" s="17"/>
      <c r="AV12" s="17"/>
      <c r="AW12" s="17"/>
      <c r="AX12" s="17"/>
      <c r="AY12" s="17"/>
      <c r="AZ12" s="17"/>
      <c r="BA12" s="17"/>
      <c r="BB12" s="17"/>
      <c r="BC12" s="103"/>
    </row>
    <row r="15" spans="1:55" ht="106.5" customHeight="1">
      <c r="A15" s="272" t="s">
        <v>1184</v>
      </c>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3"/>
    </row>
  </sheetData>
  <sheetProtection formatCells="0" formatRows="0"/>
  <mergeCells count="40">
    <mergeCell ref="Z6:AE6"/>
    <mergeCell ref="AF6:AK6"/>
    <mergeCell ref="AF9:AK9"/>
    <mergeCell ref="E8:L8"/>
    <mergeCell ref="M8:U8"/>
    <mergeCell ref="V8:Y8"/>
    <mergeCell ref="Z8:AE8"/>
    <mergeCell ref="AF8:AK8"/>
    <mergeCell ref="B2:U2"/>
    <mergeCell ref="AL5:AO5"/>
    <mergeCell ref="AL10:AO10"/>
    <mergeCell ref="AD4:AO4"/>
    <mergeCell ref="E9:L9"/>
    <mergeCell ref="E10:L10"/>
    <mergeCell ref="M9:U9"/>
    <mergeCell ref="V9:Y9"/>
    <mergeCell ref="Z9:AE9"/>
    <mergeCell ref="AL9:AO9"/>
    <mergeCell ref="AL8:AO8"/>
    <mergeCell ref="AL6:AO6"/>
    <mergeCell ref="E7:L7"/>
    <mergeCell ref="M7:U7"/>
    <mergeCell ref="V7:Y7"/>
    <mergeCell ref="Z7:AE7"/>
    <mergeCell ref="A15:AO15"/>
    <mergeCell ref="E5:L5"/>
    <mergeCell ref="M5:U5"/>
    <mergeCell ref="V5:Y5"/>
    <mergeCell ref="Z5:AE5"/>
    <mergeCell ref="AF5:AK5"/>
    <mergeCell ref="M10:U10"/>
    <mergeCell ref="V10:Y10"/>
    <mergeCell ref="Z10:AE10"/>
    <mergeCell ref="AF10:AK10"/>
    <mergeCell ref="E12:AK12"/>
    <mergeCell ref="AF7:AK7"/>
    <mergeCell ref="AL7:AO7"/>
    <mergeCell ref="E6:L6"/>
    <mergeCell ref="M6:U6"/>
    <mergeCell ref="V6:Y6"/>
  </mergeCells>
  <phoneticPr fontId="2" type="noConversion"/>
  <pageMargins left="0.59055118110236227" right="0.47244094488188981" top="0.74803149606299213" bottom="0.74803149606299213" header="0.31496062992125984" footer="0.31496062992125984"/>
  <pageSetup paperSize="9" scale="91" orientation="portrait"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2:AX24"/>
  <sheetViews>
    <sheetView view="pageBreakPreview" zoomScaleNormal="100" zoomScaleSheetLayoutView="100" workbookViewId="0">
      <selection activeCell="V17" sqref="V17:AA17"/>
    </sheetView>
  </sheetViews>
  <sheetFormatPr defaultRowHeight="16.5"/>
  <cols>
    <col min="1" max="4" width="1.125" style="91" customWidth="1"/>
    <col min="5" max="10" width="2.375" style="91" customWidth="1"/>
    <col min="11" max="21" width="3.125" style="91" customWidth="1"/>
    <col min="22" max="32" width="2.375" style="91" customWidth="1"/>
    <col min="33" max="35" width="9" style="91"/>
    <col min="36" max="16384" width="9" style="97"/>
  </cols>
  <sheetData>
    <row r="2" spans="1:50" ht="19.5">
      <c r="A2" s="4"/>
      <c r="B2" s="375" t="s">
        <v>981</v>
      </c>
      <c r="C2" s="375"/>
      <c r="D2" s="375"/>
      <c r="E2" s="375"/>
      <c r="F2" s="375"/>
      <c r="G2" s="375"/>
      <c r="H2" s="375"/>
      <c r="I2" s="375"/>
      <c r="J2" s="375"/>
      <c r="K2" s="375"/>
      <c r="L2" s="375"/>
      <c r="M2" s="375"/>
      <c r="N2" s="375"/>
      <c r="O2" s="375"/>
      <c r="P2" s="375"/>
      <c r="Q2" s="375"/>
      <c r="R2" s="375"/>
      <c r="S2" s="375"/>
      <c r="T2" s="375"/>
      <c r="U2" s="375"/>
      <c r="V2" s="4"/>
      <c r="W2" s="4"/>
      <c r="X2" s="4"/>
      <c r="Y2" s="4"/>
      <c r="Z2" s="4"/>
      <c r="AA2" s="4"/>
      <c r="AB2" s="4"/>
      <c r="AC2" s="4"/>
      <c r="AD2" s="4"/>
      <c r="AE2" s="4"/>
      <c r="AF2" s="4"/>
      <c r="AG2" s="4"/>
      <c r="AH2" s="4"/>
      <c r="AI2" s="4"/>
      <c r="AJ2" s="4"/>
      <c r="AK2" s="4"/>
      <c r="AL2" s="4"/>
      <c r="AM2" s="4"/>
      <c r="AN2" s="4"/>
      <c r="AO2" s="4"/>
      <c r="AP2" s="4"/>
      <c r="AQ2" s="4"/>
      <c r="AR2" s="4"/>
      <c r="AS2" s="4"/>
      <c r="AT2" s="14"/>
      <c r="AU2" s="91"/>
      <c r="AV2" s="91"/>
      <c r="AW2" s="91"/>
      <c r="AX2" s="91"/>
    </row>
    <row r="4" spans="1:50" ht="18.75" customHeight="1">
      <c r="A4" s="4"/>
      <c r="B4" s="141"/>
      <c r="C4" s="141"/>
      <c r="D4" s="141"/>
      <c r="E4" s="141"/>
      <c r="F4" s="141"/>
      <c r="G4" s="141"/>
      <c r="H4" s="141"/>
      <c r="I4" s="141"/>
      <c r="J4" s="141"/>
      <c r="K4" s="141"/>
      <c r="L4" s="141"/>
      <c r="M4" s="141"/>
      <c r="N4" s="141"/>
      <c r="O4" s="141"/>
      <c r="P4" s="141"/>
      <c r="Q4" s="141"/>
      <c r="R4" s="141"/>
      <c r="S4" s="141"/>
      <c r="T4" s="141"/>
      <c r="U4" s="141"/>
      <c r="V4" s="141"/>
      <c r="W4" s="141"/>
      <c r="X4" s="141"/>
      <c r="Y4" s="703" t="s">
        <v>200</v>
      </c>
      <c r="Z4" s="703"/>
      <c r="AA4" s="703"/>
      <c r="AB4" s="703"/>
      <c r="AC4" s="703"/>
      <c r="AD4" s="703"/>
      <c r="AE4" s="703"/>
      <c r="AF4" s="703"/>
      <c r="AG4" s="2"/>
    </row>
    <row r="5" spans="1:50" ht="30" customHeight="1">
      <c r="A5" s="20"/>
      <c r="B5" s="20"/>
      <c r="C5" s="437" t="s">
        <v>189</v>
      </c>
      <c r="D5" s="437"/>
      <c r="E5" s="437"/>
      <c r="F5" s="437"/>
      <c r="G5" s="437"/>
      <c r="H5" s="437"/>
      <c r="I5" s="437"/>
      <c r="J5" s="437"/>
      <c r="K5" s="437" t="s">
        <v>193</v>
      </c>
      <c r="L5" s="437"/>
      <c r="M5" s="437"/>
      <c r="N5" s="437"/>
      <c r="O5" s="437"/>
      <c r="P5" s="437"/>
      <c r="Q5" s="437" t="s">
        <v>190</v>
      </c>
      <c r="R5" s="437"/>
      <c r="S5" s="437"/>
      <c r="T5" s="437"/>
      <c r="U5" s="437"/>
      <c r="V5" s="696" t="s">
        <v>959</v>
      </c>
      <c r="W5" s="696"/>
      <c r="X5" s="696"/>
      <c r="Y5" s="696"/>
      <c r="Z5" s="696"/>
      <c r="AA5" s="696"/>
      <c r="AB5" s="696" t="s">
        <v>203</v>
      </c>
      <c r="AC5" s="696"/>
      <c r="AD5" s="696"/>
      <c r="AE5" s="696"/>
      <c r="AF5" s="696"/>
    </row>
    <row r="6" spans="1:50" ht="30" customHeight="1">
      <c r="A6" s="20"/>
      <c r="B6" s="20"/>
      <c r="C6" s="438" t="s">
        <v>201</v>
      </c>
      <c r="D6" s="438"/>
      <c r="E6" s="438"/>
      <c r="F6" s="438"/>
      <c r="G6" s="438"/>
      <c r="H6" s="438"/>
      <c r="I6" s="438"/>
      <c r="J6" s="438"/>
      <c r="K6" s="702"/>
      <c r="L6" s="702"/>
      <c r="M6" s="702"/>
      <c r="N6" s="702"/>
      <c r="O6" s="702"/>
      <c r="P6" s="702"/>
      <c r="Q6" s="480"/>
      <c r="R6" s="481"/>
      <c r="S6" s="481"/>
      <c r="T6" s="481"/>
      <c r="U6" s="481"/>
      <c r="V6" s="480"/>
      <c r="W6" s="481"/>
      <c r="X6" s="481"/>
      <c r="Y6" s="481"/>
      <c r="Z6" s="481"/>
      <c r="AA6" s="482"/>
      <c r="AB6" s="478"/>
      <c r="AC6" s="478"/>
      <c r="AD6" s="478"/>
      <c r="AE6" s="478"/>
      <c r="AF6" s="478"/>
    </row>
    <row r="7" spans="1:50" ht="30" customHeight="1">
      <c r="A7" s="20"/>
      <c r="B7" s="20"/>
      <c r="C7" s="438" t="s">
        <v>201</v>
      </c>
      <c r="D7" s="438"/>
      <c r="E7" s="438"/>
      <c r="F7" s="438"/>
      <c r="G7" s="438"/>
      <c r="H7" s="438"/>
      <c r="I7" s="438"/>
      <c r="J7" s="438"/>
      <c r="K7" s="702"/>
      <c r="L7" s="702"/>
      <c r="M7" s="702"/>
      <c r="N7" s="702"/>
      <c r="O7" s="702"/>
      <c r="P7" s="702"/>
      <c r="Q7" s="480"/>
      <c r="R7" s="481"/>
      <c r="S7" s="481"/>
      <c r="T7" s="481"/>
      <c r="U7" s="481"/>
      <c r="V7" s="480"/>
      <c r="W7" s="481"/>
      <c r="X7" s="481"/>
      <c r="Y7" s="481"/>
      <c r="Z7" s="481"/>
      <c r="AA7" s="482"/>
      <c r="AB7" s="478"/>
      <c r="AC7" s="478"/>
      <c r="AD7" s="478"/>
      <c r="AE7" s="478"/>
      <c r="AF7" s="478"/>
    </row>
    <row r="8" spans="1:50" ht="30" customHeight="1">
      <c r="A8" s="20"/>
      <c r="B8" s="20"/>
      <c r="C8" s="438" t="s">
        <v>201</v>
      </c>
      <c r="D8" s="438"/>
      <c r="E8" s="438"/>
      <c r="F8" s="438"/>
      <c r="G8" s="438"/>
      <c r="H8" s="438"/>
      <c r="I8" s="438"/>
      <c r="J8" s="438"/>
      <c r="K8" s="702"/>
      <c r="L8" s="702"/>
      <c r="M8" s="702"/>
      <c r="N8" s="702"/>
      <c r="O8" s="702"/>
      <c r="P8" s="702"/>
      <c r="Q8" s="480"/>
      <c r="R8" s="481"/>
      <c r="S8" s="481"/>
      <c r="T8" s="481"/>
      <c r="U8" s="481"/>
      <c r="V8" s="480"/>
      <c r="W8" s="481"/>
      <c r="X8" s="481"/>
      <c r="Y8" s="481"/>
      <c r="Z8" s="481"/>
      <c r="AA8" s="482"/>
      <c r="AB8" s="478"/>
      <c r="AC8" s="478"/>
      <c r="AD8" s="478"/>
      <c r="AE8" s="478"/>
      <c r="AF8" s="478"/>
    </row>
    <row r="9" spans="1:50" ht="30" customHeight="1">
      <c r="A9" s="20"/>
      <c r="B9" s="20"/>
      <c r="C9" s="438" t="s">
        <v>201</v>
      </c>
      <c r="D9" s="438"/>
      <c r="E9" s="438"/>
      <c r="F9" s="438"/>
      <c r="G9" s="438"/>
      <c r="H9" s="438"/>
      <c r="I9" s="438"/>
      <c r="J9" s="438"/>
      <c r="K9" s="702"/>
      <c r="L9" s="702"/>
      <c r="M9" s="702"/>
      <c r="N9" s="702"/>
      <c r="O9" s="702"/>
      <c r="P9" s="702"/>
      <c r="Q9" s="480"/>
      <c r="R9" s="481"/>
      <c r="S9" s="481"/>
      <c r="T9" s="481"/>
      <c r="U9" s="481"/>
      <c r="V9" s="480"/>
      <c r="W9" s="481"/>
      <c r="X9" s="481"/>
      <c r="Y9" s="481"/>
      <c r="Z9" s="481"/>
      <c r="AA9" s="482"/>
      <c r="AB9" s="478"/>
      <c r="AC9" s="478"/>
      <c r="AD9" s="478"/>
      <c r="AE9" s="478"/>
      <c r="AF9" s="478"/>
    </row>
    <row r="10" spans="1:50" ht="30" customHeight="1">
      <c r="A10" s="20"/>
      <c r="B10" s="20"/>
      <c r="C10" s="438" t="s">
        <v>201</v>
      </c>
      <c r="D10" s="438"/>
      <c r="E10" s="438"/>
      <c r="F10" s="438"/>
      <c r="G10" s="438"/>
      <c r="H10" s="438"/>
      <c r="I10" s="438"/>
      <c r="J10" s="438"/>
      <c r="K10" s="702"/>
      <c r="L10" s="702"/>
      <c r="M10" s="702"/>
      <c r="N10" s="702"/>
      <c r="O10" s="702"/>
      <c r="P10" s="702"/>
      <c r="Q10" s="480"/>
      <c r="R10" s="481"/>
      <c r="S10" s="481"/>
      <c r="T10" s="481"/>
      <c r="U10" s="481"/>
      <c r="V10" s="480"/>
      <c r="W10" s="481"/>
      <c r="X10" s="481"/>
      <c r="Y10" s="481"/>
      <c r="Z10" s="481"/>
      <c r="AA10" s="482"/>
      <c r="AB10" s="478"/>
      <c r="AC10" s="478"/>
      <c r="AD10" s="478"/>
      <c r="AE10" s="478"/>
      <c r="AF10" s="478"/>
    </row>
    <row r="11" spans="1:50" ht="30" customHeight="1">
      <c r="A11" s="20"/>
      <c r="B11" s="20"/>
      <c r="C11" s="438" t="s">
        <v>202</v>
      </c>
      <c r="D11" s="438"/>
      <c r="E11" s="438"/>
      <c r="F11" s="438"/>
      <c r="G11" s="438"/>
      <c r="H11" s="438"/>
      <c r="I11" s="438"/>
      <c r="J11" s="438"/>
      <c r="K11" s="702"/>
      <c r="L11" s="702"/>
      <c r="M11" s="702"/>
      <c r="N11" s="702"/>
      <c r="O11" s="702"/>
      <c r="P11" s="702"/>
      <c r="Q11" s="480"/>
      <c r="R11" s="481"/>
      <c r="S11" s="481"/>
      <c r="T11" s="481"/>
      <c r="U11" s="481"/>
      <c r="V11" s="480"/>
      <c r="W11" s="481"/>
      <c r="X11" s="481"/>
      <c r="Y11" s="481"/>
      <c r="Z11" s="481"/>
      <c r="AA11" s="482"/>
      <c r="AB11" s="478"/>
      <c r="AC11" s="478"/>
      <c r="AD11" s="478"/>
      <c r="AE11" s="478"/>
      <c r="AF11" s="478"/>
    </row>
    <row r="12" spans="1:50" ht="30" customHeight="1">
      <c r="A12" s="20"/>
      <c r="B12" s="20"/>
      <c r="C12" s="438" t="s">
        <v>202</v>
      </c>
      <c r="D12" s="438"/>
      <c r="E12" s="438"/>
      <c r="F12" s="438"/>
      <c r="G12" s="438"/>
      <c r="H12" s="438"/>
      <c r="I12" s="438"/>
      <c r="J12" s="438"/>
      <c r="K12" s="702"/>
      <c r="L12" s="702"/>
      <c r="M12" s="702"/>
      <c r="N12" s="702"/>
      <c r="O12" s="702"/>
      <c r="P12" s="702"/>
      <c r="Q12" s="480"/>
      <c r="R12" s="481"/>
      <c r="S12" s="481"/>
      <c r="T12" s="481"/>
      <c r="U12" s="481"/>
      <c r="V12" s="480"/>
      <c r="W12" s="481"/>
      <c r="X12" s="481"/>
      <c r="Y12" s="481"/>
      <c r="Z12" s="481"/>
      <c r="AA12" s="482"/>
      <c r="AB12" s="478"/>
      <c r="AC12" s="478"/>
      <c r="AD12" s="478"/>
      <c r="AE12" s="478"/>
      <c r="AF12" s="478"/>
    </row>
    <row r="13" spans="1:50" ht="30" customHeight="1">
      <c r="A13" s="20"/>
      <c r="B13" s="20"/>
      <c r="C13" s="438" t="s">
        <v>202</v>
      </c>
      <c r="D13" s="438"/>
      <c r="E13" s="438"/>
      <c r="F13" s="438"/>
      <c r="G13" s="438"/>
      <c r="H13" s="438"/>
      <c r="I13" s="438"/>
      <c r="J13" s="438"/>
      <c r="K13" s="702"/>
      <c r="L13" s="702"/>
      <c r="M13" s="702"/>
      <c r="N13" s="702"/>
      <c r="O13" s="702"/>
      <c r="P13" s="702"/>
      <c r="Q13" s="480"/>
      <c r="R13" s="481"/>
      <c r="S13" s="481"/>
      <c r="T13" s="481"/>
      <c r="U13" s="481"/>
      <c r="V13" s="480"/>
      <c r="W13" s="481"/>
      <c r="X13" s="481"/>
      <c r="Y13" s="481"/>
      <c r="Z13" s="481"/>
      <c r="AA13" s="482"/>
      <c r="AB13" s="478"/>
      <c r="AC13" s="478"/>
      <c r="AD13" s="478"/>
      <c r="AE13" s="478"/>
      <c r="AF13" s="478"/>
    </row>
    <row r="14" spans="1:50" ht="30" customHeight="1">
      <c r="A14" s="20"/>
      <c r="B14" s="20"/>
      <c r="C14" s="438" t="s">
        <v>1000</v>
      </c>
      <c r="D14" s="438"/>
      <c r="E14" s="438"/>
      <c r="F14" s="438"/>
      <c r="G14" s="438"/>
      <c r="H14" s="438"/>
      <c r="I14" s="438"/>
      <c r="J14" s="438"/>
      <c r="K14" s="702" t="s">
        <v>1229</v>
      </c>
      <c r="L14" s="702"/>
      <c r="M14" s="702"/>
      <c r="N14" s="702"/>
      <c r="O14" s="702"/>
      <c r="P14" s="702"/>
      <c r="Q14" s="480">
        <v>1600392594</v>
      </c>
      <c r="R14" s="481"/>
      <c r="S14" s="481"/>
      <c r="T14" s="481"/>
      <c r="U14" s="481"/>
      <c r="V14" s="480">
        <v>1600392594</v>
      </c>
      <c r="W14" s="481"/>
      <c r="X14" s="481"/>
      <c r="Y14" s="481"/>
      <c r="Z14" s="481"/>
      <c r="AA14" s="482"/>
      <c r="AB14" s="478"/>
      <c r="AC14" s="478"/>
      <c r="AD14" s="478"/>
      <c r="AE14" s="478"/>
      <c r="AF14" s="478"/>
    </row>
    <row r="15" spans="1:50" ht="30" customHeight="1">
      <c r="A15" s="20"/>
      <c r="B15" s="20"/>
      <c r="C15" s="438" t="s">
        <v>1000</v>
      </c>
      <c r="D15" s="438"/>
      <c r="E15" s="438"/>
      <c r="F15" s="438"/>
      <c r="G15" s="438"/>
      <c r="H15" s="438"/>
      <c r="I15" s="438"/>
      <c r="J15" s="438"/>
      <c r="K15" s="702" t="s">
        <v>1230</v>
      </c>
      <c r="L15" s="702"/>
      <c r="M15" s="702"/>
      <c r="N15" s="702"/>
      <c r="O15" s="702"/>
      <c r="P15" s="702"/>
      <c r="Q15" s="480">
        <v>64184821</v>
      </c>
      <c r="R15" s="481"/>
      <c r="S15" s="481"/>
      <c r="T15" s="481"/>
      <c r="U15" s="481"/>
      <c r="V15" s="480">
        <v>64184821</v>
      </c>
      <c r="W15" s="481"/>
      <c r="X15" s="481"/>
      <c r="Y15" s="481"/>
      <c r="Z15" s="481"/>
      <c r="AA15" s="482"/>
      <c r="AB15" s="478"/>
      <c r="AC15" s="478"/>
      <c r="AD15" s="478"/>
      <c r="AE15" s="478"/>
      <c r="AF15" s="478"/>
    </row>
    <row r="16" spans="1:50" ht="30" customHeight="1">
      <c r="A16" s="20"/>
      <c r="B16" s="20"/>
      <c r="C16" s="438" t="s">
        <v>1000</v>
      </c>
      <c r="D16" s="438"/>
      <c r="E16" s="438"/>
      <c r="F16" s="438"/>
      <c r="G16" s="438"/>
      <c r="H16" s="438"/>
      <c r="I16" s="438"/>
      <c r="J16" s="438"/>
      <c r="K16" s="702" t="s">
        <v>1231</v>
      </c>
      <c r="L16" s="702"/>
      <c r="M16" s="702"/>
      <c r="N16" s="702"/>
      <c r="O16" s="702"/>
      <c r="P16" s="702"/>
      <c r="Q16" s="480">
        <v>36950</v>
      </c>
      <c r="R16" s="481"/>
      <c r="S16" s="481"/>
      <c r="T16" s="481"/>
      <c r="U16" s="481"/>
      <c r="V16" s="480">
        <v>36950</v>
      </c>
      <c r="W16" s="481"/>
      <c r="X16" s="481"/>
      <c r="Y16" s="481"/>
      <c r="Z16" s="481"/>
      <c r="AA16" s="482"/>
      <c r="AB16" s="478"/>
      <c r="AC16" s="478"/>
      <c r="AD16" s="478"/>
      <c r="AE16" s="478"/>
      <c r="AF16" s="478"/>
    </row>
    <row r="17" spans="1:46" ht="30" customHeight="1">
      <c r="A17" s="20"/>
      <c r="B17" s="20"/>
      <c r="C17" s="438" t="s">
        <v>1000</v>
      </c>
      <c r="D17" s="438"/>
      <c r="E17" s="438"/>
      <c r="F17" s="438"/>
      <c r="G17" s="438"/>
      <c r="H17" s="438"/>
      <c r="I17" s="438"/>
      <c r="J17" s="438"/>
      <c r="K17" s="702"/>
      <c r="L17" s="702"/>
      <c r="M17" s="702"/>
      <c r="N17" s="702"/>
      <c r="O17" s="702"/>
      <c r="P17" s="702"/>
      <c r="Q17" s="480"/>
      <c r="R17" s="481"/>
      <c r="S17" s="481"/>
      <c r="T17" s="481"/>
      <c r="U17" s="481"/>
      <c r="V17" s="480"/>
      <c r="W17" s="481"/>
      <c r="X17" s="481"/>
      <c r="Y17" s="481"/>
      <c r="Z17" s="481"/>
      <c r="AA17" s="482"/>
      <c r="AB17" s="478"/>
      <c r="AC17" s="478"/>
      <c r="AD17" s="478"/>
      <c r="AE17" s="478"/>
      <c r="AF17" s="478"/>
    </row>
    <row r="18" spans="1:46" ht="30" customHeight="1">
      <c r="A18" s="20"/>
      <c r="B18" s="20"/>
      <c r="C18" s="438" t="s">
        <v>1000</v>
      </c>
      <c r="D18" s="438"/>
      <c r="E18" s="438"/>
      <c r="F18" s="438"/>
      <c r="G18" s="438"/>
      <c r="H18" s="438"/>
      <c r="I18" s="438"/>
      <c r="J18" s="438"/>
      <c r="K18" s="702"/>
      <c r="L18" s="702"/>
      <c r="M18" s="702"/>
      <c r="N18" s="702"/>
      <c r="O18" s="702"/>
      <c r="P18" s="702"/>
      <c r="Q18" s="480"/>
      <c r="R18" s="481"/>
      <c r="S18" s="481"/>
      <c r="T18" s="481"/>
      <c r="U18" s="481"/>
      <c r="V18" s="480"/>
      <c r="W18" s="481"/>
      <c r="X18" s="481"/>
      <c r="Y18" s="481"/>
      <c r="Z18" s="481"/>
      <c r="AA18" s="482"/>
      <c r="AB18" s="478"/>
      <c r="AC18" s="478"/>
      <c r="AD18" s="478"/>
      <c r="AE18" s="478"/>
      <c r="AF18" s="478"/>
    </row>
    <row r="19" spans="1:46" ht="30" customHeight="1">
      <c r="A19" s="20"/>
      <c r="B19" s="20"/>
      <c r="C19" s="438" t="s">
        <v>1000</v>
      </c>
      <c r="D19" s="438"/>
      <c r="E19" s="438"/>
      <c r="F19" s="438"/>
      <c r="G19" s="438"/>
      <c r="H19" s="438"/>
      <c r="I19" s="438"/>
      <c r="J19" s="438"/>
      <c r="K19" s="702"/>
      <c r="L19" s="702"/>
      <c r="M19" s="702"/>
      <c r="N19" s="702"/>
      <c r="O19" s="702"/>
      <c r="P19" s="702"/>
      <c r="Q19" s="480"/>
      <c r="R19" s="481"/>
      <c r="S19" s="481"/>
      <c r="T19" s="481"/>
      <c r="U19" s="481"/>
      <c r="V19" s="480"/>
      <c r="W19" s="481"/>
      <c r="X19" s="481"/>
      <c r="Y19" s="481"/>
      <c r="Z19" s="481"/>
      <c r="AA19" s="482"/>
      <c r="AB19" s="478"/>
      <c r="AC19" s="478"/>
      <c r="AD19" s="478"/>
      <c r="AE19" s="478"/>
      <c r="AF19" s="478"/>
    </row>
    <row r="20" spans="1:46" ht="7.5" customHeight="1">
      <c r="A20" s="7"/>
      <c r="B20" s="6"/>
      <c r="C20" s="5"/>
      <c r="D20" s="5"/>
      <c r="E20" s="142"/>
      <c r="F20" s="142"/>
      <c r="G20" s="142"/>
      <c r="H20" s="142"/>
      <c r="I20" s="142"/>
      <c r="J20" s="142"/>
      <c r="K20" s="142"/>
      <c r="L20" s="142"/>
      <c r="M20" s="142"/>
      <c r="N20" s="142"/>
      <c r="O20" s="142"/>
      <c r="P20" s="160"/>
      <c r="Q20" s="160"/>
      <c r="R20" s="160"/>
      <c r="S20" s="160"/>
      <c r="T20" s="160"/>
      <c r="U20" s="160"/>
      <c r="V20" s="160"/>
      <c r="W20" s="160"/>
      <c r="X20" s="160"/>
      <c r="Y20" s="160"/>
      <c r="Z20" s="160"/>
      <c r="AA20" s="160"/>
      <c r="AB20" s="160"/>
      <c r="AC20" s="160"/>
      <c r="AD20" s="160"/>
      <c r="AE20" s="160"/>
      <c r="AF20" s="160"/>
      <c r="AG20" s="147"/>
    </row>
    <row r="21" spans="1:46" ht="26.25" customHeight="1">
      <c r="A21" s="7"/>
      <c r="B21" s="6"/>
      <c r="C21" s="5"/>
      <c r="D21" s="1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c r="AF21" s="407"/>
      <c r="AG21" s="195" t="s">
        <v>192</v>
      </c>
      <c r="AH21" s="17"/>
      <c r="AI21" s="17"/>
      <c r="AJ21" s="17"/>
      <c r="AK21" s="17"/>
      <c r="AL21" s="17"/>
      <c r="AM21" s="17"/>
      <c r="AN21" s="17"/>
      <c r="AO21" s="17"/>
      <c r="AP21" s="17"/>
      <c r="AQ21" s="17"/>
      <c r="AR21" s="17"/>
      <c r="AS21" s="17"/>
      <c r="AT21" s="103"/>
    </row>
    <row r="24" spans="1:46" ht="184.5" customHeight="1">
      <c r="A24" s="272" t="s">
        <v>1185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4"/>
    </row>
  </sheetData>
  <sheetProtection formatCells="0" formatRows="0"/>
  <mergeCells count="79">
    <mergeCell ref="K16:P16"/>
    <mergeCell ref="C16:J16"/>
    <mergeCell ref="K14:P14"/>
    <mergeCell ref="Q14:U14"/>
    <mergeCell ref="V14:AA14"/>
    <mergeCell ref="AB14:AF14"/>
    <mergeCell ref="K15:P15"/>
    <mergeCell ref="Q15:U15"/>
    <mergeCell ref="V15:AA15"/>
    <mergeCell ref="AB15:AF15"/>
    <mergeCell ref="K10:P10"/>
    <mergeCell ref="Q10:U10"/>
    <mergeCell ref="V10:AA10"/>
    <mergeCell ref="AB10:AF10"/>
    <mergeCell ref="AB11:AF11"/>
    <mergeCell ref="E21:AF21"/>
    <mergeCell ref="A24:AF24"/>
    <mergeCell ref="K11:P11"/>
    <mergeCell ref="Q11:U11"/>
    <mergeCell ref="V11:AA11"/>
    <mergeCell ref="K13:P13"/>
    <mergeCell ref="Q13:U13"/>
    <mergeCell ref="V13:AA13"/>
    <mergeCell ref="AB13:AF13"/>
    <mergeCell ref="K12:P12"/>
    <mergeCell ref="Q12:U12"/>
    <mergeCell ref="V12:AA12"/>
    <mergeCell ref="AB12:AF12"/>
    <mergeCell ref="Q16:U16"/>
    <mergeCell ref="V16:AA16"/>
    <mergeCell ref="AB16:AF16"/>
    <mergeCell ref="K8:P8"/>
    <mergeCell ref="Q8:U8"/>
    <mergeCell ref="V8:AA8"/>
    <mergeCell ref="AB8:AF8"/>
    <mergeCell ref="K9:P9"/>
    <mergeCell ref="Q9:U9"/>
    <mergeCell ref="V9:AA9"/>
    <mergeCell ref="AB9:AF9"/>
    <mergeCell ref="K6:P6"/>
    <mergeCell ref="Q6:U6"/>
    <mergeCell ref="V6:AA6"/>
    <mergeCell ref="AB6:AF6"/>
    <mergeCell ref="K7:P7"/>
    <mergeCell ref="Q7:U7"/>
    <mergeCell ref="V7:AA7"/>
    <mergeCell ref="AB7:AF7"/>
    <mergeCell ref="B2:U2"/>
    <mergeCell ref="Y4:AF4"/>
    <mergeCell ref="C5:J5"/>
    <mergeCell ref="K5:P5"/>
    <mergeCell ref="Q5:U5"/>
    <mergeCell ref="V5:AA5"/>
    <mergeCell ref="AB5:AF5"/>
    <mergeCell ref="C6:J6"/>
    <mergeCell ref="C7:J7"/>
    <mergeCell ref="C8:J8"/>
    <mergeCell ref="C9:J9"/>
    <mergeCell ref="C10:J10"/>
    <mergeCell ref="C11:J11"/>
    <mergeCell ref="C12:J12"/>
    <mergeCell ref="C13:J13"/>
    <mergeCell ref="C14:J14"/>
    <mergeCell ref="C15:J15"/>
    <mergeCell ref="C17:J17"/>
    <mergeCell ref="K17:P17"/>
    <mergeCell ref="Q17:U17"/>
    <mergeCell ref="V17:AA17"/>
    <mergeCell ref="AB17:AF17"/>
    <mergeCell ref="C18:J18"/>
    <mergeCell ref="K18:P18"/>
    <mergeCell ref="Q18:U18"/>
    <mergeCell ref="V18:AA18"/>
    <mergeCell ref="AB18:AF18"/>
    <mergeCell ref="C19:J19"/>
    <mergeCell ref="K19:P19"/>
    <mergeCell ref="Q19:U19"/>
    <mergeCell ref="V19:AA19"/>
    <mergeCell ref="AB19:AF19"/>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2:BZ38"/>
  <sheetViews>
    <sheetView view="pageBreakPreview" zoomScaleNormal="85" zoomScaleSheetLayoutView="100" workbookViewId="0">
      <selection activeCell="H1" sqref="H1"/>
    </sheetView>
  </sheetViews>
  <sheetFormatPr defaultRowHeight="16.5"/>
  <cols>
    <col min="1" max="4" width="1.125" style="91" customWidth="1"/>
    <col min="5" max="40" width="2.375" style="91" customWidth="1"/>
    <col min="41" max="42" width="2.375" style="97" customWidth="1"/>
    <col min="43" max="43" width="15.5" style="97" customWidth="1"/>
    <col min="44" max="16384" width="9" style="97"/>
  </cols>
  <sheetData>
    <row r="2" spans="1:78" s="91" customFormat="1" ht="19.5">
      <c r="A2" s="714" t="s">
        <v>207</v>
      </c>
      <c r="B2" s="714"/>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86"/>
      <c r="AI2" s="86"/>
      <c r="AJ2" s="86"/>
      <c r="AK2" s="87"/>
      <c r="AL2" s="87"/>
    </row>
    <row r="3" spans="1:78" ht="19.5">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86"/>
      <c r="AI3" s="86"/>
      <c r="AJ3" s="86"/>
      <c r="AK3" s="87"/>
      <c r="AL3" s="87"/>
    </row>
    <row r="4" spans="1:78" ht="19.5">
      <c r="A4" s="86"/>
      <c r="B4" s="375" t="s">
        <v>1127</v>
      </c>
      <c r="C4" s="375"/>
      <c r="D4" s="375"/>
      <c r="E4" s="375"/>
      <c r="F4" s="375"/>
      <c r="G4" s="375"/>
      <c r="H4" s="375"/>
      <c r="I4" s="375"/>
      <c r="J4" s="375"/>
      <c r="K4" s="375"/>
      <c r="L4" s="375"/>
      <c r="M4" s="375"/>
      <c r="N4" s="375"/>
      <c r="O4" s="375"/>
      <c r="P4" s="375"/>
      <c r="Q4" s="375"/>
      <c r="R4" s="375"/>
      <c r="S4" s="375"/>
      <c r="T4" s="375"/>
      <c r="U4" s="375"/>
      <c r="V4" s="375"/>
      <c r="W4" s="375"/>
      <c r="X4" s="375"/>
      <c r="Y4" s="375"/>
      <c r="Z4" s="375"/>
      <c r="AA4" s="86"/>
      <c r="AB4" s="86"/>
      <c r="AC4" s="86"/>
      <c r="AD4" s="86"/>
      <c r="AE4" s="86"/>
      <c r="AF4" s="86"/>
      <c r="AG4" s="86"/>
      <c r="AH4" s="86"/>
      <c r="AI4" s="86"/>
      <c r="AJ4" s="86"/>
      <c r="AK4" s="86"/>
      <c r="AL4" s="86"/>
      <c r="AM4" s="86"/>
      <c r="AN4" s="86"/>
      <c r="AO4" s="86"/>
      <c r="AP4" s="86"/>
      <c r="AQ4" s="86"/>
      <c r="AR4" s="86"/>
      <c r="AS4" s="86"/>
      <c r="AT4" s="4"/>
      <c r="AU4" s="14"/>
      <c r="AV4" s="91"/>
      <c r="AW4" s="91"/>
    </row>
    <row r="5" spans="1:78">
      <c r="AA5" s="706" t="s">
        <v>173</v>
      </c>
      <c r="AB5" s="706"/>
      <c r="AC5" s="706"/>
      <c r="AD5" s="706"/>
      <c r="AE5" s="706"/>
      <c r="AF5" s="706"/>
      <c r="AG5" s="706"/>
      <c r="AH5" s="706"/>
      <c r="AI5" s="706"/>
      <c r="AJ5" s="706"/>
      <c r="AK5" s="706"/>
      <c r="AL5" s="706"/>
      <c r="AM5" s="706"/>
      <c r="AN5" s="706"/>
      <c r="AO5" s="706"/>
      <c r="AP5" s="706"/>
      <c r="AQ5" s="91"/>
    </row>
    <row r="6" spans="1:78" s="199" customFormat="1" ht="30" customHeight="1">
      <c r="A6" s="20"/>
      <c r="B6" s="20"/>
      <c r="C6" s="502" t="s">
        <v>99</v>
      </c>
      <c r="D6" s="502"/>
      <c r="E6" s="502"/>
      <c r="F6" s="502" t="s">
        <v>163</v>
      </c>
      <c r="G6" s="502"/>
      <c r="H6" s="502"/>
      <c r="I6" s="502"/>
      <c r="J6" s="502"/>
      <c r="K6" s="677" t="s">
        <v>164</v>
      </c>
      <c r="L6" s="677"/>
      <c r="M6" s="677"/>
      <c r="N6" s="677"/>
      <c r="O6" s="677"/>
      <c r="P6" s="677"/>
      <c r="Q6" s="677"/>
      <c r="R6" s="677"/>
      <c r="S6" s="677" t="s">
        <v>204</v>
      </c>
      <c r="T6" s="677"/>
      <c r="U6" s="677"/>
      <c r="V6" s="677"/>
      <c r="W6" s="429" t="s">
        <v>1128</v>
      </c>
      <c r="X6" s="429"/>
      <c r="Y6" s="429"/>
      <c r="Z6" s="429"/>
      <c r="AA6" s="677" t="s">
        <v>205</v>
      </c>
      <c r="AB6" s="677"/>
      <c r="AC6" s="677"/>
      <c r="AD6" s="677"/>
      <c r="AE6" s="677" t="s">
        <v>206</v>
      </c>
      <c r="AF6" s="677"/>
      <c r="AG6" s="677"/>
      <c r="AH6" s="677"/>
      <c r="AI6" s="657" t="s">
        <v>179</v>
      </c>
      <c r="AJ6" s="658"/>
      <c r="AK6" s="658"/>
      <c r="AL6" s="659"/>
      <c r="AM6" s="710" t="s">
        <v>96</v>
      </c>
      <c r="AN6" s="710"/>
      <c r="AO6" s="710"/>
      <c r="AP6" s="710"/>
      <c r="AQ6" s="198"/>
    </row>
    <row r="7" spans="1:78" s="199" customFormat="1" ht="37.5" customHeight="1">
      <c r="A7" s="42"/>
      <c r="B7" s="42"/>
      <c r="C7" s="479" t="s">
        <v>1292</v>
      </c>
      <c r="D7" s="479"/>
      <c r="E7" s="479"/>
      <c r="F7" s="479" t="s">
        <v>1294</v>
      </c>
      <c r="G7" s="479"/>
      <c r="H7" s="479"/>
      <c r="I7" s="479"/>
      <c r="J7" s="479"/>
      <c r="K7" s="711" t="s">
        <v>1293</v>
      </c>
      <c r="L7" s="711"/>
      <c r="M7" s="711"/>
      <c r="N7" s="711"/>
      <c r="O7" s="711"/>
      <c r="P7" s="711"/>
      <c r="Q7" s="711"/>
      <c r="R7" s="711"/>
      <c r="S7" s="712">
        <v>45721</v>
      </c>
      <c r="T7" s="712"/>
      <c r="U7" s="712"/>
      <c r="V7" s="712"/>
      <c r="W7" s="712" t="s">
        <v>1295</v>
      </c>
      <c r="X7" s="712"/>
      <c r="Y7" s="712"/>
      <c r="Z7" s="712"/>
      <c r="AA7" s="480">
        <v>210000000000</v>
      </c>
      <c r="AB7" s="481"/>
      <c r="AC7" s="481"/>
      <c r="AD7" s="481"/>
      <c r="AE7" s="480">
        <v>3352437200</v>
      </c>
      <c r="AF7" s="481"/>
      <c r="AG7" s="481"/>
      <c r="AH7" s="481"/>
      <c r="AI7" s="480">
        <f>AA7+AE7</f>
        <v>213352437200</v>
      </c>
      <c r="AJ7" s="481"/>
      <c r="AK7" s="481"/>
      <c r="AL7" s="481"/>
      <c r="AM7" s="713"/>
      <c r="AN7" s="713"/>
      <c r="AO7" s="713"/>
      <c r="AP7" s="713"/>
      <c r="AQ7" s="198"/>
    </row>
    <row r="8" spans="1:78" s="199" customFormat="1" ht="37.5" hidden="1" customHeight="1">
      <c r="A8" s="42"/>
      <c r="B8" s="42"/>
      <c r="C8" s="479"/>
      <c r="D8" s="479"/>
      <c r="E8" s="479"/>
      <c r="F8" s="479"/>
      <c r="G8" s="479"/>
      <c r="H8" s="479"/>
      <c r="I8" s="479"/>
      <c r="J8" s="479"/>
      <c r="K8" s="711"/>
      <c r="L8" s="711"/>
      <c r="M8" s="711"/>
      <c r="N8" s="711"/>
      <c r="O8" s="711"/>
      <c r="P8" s="711"/>
      <c r="Q8" s="711"/>
      <c r="R8" s="711"/>
      <c r="S8" s="712"/>
      <c r="T8" s="712"/>
      <c r="U8" s="712"/>
      <c r="V8" s="712"/>
      <c r="W8" s="712"/>
      <c r="X8" s="712"/>
      <c r="Y8" s="712"/>
      <c r="Z8" s="712"/>
      <c r="AA8" s="480"/>
      <c r="AB8" s="481"/>
      <c r="AC8" s="481"/>
      <c r="AD8" s="481"/>
      <c r="AE8" s="480"/>
      <c r="AF8" s="481"/>
      <c r="AG8" s="481"/>
      <c r="AH8" s="481"/>
      <c r="AI8" s="480"/>
      <c r="AJ8" s="481"/>
      <c r="AK8" s="481"/>
      <c r="AL8" s="481"/>
      <c r="AM8" s="713"/>
      <c r="AN8" s="713"/>
      <c r="AO8" s="713"/>
      <c r="AP8" s="713"/>
      <c r="AQ8" s="198"/>
    </row>
    <row r="9" spans="1:78" ht="18.75" customHeight="1">
      <c r="A9" s="86"/>
      <c r="B9" s="88"/>
      <c r="C9" s="88"/>
      <c r="E9" s="144" t="s">
        <v>1129</v>
      </c>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85"/>
      <c r="AN9" s="85"/>
      <c r="AO9" s="85"/>
      <c r="AP9" s="85"/>
      <c r="AQ9" s="91"/>
    </row>
    <row r="10" spans="1:78" ht="26.25" customHeight="1">
      <c r="A10" s="7"/>
      <c r="B10" s="7"/>
      <c r="C10" s="88"/>
      <c r="E10" s="144" t="s">
        <v>1130</v>
      </c>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85"/>
      <c r="AN10" s="85"/>
      <c r="AO10" s="85"/>
      <c r="AP10" s="85"/>
      <c r="AQ10" s="91"/>
      <c r="AR10" s="91"/>
      <c r="AS10" s="91"/>
      <c r="AT10" s="91"/>
    </row>
    <row r="11" spans="1:78" ht="19.5">
      <c r="A11" s="86"/>
      <c r="B11" s="88"/>
      <c r="C11" s="85"/>
      <c r="D11" s="85"/>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442"/>
      <c r="AP11" s="442"/>
      <c r="AQ11" s="195" t="s">
        <v>170</v>
      </c>
    </row>
    <row r="12" spans="1:78" ht="19.5">
      <c r="A12" s="86"/>
      <c r="B12" s="88"/>
      <c r="C12" s="85"/>
      <c r="D12" s="85"/>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195"/>
    </row>
    <row r="13" spans="1:78" ht="33.75" customHeight="1">
      <c r="A13" s="86"/>
      <c r="B13" s="328" t="s">
        <v>1186</v>
      </c>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86"/>
      <c r="AF13" s="86"/>
      <c r="AG13" s="86"/>
      <c r="AH13" s="86"/>
      <c r="AI13" s="86"/>
      <c r="AJ13" s="86"/>
      <c r="AK13" s="87"/>
      <c r="AL13" s="87"/>
    </row>
    <row r="14" spans="1:78" ht="33.75" customHeight="1">
      <c r="A14" s="86"/>
      <c r="B14" s="88"/>
      <c r="C14" s="88"/>
      <c r="D14" s="88"/>
      <c r="E14" s="704" t="s">
        <v>1187</v>
      </c>
      <c r="F14" s="705"/>
      <c r="G14" s="705"/>
      <c r="H14" s="705"/>
      <c r="I14" s="705"/>
      <c r="J14" s="705"/>
      <c r="K14" s="705"/>
      <c r="L14" s="705"/>
      <c r="M14" s="705"/>
      <c r="N14" s="705"/>
      <c r="O14" s="705"/>
      <c r="P14" s="705"/>
      <c r="Q14" s="705"/>
      <c r="R14" s="705"/>
      <c r="S14" s="705"/>
      <c r="T14" s="705"/>
      <c r="U14" s="705"/>
      <c r="V14" s="705"/>
      <c r="W14" s="705"/>
      <c r="X14" s="705"/>
      <c r="Y14" s="705"/>
      <c r="Z14" s="705"/>
      <c r="AA14" s="705"/>
      <c r="AB14" s="705"/>
      <c r="AC14" s="705"/>
      <c r="AD14" s="705"/>
      <c r="AE14" s="705"/>
      <c r="AF14" s="705"/>
      <c r="AG14" s="705"/>
      <c r="AH14" s="705"/>
      <c r="AI14" s="705"/>
      <c r="AJ14" s="705"/>
      <c r="AK14" s="705"/>
      <c r="AL14" s="87"/>
    </row>
    <row r="15" spans="1:78" ht="19.5">
      <c r="A15" s="86"/>
      <c r="B15" s="88"/>
      <c r="C15" s="88"/>
      <c r="D15" s="88"/>
      <c r="E15" s="88"/>
      <c r="F15" s="88"/>
      <c r="G15" s="88"/>
      <c r="H15" s="88"/>
      <c r="I15" s="88"/>
      <c r="J15" s="88"/>
      <c r="K15" s="88"/>
      <c r="L15" s="88"/>
      <c r="M15" s="88"/>
      <c r="N15" s="88"/>
      <c r="O15" s="88"/>
      <c r="P15" s="88"/>
      <c r="Q15" s="86"/>
      <c r="R15" s="86"/>
      <c r="S15" s="86"/>
      <c r="T15" s="86"/>
      <c r="U15" s="86"/>
      <c r="V15" s="86"/>
      <c r="W15" s="86"/>
      <c r="X15" s="86"/>
      <c r="Y15" s="86"/>
      <c r="Z15" s="86"/>
      <c r="AA15" s="706" t="s">
        <v>173</v>
      </c>
      <c r="AB15" s="706"/>
      <c r="AC15" s="706"/>
      <c r="AD15" s="706"/>
      <c r="AE15" s="706"/>
      <c r="AF15" s="706"/>
      <c r="AG15" s="706"/>
      <c r="AH15" s="706"/>
      <c r="AI15" s="706"/>
      <c r="AJ15" s="706"/>
      <c r="AK15" s="706"/>
      <c r="AL15" s="706"/>
      <c r="AM15" s="706"/>
      <c r="AN15" s="706"/>
      <c r="AO15" s="706"/>
      <c r="AP15" s="706"/>
    </row>
    <row r="16" spans="1:78" ht="34.5" customHeight="1">
      <c r="A16" s="86"/>
      <c r="B16" s="88"/>
      <c r="C16" s="88"/>
      <c r="D16" s="113"/>
      <c r="E16" s="707" t="s">
        <v>99</v>
      </c>
      <c r="F16" s="708"/>
      <c r="G16" s="709"/>
      <c r="H16" s="707" t="s">
        <v>193</v>
      </c>
      <c r="I16" s="708"/>
      <c r="J16" s="708"/>
      <c r="K16" s="708"/>
      <c r="L16" s="708"/>
      <c r="M16" s="708"/>
      <c r="N16" s="708"/>
      <c r="O16" s="708"/>
      <c r="P16" s="708"/>
      <c r="Q16" s="708"/>
      <c r="R16" s="709"/>
      <c r="S16" s="677" t="s">
        <v>204</v>
      </c>
      <c r="T16" s="677"/>
      <c r="U16" s="677"/>
      <c r="V16" s="677"/>
      <c r="W16" s="429" t="s">
        <v>1128</v>
      </c>
      <c r="X16" s="429"/>
      <c r="Y16" s="429"/>
      <c r="Z16" s="429"/>
      <c r="AA16" s="677" t="s">
        <v>205</v>
      </c>
      <c r="AB16" s="677"/>
      <c r="AC16" s="677"/>
      <c r="AD16" s="677"/>
      <c r="AE16" s="677" t="s">
        <v>206</v>
      </c>
      <c r="AF16" s="677"/>
      <c r="AG16" s="677"/>
      <c r="AH16" s="677"/>
      <c r="AI16" s="657" t="s">
        <v>179</v>
      </c>
      <c r="AJ16" s="658"/>
      <c r="AK16" s="658"/>
      <c r="AL16" s="659"/>
      <c r="AM16" s="710" t="s">
        <v>96</v>
      </c>
      <c r="AN16" s="710"/>
      <c r="AO16" s="710"/>
      <c r="AP16" s="710"/>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row>
    <row r="17" spans="1:78" ht="23.25" customHeight="1">
      <c r="A17" s="86"/>
      <c r="B17" s="88"/>
      <c r="C17" s="88"/>
      <c r="D17" s="88"/>
      <c r="E17" s="479"/>
      <c r="F17" s="479"/>
      <c r="G17" s="479"/>
      <c r="H17" s="294"/>
      <c r="I17" s="295"/>
      <c r="J17" s="295"/>
      <c r="K17" s="295"/>
      <c r="L17" s="295"/>
      <c r="M17" s="295"/>
      <c r="N17" s="295"/>
      <c r="O17" s="295"/>
      <c r="P17" s="295"/>
      <c r="Q17" s="295"/>
      <c r="R17" s="296"/>
      <c r="S17" s="712"/>
      <c r="T17" s="712"/>
      <c r="U17" s="712"/>
      <c r="V17" s="712"/>
      <c r="W17" s="712"/>
      <c r="X17" s="712"/>
      <c r="Y17" s="712"/>
      <c r="Z17" s="712"/>
      <c r="AA17" s="480"/>
      <c r="AB17" s="481"/>
      <c r="AC17" s="481"/>
      <c r="AD17" s="481"/>
      <c r="AE17" s="480"/>
      <c r="AF17" s="481"/>
      <c r="AG17" s="481"/>
      <c r="AH17" s="481"/>
      <c r="AI17" s="480"/>
      <c r="AJ17" s="481"/>
      <c r="AK17" s="481"/>
      <c r="AL17" s="481"/>
      <c r="AM17" s="713"/>
      <c r="AN17" s="713"/>
      <c r="AO17" s="713"/>
      <c r="AP17" s="713"/>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row>
    <row r="18" spans="1:78" ht="23.25" customHeight="1">
      <c r="A18" s="86"/>
      <c r="B18" s="88"/>
      <c r="C18" s="88"/>
      <c r="D18" s="88"/>
      <c r="E18" s="479"/>
      <c r="F18" s="479"/>
      <c r="G18" s="479"/>
      <c r="H18" s="294"/>
      <c r="I18" s="295"/>
      <c r="J18" s="295"/>
      <c r="K18" s="295"/>
      <c r="L18" s="295"/>
      <c r="M18" s="295"/>
      <c r="N18" s="295"/>
      <c r="O18" s="295"/>
      <c r="P18" s="295"/>
      <c r="Q18" s="295"/>
      <c r="R18" s="296"/>
      <c r="S18" s="712"/>
      <c r="T18" s="712"/>
      <c r="U18" s="712"/>
      <c r="V18" s="712"/>
      <c r="W18" s="712"/>
      <c r="X18" s="712"/>
      <c r="Y18" s="712"/>
      <c r="Z18" s="712"/>
      <c r="AA18" s="480"/>
      <c r="AB18" s="481"/>
      <c r="AC18" s="481"/>
      <c r="AD18" s="481"/>
      <c r="AE18" s="480"/>
      <c r="AF18" s="481"/>
      <c r="AG18" s="481"/>
      <c r="AH18" s="481"/>
      <c r="AI18" s="480"/>
      <c r="AJ18" s="481"/>
      <c r="AK18" s="481"/>
      <c r="AL18" s="481"/>
      <c r="AM18" s="713"/>
      <c r="AN18" s="713"/>
      <c r="AO18" s="713"/>
      <c r="AP18" s="713"/>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row>
    <row r="19" spans="1:78" ht="18.75" customHeight="1">
      <c r="A19" s="86"/>
      <c r="B19" s="88"/>
      <c r="C19" s="88"/>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7"/>
    </row>
    <row r="20" spans="1:78" ht="18.75" customHeight="1">
      <c r="A20" s="86"/>
      <c r="B20" s="88"/>
      <c r="C20" s="88"/>
      <c r="D20" s="85"/>
      <c r="E20" s="442"/>
      <c r="F20" s="442"/>
      <c r="G20" s="442"/>
      <c r="H20" s="442"/>
      <c r="I20" s="442"/>
      <c r="J20" s="442"/>
      <c r="K20" s="442"/>
      <c r="L20" s="442"/>
      <c r="M20" s="442"/>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c r="AL20" s="442"/>
      <c r="AM20" s="442"/>
      <c r="AN20" s="442"/>
      <c r="AO20" s="442"/>
      <c r="AP20" s="442"/>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row>
    <row r="21" spans="1:78" ht="18.75" customHeight="1">
      <c r="A21" s="86"/>
      <c r="B21" s="86"/>
      <c r="C21" s="88"/>
      <c r="D21" s="88"/>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7"/>
      <c r="AO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row>
    <row r="22" spans="1:78" ht="26.25" customHeight="1">
      <c r="A22" s="86"/>
      <c r="B22" s="328" t="s">
        <v>208</v>
      </c>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86"/>
      <c r="AB22" s="86"/>
      <c r="AC22" s="86"/>
      <c r="AD22" s="86"/>
      <c r="AE22" s="86"/>
      <c r="AF22" s="86"/>
      <c r="AG22" s="86"/>
      <c r="AH22" s="86"/>
      <c r="AI22" s="86"/>
      <c r="AJ22" s="86"/>
      <c r="AK22" s="87"/>
      <c r="AL22" s="87"/>
    </row>
    <row r="23" spans="1:78" ht="18.75" customHeight="1">
      <c r="A23" s="86"/>
      <c r="B23" s="88"/>
      <c r="C23" s="88"/>
      <c r="D23" s="88"/>
      <c r="E23" s="88"/>
      <c r="F23" s="88"/>
      <c r="G23" s="88"/>
      <c r="H23" s="88"/>
      <c r="I23" s="88"/>
      <c r="J23" s="88"/>
      <c r="K23" s="88"/>
      <c r="L23" s="88"/>
      <c r="M23" s="88"/>
      <c r="N23" s="88"/>
      <c r="O23" s="88"/>
      <c r="P23" s="88"/>
      <c r="Q23" s="86"/>
      <c r="R23" s="86"/>
      <c r="S23" s="86"/>
      <c r="T23" s="86"/>
      <c r="U23" s="86"/>
      <c r="V23" s="86"/>
      <c r="W23" s="86"/>
      <c r="X23" s="86"/>
      <c r="Y23" s="86"/>
      <c r="Z23" s="86"/>
      <c r="AA23" s="86"/>
      <c r="AB23" s="86"/>
      <c r="AC23" s="86"/>
      <c r="AD23" s="430" t="s">
        <v>194</v>
      </c>
      <c r="AE23" s="430"/>
      <c r="AF23" s="430"/>
      <c r="AG23" s="430"/>
      <c r="AH23" s="430"/>
      <c r="AI23" s="430"/>
      <c r="AJ23" s="430"/>
      <c r="AK23" s="430"/>
      <c r="AL23" s="87"/>
    </row>
    <row r="24" spans="1:78" ht="30" customHeight="1">
      <c r="A24" s="86"/>
      <c r="B24" s="88"/>
      <c r="C24" s="88"/>
      <c r="D24" s="88"/>
      <c r="E24" s="502" t="s">
        <v>196</v>
      </c>
      <c r="F24" s="502"/>
      <c r="G24" s="502"/>
      <c r="H24" s="502"/>
      <c r="I24" s="502"/>
      <c r="J24" s="502"/>
      <c r="K24" s="502"/>
      <c r="L24" s="502"/>
      <c r="M24" s="502" t="s">
        <v>197</v>
      </c>
      <c r="N24" s="502"/>
      <c r="O24" s="502"/>
      <c r="P24" s="502"/>
      <c r="Q24" s="502"/>
      <c r="R24" s="502"/>
      <c r="S24" s="502"/>
      <c r="T24" s="502"/>
      <c r="U24" s="502"/>
      <c r="V24" s="502" t="s">
        <v>198</v>
      </c>
      <c r="W24" s="502"/>
      <c r="X24" s="502"/>
      <c r="Y24" s="502"/>
      <c r="Z24" s="502" t="s">
        <v>1159</v>
      </c>
      <c r="AA24" s="502"/>
      <c r="AB24" s="502"/>
      <c r="AC24" s="502"/>
      <c r="AD24" s="502"/>
      <c r="AE24" s="502"/>
      <c r="AF24" s="502" t="s">
        <v>1154</v>
      </c>
      <c r="AG24" s="502"/>
      <c r="AH24" s="502"/>
      <c r="AI24" s="502"/>
      <c r="AJ24" s="502"/>
      <c r="AK24" s="502"/>
      <c r="AL24" s="87"/>
    </row>
    <row r="25" spans="1:78" ht="26.25" customHeight="1">
      <c r="A25" s="86"/>
      <c r="B25" s="88"/>
      <c r="C25" s="88"/>
      <c r="D25" s="88"/>
      <c r="E25" s="456" t="s">
        <v>1290</v>
      </c>
      <c r="F25" s="456"/>
      <c r="G25" s="456"/>
      <c r="H25" s="456"/>
      <c r="I25" s="456"/>
      <c r="J25" s="456"/>
      <c r="K25" s="456"/>
      <c r="L25" s="456"/>
      <c r="M25" s="456" t="s">
        <v>1227</v>
      </c>
      <c r="N25" s="456"/>
      <c r="O25" s="456"/>
      <c r="P25" s="456"/>
      <c r="Q25" s="456"/>
      <c r="R25" s="456"/>
      <c r="S25" s="456"/>
      <c r="T25" s="456"/>
      <c r="U25" s="456"/>
      <c r="V25" s="701" t="s">
        <v>1228</v>
      </c>
      <c r="W25" s="701"/>
      <c r="X25" s="701"/>
      <c r="Y25" s="701"/>
      <c r="Z25" s="480">
        <v>300059414</v>
      </c>
      <c r="AA25" s="481"/>
      <c r="AB25" s="481"/>
      <c r="AC25" s="481"/>
      <c r="AD25" s="481"/>
      <c r="AE25" s="482"/>
      <c r="AF25" s="480">
        <v>6978466601</v>
      </c>
      <c r="AG25" s="481"/>
      <c r="AH25" s="481"/>
      <c r="AI25" s="481"/>
      <c r="AJ25" s="481"/>
      <c r="AK25" s="482"/>
      <c r="AL25" s="87"/>
    </row>
    <row r="26" spans="1:78" ht="26.25" hidden="1" customHeight="1">
      <c r="A26" s="86"/>
      <c r="B26" s="88"/>
      <c r="C26" s="88"/>
      <c r="D26" s="88"/>
      <c r="E26" s="456"/>
      <c r="F26" s="456"/>
      <c r="G26" s="456"/>
      <c r="H26" s="456"/>
      <c r="I26" s="456"/>
      <c r="J26" s="456"/>
      <c r="K26" s="456"/>
      <c r="L26" s="456"/>
      <c r="M26" s="456"/>
      <c r="N26" s="456"/>
      <c r="O26" s="456"/>
      <c r="P26" s="456"/>
      <c r="Q26" s="456"/>
      <c r="R26" s="456"/>
      <c r="S26" s="456"/>
      <c r="T26" s="456"/>
      <c r="U26" s="456"/>
      <c r="V26" s="701"/>
      <c r="W26" s="701"/>
      <c r="X26" s="701"/>
      <c r="Y26" s="701"/>
      <c r="Z26" s="480"/>
      <c r="AA26" s="481"/>
      <c r="AB26" s="481"/>
      <c r="AC26" s="481"/>
      <c r="AD26" s="481"/>
      <c r="AE26" s="482"/>
      <c r="AF26" s="480"/>
      <c r="AG26" s="481"/>
      <c r="AH26" s="481"/>
      <c r="AI26" s="481"/>
      <c r="AJ26" s="481"/>
      <c r="AK26" s="482"/>
      <c r="AL26" s="87"/>
    </row>
    <row r="27" spans="1:78" ht="26.25" hidden="1" customHeight="1">
      <c r="A27" s="86"/>
      <c r="B27" s="88"/>
      <c r="C27" s="88"/>
      <c r="D27" s="88"/>
      <c r="E27" s="456"/>
      <c r="F27" s="456"/>
      <c r="G27" s="456"/>
      <c r="H27" s="456"/>
      <c r="I27" s="456"/>
      <c r="J27" s="456"/>
      <c r="K27" s="456"/>
      <c r="L27" s="456"/>
      <c r="M27" s="456"/>
      <c r="N27" s="456"/>
      <c r="O27" s="456"/>
      <c r="P27" s="456"/>
      <c r="Q27" s="456"/>
      <c r="R27" s="456"/>
      <c r="S27" s="456"/>
      <c r="T27" s="456"/>
      <c r="U27" s="456"/>
      <c r="V27" s="701"/>
      <c r="W27" s="701"/>
      <c r="X27" s="701"/>
      <c r="Y27" s="701"/>
      <c r="Z27" s="480"/>
      <c r="AA27" s="481"/>
      <c r="AB27" s="481"/>
      <c r="AC27" s="481"/>
      <c r="AD27" s="481"/>
      <c r="AE27" s="482"/>
      <c r="AF27" s="480"/>
      <c r="AG27" s="481"/>
      <c r="AH27" s="481"/>
      <c r="AI27" s="481"/>
      <c r="AJ27" s="481"/>
      <c r="AK27" s="482"/>
      <c r="AL27" s="87"/>
    </row>
    <row r="28" spans="1:78" ht="26.25" hidden="1" customHeight="1">
      <c r="A28" s="86"/>
      <c r="B28" s="88"/>
      <c r="C28" s="88"/>
      <c r="D28" s="88"/>
      <c r="E28" s="456"/>
      <c r="F28" s="456"/>
      <c r="G28" s="456"/>
      <c r="H28" s="456"/>
      <c r="I28" s="456"/>
      <c r="J28" s="456"/>
      <c r="K28" s="456"/>
      <c r="L28" s="456"/>
      <c r="M28" s="456"/>
      <c r="N28" s="456"/>
      <c r="O28" s="456"/>
      <c r="P28" s="456"/>
      <c r="Q28" s="456"/>
      <c r="R28" s="456"/>
      <c r="S28" s="456"/>
      <c r="T28" s="456"/>
      <c r="U28" s="456"/>
      <c r="V28" s="701"/>
      <c r="W28" s="701"/>
      <c r="X28" s="701"/>
      <c r="Y28" s="701"/>
      <c r="Z28" s="480"/>
      <c r="AA28" s="481"/>
      <c r="AB28" s="481"/>
      <c r="AC28" s="481"/>
      <c r="AD28" s="481"/>
      <c r="AE28" s="482"/>
      <c r="AF28" s="480"/>
      <c r="AG28" s="481"/>
      <c r="AH28" s="481"/>
      <c r="AI28" s="481"/>
      <c r="AJ28" s="481"/>
      <c r="AK28" s="482"/>
      <c r="AL28" s="87"/>
    </row>
    <row r="29" spans="1:78" ht="26.25" hidden="1" customHeight="1">
      <c r="A29" s="86"/>
      <c r="B29" s="88"/>
      <c r="C29" s="88"/>
      <c r="D29" s="88"/>
      <c r="E29" s="456"/>
      <c r="F29" s="456"/>
      <c r="G29" s="456"/>
      <c r="H29" s="456"/>
      <c r="I29" s="456"/>
      <c r="J29" s="456"/>
      <c r="K29" s="456"/>
      <c r="L29" s="456"/>
      <c r="M29" s="456"/>
      <c r="N29" s="456"/>
      <c r="O29" s="456"/>
      <c r="P29" s="456"/>
      <c r="Q29" s="456"/>
      <c r="R29" s="456"/>
      <c r="S29" s="456"/>
      <c r="T29" s="456"/>
      <c r="U29" s="456"/>
      <c r="V29" s="701"/>
      <c r="W29" s="701"/>
      <c r="X29" s="701"/>
      <c r="Y29" s="701"/>
      <c r="Z29" s="480"/>
      <c r="AA29" s="481"/>
      <c r="AB29" s="481"/>
      <c r="AC29" s="481"/>
      <c r="AD29" s="481"/>
      <c r="AE29" s="482"/>
      <c r="AF29" s="480"/>
      <c r="AG29" s="481"/>
      <c r="AH29" s="481"/>
      <c r="AI29" s="481"/>
      <c r="AJ29" s="481"/>
      <c r="AK29" s="482"/>
      <c r="AL29" s="87"/>
    </row>
    <row r="30" spans="1:78" ht="7.5" customHeight="1">
      <c r="A30" s="7"/>
      <c r="B30" s="7"/>
      <c r="C30" s="85"/>
      <c r="D30" s="85"/>
      <c r="E30" s="140"/>
      <c r="F30" s="140"/>
      <c r="G30" s="140"/>
      <c r="H30" s="140"/>
      <c r="I30" s="140"/>
      <c r="J30" s="140"/>
      <c r="K30" s="140"/>
      <c r="L30" s="140"/>
      <c r="M30" s="140"/>
      <c r="N30" s="140"/>
      <c r="O30" s="140"/>
      <c r="P30" s="7"/>
      <c r="Q30" s="7"/>
      <c r="R30" s="7"/>
      <c r="S30" s="7"/>
      <c r="T30" s="7"/>
      <c r="U30" s="7"/>
      <c r="V30" s="7"/>
      <c r="W30" s="7"/>
      <c r="X30" s="7"/>
      <c r="Y30" s="7"/>
      <c r="Z30" s="7"/>
      <c r="AA30" s="7"/>
      <c r="AB30" s="7"/>
      <c r="AC30" s="7"/>
      <c r="AD30" s="7"/>
      <c r="AE30" s="7"/>
      <c r="AF30" s="7"/>
      <c r="AG30" s="163"/>
      <c r="AJ30" s="97"/>
      <c r="AK30" s="97"/>
      <c r="AL30" s="97"/>
      <c r="AM30" s="97"/>
      <c r="AN30" s="97"/>
    </row>
    <row r="31" spans="1:78" ht="26.25" customHeight="1">
      <c r="A31" s="7"/>
      <c r="B31" s="7"/>
      <c r="C31" s="85"/>
      <c r="D31" s="85"/>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195" t="s">
        <v>170</v>
      </c>
      <c r="AM31" s="85"/>
      <c r="AN31" s="85"/>
      <c r="AO31" s="85"/>
      <c r="AP31" s="85"/>
      <c r="AQ31" s="85"/>
      <c r="AR31" s="85"/>
      <c r="AS31" s="85"/>
      <c r="AT31" s="103"/>
    </row>
    <row r="32" spans="1:78" ht="18.75" customHeight="1">
      <c r="A32" s="86"/>
      <c r="B32" s="88"/>
      <c r="C32" s="88"/>
      <c r="D32" s="88"/>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87"/>
    </row>
    <row r="33" spans="1:42" ht="18.75" customHeight="1">
      <c r="A33" s="86"/>
      <c r="B33" s="328" t="s">
        <v>1131</v>
      </c>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86"/>
      <c r="AF33" s="86"/>
      <c r="AG33" s="86"/>
      <c r="AH33" s="86"/>
      <c r="AI33" s="86"/>
      <c r="AJ33" s="86"/>
      <c r="AK33" s="87"/>
      <c r="AL33" s="87"/>
    </row>
    <row r="34" spans="1:42" ht="19.5">
      <c r="A34" s="86"/>
      <c r="B34" s="88"/>
      <c r="C34" s="88"/>
      <c r="D34" s="88"/>
      <c r="E34" s="88"/>
      <c r="F34" s="88"/>
      <c r="G34" s="88"/>
      <c r="H34" s="88"/>
      <c r="I34" s="88"/>
      <c r="J34" s="88"/>
      <c r="K34" s="88"/>
      <c r="L34" s="88"/>
      <c r="M34" s="88"/>
      <c r="N34" s="88"/>
      <c r="O34" s="88"/>
      <c r="P34" s="88"/>
      <c r="Q34" s="86"/>
      <c r="R34" s="86"/>
      <c r="S34" s="86"/>
      <c r="T34" s="86"/>
      <c r="U34" s="86"/>
      <c r="V34" s="86"/>
      <c r="W34" s="86"/>
      <c r="X34" s="86"/>
      <c r="Y34" s="86"/>
      <c r="Z34" s="86"/>
      <c r="AA34" s="86"/>
      <c r="AB34" s="86"/>
      <c r="AC34" s="86"/>
      <c r="AD34" s="86"/>
      <c r="AE34" s="86"/>
      <c r="AF34" s="86"/>
      <c r="AG34" s="86"/>
      <c r="AH34" s="86"/>
      <c r="AI34" s="86"/>
      <c r="AJ34" s="86"/>
      <c r="AK34" s="87"/>
      <c r="AL34" s="87"/>
    </row>
    <row r="35" spans="1:42" ht="33.75" customHeight="1">
      <c r="A35" s="86"/>
      <c r="B35" s="88"/>
      <c r="C35" s="88"/>
      <c r="D35" s="88"/>
      <c r="E35" s="715" t="s">
        <v>1291</v>
      </c>
      <c r="F35" s="715"/>
      <c r="G35" s="715"/>
      <c r="H35" s="715"/>
      <c r="I35" s="715"/>
      <c r="J35" s="715"/>
      <c r="K35" s="715"/>
      <c r="L35" s="715"/>
      <c r="M35" s="715"/>
      <c r="N35" s="715"/>
      <c r="O35" s="715"/>
      <c r="P35" s="715"/>
      <c r="Q35" s="715"/>
      <c r="R35" s="715"/>
      <c r="S35" s="715"/>
      <c r="T35" s="715"/>
      <c r="U35" s="715"/>
      <c r="V35" s="715"/>
      <c r="W35" s="715"/>
      <c r="X35" s="715"/>
      <c r="Y35" s="715"/>
      <c r="Z35" s="715"/>
      <c r="AA35" s="715"/>
      <c r="AB35" s="715"/>
      <c r="AC35" s="715"/>
      <c r="AD35" s="715"/>
      <c r="AE35" s="715"/>
      <c r="AF35" s="715"/>
      <c r="AG35" s="715"/>
      <c r="AH35" s="715"/>
      <c r="AI35" s="715"/>
      <c r="AJ35" s="715"/>
      <c r="AK35" s="715"/>
      <c r="AL35" s="87"/>
    </row>
    <row r="36" spans="1:42" ht="18.75" customHeight="1">
      <c r="A36" s="86"/>
      <c r="B36" s="88"/>
      <c r="C36" s="88"/>
      <c r="D36" s="88"/>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87"/>
    </row>
    <row r="37" spans="1:42" ht="19.5">
      <c r="A37" s="86"/>
      <c r="B37" s="88"/>
      <c r="C37" s="88"/>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87"/>
    </row>
    <row r="38" spans="1:42" ht="158.25" customHeight="1">
      <c r="A38" s="272" t="s">
        <v>1188</v>
      </c>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3"/>
    </row>
  </sheetData>
  <mergeCells count="95">
    <mergeCell ref="A38:AP38"/>
    <mergeCell ref="E28:L28"/>
    <mergeCell ref="M28:U28"/>
    <mergeCell ref="V28:Y28"/>
    <mergeCell ref="Z28:AE28"/>
    <mergeCell ref="AF28:AK28"/>
    <mergeCell ref="E31:AK31"/>
    <mergeCell ref="B33:AD33"/>
    <mergeCell ref="E35:AK35"/>
    <mergeCell ref="E29:L29"/>
    <mergeCell ref="M29:U29"/>
    <mergeCell ref="V29:Y29"/>
    <mergeCell ref="Z29:AE29"/>
    <mergeCell ref="AF29:AK29"/>
    <mergeCell ref="AD23:AK23"/>
    <mergeCell ref="E25:L25"/>
    <mergeCell ref="M25:U25"/>
    <mergeCell ref="V25:Y25"/>
    <mergeCell ref="Z25:AE25"/>
    <mergeCell ref="AF25:AK25"/>
    <mergeCell ref="E24:L24"/>
    <mergeCell ref="M24:U24"/>
    <mergeCell ref="V24:Y24"/>
    <mergeCell ref="Z24:AE24"/>
    <mergeCell ref="AF24:AK24"/>
    <mergeCell ref="E20:AP20"/>
    <mergeCell ref="B22:Z22"/>
    <mergeCell ref="E18:G18"/>
    <mergeCell ref="H18:R18"/>
    <mergeCell ref="S18:V18"/>
    <mergeCell ref="W18:Z18"/>
    <mergeCell ref="AA18:AD18"/>
    <mergeCell ref="AE17:AH17"/>
    <mergeCell ref="AI17:AL17"/>
    <mergeCell ref="AM17:AP17"/>
    <mergeCell ref="AE18:AH18"/>
    <mergeCell ref="AI18:AL18"/>
    <mergeCell ref="AM18:AP18"/>
    <mergeCell ref="E17:G17"/>
    <mergeCell ref="H17:R17"/>
    <mergeCell ref="S17:V17"/>
    <mergeCell ref="W17:Z17"/>
    <mergeCell ref="AA17:AD17"/>
    <mergeCell ref="S7:V7"/>
    <mergeCell ref="W7:Z7"/>
    <mergeCell ref="AA7:AD7"/>
    <mergeCell ref="AE7:AH7"/>
    <mergeCell ref="AI7:AL7"/>
    <mergeCell ref="E26:L26"/>
    <mergeCell ref="M26:U26"/>
    <mergeCell ref="V26:Y26"/>
    <mergeCell ref="Z26:AE26"/>
    <mergeCell ref="AF26:AK26"/>
    <mergeCell ref="E27:L27"/>
    <mergeCell ref="M27:U27"/>
    <mergeCell ref="V27:Y27"/>
    <mergeCell ref="Z27:AE27"/>
    <mergeCell ref="AF27:AK27"/>
    <mergeCell ref="A2:AG2"/>
    <mergeCell ref="B4:Z4"/>
    <mergeCell ref="C7:E7"/>
    <mergeCell ref="F7:J7"/>
    <mergeCell ref="K7:R7"/>
    <mergeCell ref="C6:E6"/>
    <mergeCell ref="F6:J6"/>
    <mergeCell ref="K6:R6"/>
    <mergeCell ref="AA5:AP5"/>
    <mergeCell ref="S6:V6"/>
    <mergeCell ref="W6:Z6"/>
    <mergeCell ref="AA6:AD6"/>
    <mergeCell ref="AE6:AH6"/>
    <mergeCell ref="AI6:AL6"/>
    <mergeCell ref="AM6:AP6"/>
    <mergeCell ref="AM7:AP7"/>
    <mergeCell ref="C8:E8"/>
    <mergeCell ref="F8:J8"/>
    <mergeCell ref="K8:R8"/>
    <mergeCell ref="E11:AP11"/>
    <mergeCell ref="B13:AD13"/>
    <mergeCell ref="S8:V8"/>
    <mergeCell ref="W8:Z8"/>
    <mergeCell ref="AA8:AD8"/>
    <mergeCell ref="AE8:AH8"/>
    <mergeCell ref="AI8:AL8"/>
    <mergeCell ref="AM8:AP8"/>
    <mergeCell ref="E14:AK14"/>
    <mergeCell ref="AA15:AP15"/>
    <mergeCell ref="E16:G16"/>
    <mergeCell ref="H16:R16"/>
    <mergeCell ref="S16:V16"/>
    <mergeCell ref="W16:Z16"/>
    <mergeCell ref="AA16:AD16"/>
    <mergeCell ref="AE16:AH16"/>
    <mergeCell ref="AI16:AL16"/>
    <mergeCell ref="AM16:AP16"/>
  </mergeCells>
  <phoneticPr fontId="2" type="noConversion"/>
  <dataValidations count="2">
    <dataValidation type="list" allowBlank="1" showInputMessage="1" showErrorMessage="1" sqref="C7:E8 E17:G18" xr:uid="{00000000-0002-0000-1200-000000000000}">
      <formula1>"매입,매각"</formula1>
    </dataValidation>
    <dataValidation type="list" allowBlank="1" showInputMessage="1" showErrorMessage="1" sqref="AL13 AL33" xr:uid="{00000000-0002-0000-1200-000001000000}">
      <formula1>"해당사항 없음"</formula1>
    </dataValidation>
  </dataValidations>
  <hyperlinks>
    <hyperlink ref="A2:AG2" location="목차!A47" display="Ⅰ. 총자산의 구성현황" xr:uid="{00000000-0004-0000-1200-000000000000}"/>
  </hyperlinks>
  <pageMargins left="0.47244094488188981" right="0.47244094488188981" top="0.74803149606299213" bottom="0.74803149606299213" header="0.31496062992125984" footer="0.31496062992125984"/>
  <pageSetup paperSize="9" scale="90"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AM77"/>
  <sheetViews>
    <sheetView showGridLines="0" showZeros="0" view="pageBreakPreview" topLeftCell="A8" zoomScaleNormal="85" zoomScaleSheetLayoutView="100" workbookViewId="0">
      <selection activeCell="E18" sqref="E18:O21"/>
    </sheetView>
  </sheetViews>
  <sheetFormatPr defaultRowHeight="16.5"/>
  <cols>
    <col min="1" max="4" width="1.125" style="91" customWidth="1"/>
    <col min="5" max="37" width="2.375" style="91" customWidth="1"/>
    <col min="38" max="38" width="22.5" style="91" customWidth="1"/>
    <col min="39" max="39" width="9" style="91"/>
    <col min="40" max="16384" width="9" style="97"/>
  </cols>
  <sheetData>
    <row r="2" spans="1:39" ht="19.5">
      <c r="A2" s="374" t="s">
        <v>14</v>
      </c>
      <c r="B2" s="374"/>
      <c r="C2" s="374"/>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row>
    <row r="3" spans="1:39">
      <c r="A3" s="175"/>
      <c r="B3" s="175"/>
      <c r="C3" s="175"/>
      <c r="D3" s="175"/>
      <c r="E3" s="175"/>
      <c r="F3" s="175"/>
      <c r="G3" s="175"/>
      <c r="H3" s="175"/>
      <c r="I3" s="175"/>
      <c r="J3" s="175"/>
      <c r="K3" s="175"/>
      <c r="L3" s="175"/>
      <c r="M3" s="175"/>
      <c r="N3" s="175"/>
      <c r="O3" s="175"/>
      <c r="P3" s="175"/>
    </row>
    <row r="4" spans="1:39" ht="17.25">
      <c r="A4" s="175"/>
      <c r="B4" s="175"/>
      <c r="C4" s="175"/>
      <c r="D4" s="175"/>
      <c r="E4" s="175"/>
      <c r="F4" s="175"/>
      <c r="G4" s="175"/>
      <c r="H4" s="175"/>
      <c r="I4" s="175"/>
      <c r="J4" s="175"/>
      <c r="K4" s="175"/>
      <c r="L4" s="175"/>
      <c r="M4" s="175"/>
      <c r="N4" s="175"/>
      <c r="O4" s="175"/>
      <c r="P4" s="175"/>
      <c r="Y4" s="171"/>
      <c r="Z4" s="171"/>
      <c r="AA4" s="171"/>
      <c r="AB4" s="171"/>
      <c r="AC4" s="171"/>
      <c r="AD4" s="171"/>
      <c r="AE4" s="171"/>
      <c r="AF4" s="171"/>
      <c r="AG4" s="171"/>
      <c r="AH4" s="171"/>
      <c r="AI4" s="171"/>
      <c r="AJ4" s="171"/>
      <c r="AK4" s="171"/>
    </row>
    <row r="5" spans="1:39" ht="19.5">
      <c r="A5" s="375" t="s">
        <v>15</v>
      </c>
      <c r="B5" s="37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4"/>
      <c r="AI5" s="4"/>
      <c r="AJ5" s="4"/>
      <c r="AK5" s="14"/>
      <c r="AL5" s="2"/>
    </row>
    <row r="6" spans="1:39" ht="19.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14"/>
      <c r="AL6" s="2"/>
    </row>
    <row r="7" spans="1:39" ht="19.5">
      <c r="A7" s="4"/>
      <c r="B7" s="376" t="s">
        <v>16</v>
      </c>
      <c r="C7" s="376"/>
      <c r="D7" s="376"/>
      <c r="E7" s="376"/>
      <c r="F7" s="376"/>
      <c r="G7" s="376"/>
      <c r="H7" s="376"/>
      <c r="I7" s="376"/>
      <c r="J7" s="376"/>
      <c r="K7" s="376"/>
      <c r="L7" s="376"/>
      <c r="M7" s="376"/>
      <c r="N7" s="376"/>
      <c r="O7" s="376"/>
      <c r="P7" s="376"/>
      <c r="Q7" s="4"/>
      <c r="R7" s="4"/>
      <c r="S7" s="4"/>
      <c r="T7" s="4"/>
      <c r="U7" s="4"/>
      <c r="V7" s="4"/>
      <c r="W7" s="4"/>
      <c r="X7" s="4"/>
      <c r="Y7" s="4"/>
      <c r="Z7" s="4"/>
      <c r="AA7" s="4"/>
      <c r="AB7" s="4"/>
      <c r="AC7" s="4"/>
      <c r="AD7" s="4"/>
      <c r="AE7" s="4"/>
      <c r="AF7" s="4"/>
      <c r="AG7" s="4"/>
      <c r="AH7" s="4"/>
      <c r="AI7" s="4"/>
      <c r="AJ7" s="4"/>
      <c r="AK7" s="14"/>
      <c r="AL7" s="2"/>
    </row>
    <row r="8" spans="1:39" ht="19.5">
      <c r="A8" s="4"/>
      <c r="B8" s="141"/>
      <c r="C8" s="141"/>
      <c r="D8" s="141"/>
      <c r="E8" s="141"/>
      <c r="F8" s="141"/>
      <c r="G8" s="141"/>
      <c r="H8" s="141"/>
      <c r="I8" s="141"/>
      <c r="J8" s="141"/>
      <c r="K8" s="141"/>
      <c r="L8" s="141"/>
      <c r="M8" s="141"/>
      <c r="N8" s="141"/>
      <c r="O8" s="141"/>
      <c r="P8" s="141"/>
      <c r="Q8" s="4"/>
      <c r="R8" s="4"/>
      <c r="S8" s="4"/>
      <c r="T8" s="4"/>
      <c r="U8" s="4"/>
      <c r="V8" s="4"/>
      <c r="W8" s="4"/>
      <c r="X8" s="4"/>
      <c r="Y8" s="4"/>
      <c r="Z8" s="4"/>
      <c r="AA8" s="4"/>
      <c r="AB8" s="4"/>
      <c r="AC8" s="4"/>
      <c r="AD8" s="4"/>
      <c r="AE8" s="4"/>
      <c r="AF8" s="4"/>
      <c r="AG8" s="4"/>
      <c r="AH8" s="4"/>
      <c r="AI8" s="4"/>
      <c r="AJ8" s="4"/>
      <c r="AK8" s="14"/>
      <c r="AL8" s="13" t="s">
        <v>17</v>
      </c>
    </row>
    <row r="9" spans="1:39" s="176" customFormat="1" ht="57" customHeight="1">
      <c r="A9" s="10"/>
      <c r="B9" s="10"/>
      <c r="C9" s="9"/>
      <c r="D9" s="9"/>
      <c r="E9" s="377" t="s">
        <v>18</v>
      </c>
      <c r="F9" s="377"/>
      <c r="G9" s="377"/>
      <c r="H9" s="377"/>
      <c r="I9" s="377"/>
      <c r="J9" s="377"/>
      <c r="K9" s="377"/>
      <c r="L9" s="377"/>
      <c r="M9" s="377"/>
      <c r="N9" s="377"/>
      <c r="O9" s="377"/>
      <c r="P9" s="378" t="str">
        <f>표지!E28</f>
        <v>(주)서울장위대한제52호위탁관리부동산투자회사</v>
      </c>
      <c r="Q9" s="379"/>
      <c r="R9" s="379"/>
      <c r="S9" s="379"/>
      <c r="T9" s="379"/>
      <c r="U9" s="379"/>
      <c r="V9" s="379"/>
      <c r="W9" s="379"/>
      <c r="X9" s="379"/>
      <c r="Y9" s="379"/>
      <c r="Z9" s="379"/>
      <c r="AA9" s="12" t="str">
        <f>IF(AL9="상장","(","")</f>
        <v/>
      </c>
      <c r="AB9" s="380" t="str">
        <f>IF(AL9="상장","상장일자:","")</f>
        <v/>
      </c>
      <c r="AC9" s="380"/>
      <c r="AD9" s="380"/>
      <c r="AE9" s="380"/>
      <c r="AF9" s="381" t="str">
        <f>IF(AL9="상장","상장일자 입력","")</f>
        <v/>
      </c>
      <c r="AG9" s="381"/>
      <c r="AH9" s="381"/>
      <c r="AI9" s="381"/>
      <c r="AJ9" s="381"/>
      <c r="AK9" s="11" t="str">
        <f>IF(AL9="상장",")","")</f>
        <v/>
      </c>
      <c r="AL9" s="151" t="s">
        <v>295</v>
      </c>
      <c r="AM9" s="175"/>
    </row>
    <row r="10" spans="1:39" s="176" customFormat="1" ht="18.75" customHeight="1">
      <c r="A10" s="10"/>
      <c r="B10" s="10"/>
      <c r="C10" s="9"/>
      <c r="D10" s="9"/>
      <c r="E10" s="361" t="s">
        <v>19</v>
      </c>
      <c r="F10" s="362"/>
      <c r="G10" s="362"/>
      <c r="H10" s="362"/>
      <c r="I10" s="362"/>
      <c r="J10" s="362"/>
      <c r="K10" s="362"/>
      <c r="L10" s="362"/>
      <c r="M10" s="362"/>
      <c r="N10" s="362"/>
      <c r="O10" s="363"/>
      <c r="P10" s="382" t="s">
        <v>1209</v>
      </c>
      <c r="Q10" s="383"/>
      <c r="R10" s="383"/>
      <c r="S10" s="383"/>
      <c r="T10" s="383"/>
      <c r="U10" s="383"/>
      <c r="V10" s="383"/>
      <c r="W10" s="383"/>
      <c r="X10" s="383"/>
      <c r="Y10" s="383"/>
      <c r="Z10" s="383"/>
      <c r="AA10" s="383"/>
      <c r="AB10" s="383"/>
      <c r="AC10" s="383"/>
      <c r="AD10" s="383"/>
      <c r="AE10" s="383"/>
      <c r="AF10" s="383"/>
      <c r="AG10" s="383"/>
      <c r="AH10" s="383"/>
      <c r="AI10" s="383"/>
      <c r="AJ10" s="383"/>
      <c r="AK10" s="384"/>
      <c r="AL10" s="8"/>
      <c r="AM10" s="175"/>
    </row>
    <row r="11" spans="1:39" s="176" customFormat="1" ht="37.5" customHeight="1">
      <c r="A11" s="10"/>
      <c r="B11" s="10"/>
      <c r="C11" s="9"/>
      <c r="D11" s="9"/>
      <c r="E11" s="361" t="s">
        <v>20</v>
      </c>
      <c r="F11" s="362"/>
      <c r="G11" s="362"/>
      <c r="H11" s="362"/>
      <c r="I11" s="362"/>
      <c r="J11" s="362"/>
      <c r="K11" s="362"/>
      <c r="L11" s="362"/>
      <c r="M11" s="362"/>
      <c r="N11" s="362"/>
      <c r="O11" s="363"/>
      <c r="P11" s="364" t="str">
        <f>표지!E30</f>
        <v>서울시 강남구 영동대로 517, 33층(삼성동, 아셈타워)</v>
      </c>
      <c r="Q11" s="365"/>
      <c r="R11" s="365"/>
      <c r="S11" s="365"/>
      <c r="T11" s="365"/>
      <c r="U11" s="365"/>
      <c r="V11" s="365"/>
      <c r="W11" s="365"/>
      <c r="X11" s="365"/>
      <c r="Y11" s="365"/>
      <c r="Z11" s="365"/>
      <c r="AA11" s="365"/>
      <c r="AB11" s="365"/>
      <c r="AC11" s="365"/>
      <c r="AD11" s="365"/>
      <c r="AE11" s="365"/>
      <c r="AF11" s="365"/>
      <c r="AG11" s="365"/>
      <c r="AH11" s="365"/>
      <c r="AI11" s="365"/>
      <c r="AJ11" s="365"/>
      <c r="AK11" s="366"/>
      <c r="AL11" s="8"/>
      <c r="AM11" s="175"/>
    </row>
    <row r="12" spans="1:39" ht="18.75" customHeight="1">
      <c r="A12" s="4"/>
      <c r="B12" s="4"/>
      <c r="C12" s="4"/>
      <c r="D12" s="4"/>
      <c r="E12" s="367" t="s">
        <v>21</v>
      </c>
      <c r="F12" s="368"/>
      <c r="G12" s="368"/>
      <c r="H12" s="368"/>
      <c r="I12" s="368"/>
      <c r="J12" s="368"/>
      <c r="K12" s="368"/>
      <c r="L12" s="368"/>
      <c r="M12" s="368"/>
      <c r="N12" s="368"/>
      <c r="O12" s="368"/>
      <c r="P12" s="369" t="s">
        <v>22</v>
      </c>
      <c r="Q12" s="370"/>
      <c r="R12" s="370"/>
      <c r="S12" s="370"/>
      <c r="T12" s="370"/>
      <c r="U12" s="371" t="str">
        <f>표지!G6</f>
        <v>2025.03.31</v>
      </c>
      <c r="V12" s="371"/>
      <c r="W12" s="371"/>
      <c r="X12" s="371"/>
      <c r="Y12" s="371"/>
      <c r="Z12" s="371"/>
      <c r="AA12" s="372" t="s">
        <v>23</v>
      </c>
      <c r="AB12" s="372"/>
      <c r="AC12" s="372"/>
      <c r="AD12" s="372"/>
      <c r="AE12" s="372"/>
      <c r="AF12" s="372"/>
      <c r="AG12" s="372"/>
      <c r="AH12" s="372"/>
      <c r="AI12" s="372"/>
      <c r="AJ12" s="372"/>
      <c r="AK12" s="373"/>
      <c r="AL12" s="2"/>
    </row>
    <row r="13" spans="1:39" ht="18.75" customHeight="1">
      <c r="A13" s="4"/>
      <c r="B13" s="4"/>
      <c r="C13" s="4"/>
      <c r="D13" s="4"/>
      <c r="E13" s="341" t="s">
        <v>987</v>
      </c>
      <c r="F13" s="341"/>
      <c r="G13" s="341"/>
      <c r="H13" s="341"/>
      <c r="I13" s="341"/>
      <c r="J13" s="341"/>
      <c r="K13" s="341"/>
      <c r="L13" s="341"/>
      <c r="M13" s="341"/>
      <c r="N13" s="341"/>
      <c r="O13" s="341"/>
      <c r="P13" s="342">
        <f>'5부.Ⅰ'!U79</f>
        <v>222688972755</v>
      </c>
      <c r="Q13" s="343"/>
      <c r="R13" s="343"/>
      <c r="S13" s="343"/>
      <c r="T13" s="343"/>
      <c r="U13" s="343"/>
      <c r="V13" s="343"/>
      <c r="W13" s="343"/>
      <c r="X13" s="343"/>
      <c r="Y13" s="343"/>
      <c r="Z13" s="343"/>
      <c r="AA13" s="344"/>
      <c r="AB13" s="344"/>
      <c r="AC13" s="344"/>
      <c r="AD13" s="344"/>
      <c r="AE13" s="344"/>
      <c r="AF13" s="344"/>
      <c r="AG13" s="344"/>
      <c r="AH13" s="344"/>
      <c r="AI13" s="344"/>
      <c r="AJ13" s="344"/>
      <c r="AK13" s="345"/>
      <c r="AL13" s="2"/>
    </row>
    <row r="14" spans="1:39" ht="18.75" customHeight="1">
      <c r="A14" s="4"/>
      <c r="B14" s="4"/>
      <c r="C14" s="4"/>
      <c r="D14" s="4"/>
      <c r="E14" s="351" t="s">
        <v>988</v>
      </c>
      <c r="F14" s="351"/>
      <c r="G14" s="351"/>
      <c r="H14" s="351"/>
      <c r="I14" s="351"/>
      <c r="J14" s="351"/>
      <c r="K14" s="351"/>
      <c r="L14" s="351"/>
      <c r="M14" s="351"/>
      <c r="N14" s="351"/>
      <c r="O14" s="351"/>
      <c r="P14" s="352">
        <f>'5부.Ⅰ'!U110</f>
        <v>130083818667</v>
      </c>
      <c r="Q14" s="353"/>
      <c r="R14" s="353"/>
      <c r="S14" s="353"/>
      <c r="T14" s="353"/>
      <c r="U14" s="353"/>
      <c r="V14" s="353"/>
      <c r="W14" s="353"/>
      <c r="X14" s="353"/>
      <c r="Y14" s="353"/>
      <c r="Z14" s="353"/>
      <c r="AA14" s="354"/>
      <c r="AB14" s="354"/>
      <c r="AC14" s="354"/>
      <c r="AD14" s="354"/>
      <c r="AE14" s="354"/>
      <c r="AF14" s="354"/>
      <c r="AG14" s="354"/>
      <c r="AH14" s="354"/>
      <c r="AI14" s="354"/>
      <c r="AJ14" s="354"/>
      <c r="AK14" s="355"/>
      <c r="AL14" s="2"/>
    </row>
    <row r="15" spans="1:39" ht="18.75" customHeight="1">
      <c r="A15" s="4"/>
      <c r="B15" s="4"/>
      <c r="C15" s="4"/>
      <c r="D15" s="4"/>
      <c r="E15" s="356" t="s">
        <v>989</v>
      </c>
      <c r="F15" s="356"/>
      <c r="G15" s="356"/>
      <c r="H15" s="356"/>
      <c r="I15" s="356"/>
      <c r="J15" s="356"/>
      <c r="K15" s="356"/>
      <c r="L15" s="356"/>
      <c r="M15" s="356"/>
      <c r="N15" s="356"/>
      <c r="O15" s="356"/>
      <c r="P15" s="357">
        <f>'5부.Ⅰ'!U128</f>
        <v>92605154088</v>
      </c>
      <c r="Q15" s="358"/>
      <c r="R15" s="358"/>
      <c r="S15" s="358"/>
      <c r="T15" s="358"/>
      <c r="U15" s="358"/>
      <c r="V15" s="358"/>
      <c r="W15" s="358"/>
      <c r="X15" s="358"/>
      <c r="Y15" s="358"/>
      <c r="Z15" s="358"/>
      <c r="AA15" s="359"/>
      <c r="AB15" s="359"/>
      <c r="AC15" s="359"/>
      <c r="AD15" s="359"/>
      <c r="AE15" s="359"/>
      <c r="AF15" s="359"/>
      <c r="AG15" s="359"/>
      <c r="AH15" s="359"/>
      <c r="AI15" s="359"/>
      <c r="AJ15" s="359"/>
      <c r="AK15" s="360"/>
      <c r="AL15" s="2"/>
    </row>
    <row r="16" spans="1:39" ht="18.75" customHeight="1">
      <c r="A16" s="4"/>
      <c r="B16" s="4"/>
      <c r="C16" s="4"/>
      <c r="D16" s="4"/>
      <c r="E16" s="346" t="s">
        <v>24</v>
      </c>
      <c r="F16" s="346"/>
      <c r="G16" s="346"/>
      <c r="H16" s="346"/>
      <c r="I16" s="346"/>
      <c r="J16" s="346"/>
      <c r="K16" s="346"/>
      <c r="L16" s="346"/>
      <c r="M16" s="346"/>
      <c r="N16" s="346"/>
      <c r="O16" s="346"/>
      <c r="P16" s="347">
        <f>'5부.Ⅰ'!U112</f>
        <v>93160000000</v>
      </c>
      <c r="Q16" s="348"/>
      <c r="R16" s="348"/>
      <c r="S16" s="348"/>
      <c r="T16" s="348"/>
      <c r="U16" s="348"/>
      <c r="V16" s="348"/>
      <c r="W16" s="348"/>
      <c r="X16" s="348"/>
      <c r="Y16" s="348"/>
      <c r="Z16" s="348"/>
      <c r="AA16" s="349"/>
      <c r="AB16" s="349"/>
      <c r="AC16" s="349"/>
      <c r="AD16" s="349"/>
      <c r="AE16" s="349"/>
      <c r="AF16" s="349"/>
      <c r="AG16" s="349"/>
      <c r="AH16" s="349"/>
      <c r="AI16" s="349"/>
      <c r="AJ16" s="349"/>
      <c r="AK16" s="350"/>
      <c r="AL16" s="2"/>
    </row>
    <row r="17" spans="1:39" ht="18.75" customHeight="1">
      <c r="A17" s="86"/>
      <c r="B17" s="86"/>
      <c r="C17" s="86"/>
      <c r="D17" s="86"/>
      <c r="E17" s="317" t="s">
        <v>1035</v>
      </c>
      <c r="F17" s="318"/>
      <c r="G17" s="318"/>
      <c r="H17" s="318"/>
      <c r="I17" s="318"/>
      <c r="J17" s="318"/>
      <c r="K17" s="318"/>
      <c r="L17" s="318"/>
      <c r="M17" s="318"/>
      <c r="N17" s="318"/>
      <c r="O17" s="319"/>
      <c r="P17" s="320" t="s">
        <v>1210</v>
      </c>
      <c r="Q17" s="321"/>
      <c r="R17" s="321"/>
      <c r="S17" s="321"/>
      <c r="T17" s="321"/>
      <c r="U17" s="321"/>
      <c r="V17" s="321"/>
      <c r="W17" s="321"/>
      <c r="X17" s="321"/>
      <c r="Y17" s="321"/>
      <c r="Z17" s="321"/>
      <c r="AA17" s="321"/>
      <c r="AB17" s="321"/>
      <c r="AC17" s="321"/>
      <c r="AD17" s="321"/>
      <c r="AE17" s="321"/>
      <c r="AF17" s="321"/>
      <c r="AG17" s="321"/>
      <c r="AH17" s="321"/>
      <c r="AI17" s="321"/>
      <c r="AJ17" s="321"/>
      <c r="AK17" s="322"/>
      <c r="AL17" s="87"/>
    </row>
    <row r="18" spans="1:39" ht="18.75" customHeight="1">
      <c r="A18" s="4"/>
      <c r="B18" s="4"/>
      <c r="C18" s="4"/>
      <c r="D18" s="4"/>
      <c r="E18" s="323" t="s">
        <v>1036</v>
      </c>
      <c r="F18" s="324"/>
      <c r="G18" s="324"/>
      <c r="H18" s="324"/>
      <c r="I18" s="324"/>
      <c r="J18" s="324"/>
      <c r="K18" s="324"/>
      <c r="L18" s="324"/>
      <c r="M18" s="324"/>
      <c r="N18" s="324"/>
      <c r="O18" s="326"/>
      <c r="P18" s="333" t="s">
        <v>25</v>
      </c>
      <c r="Q18" s="334"/>
      <c r="R18" s="334"/>
      <c r="S18" s="334"/>
      <c r="T18" s="334"/>
      <c r="U18" s="334"/>
      <c r="V18" s="334"/>
      <c r="W18" s="334"/>
      <c r="X18" s="334"/>
      <c r="Y18" s="334"/>
      <c r="Z18" s="334"/>
      <c r="AA18" s="334"/>
      <c r="AB18" s="334"/>
      <c r="AC18" s="334"/>
      <c r="AD18" s="334"/>
      <c r="AE18" s="334"/>
      <c r="AF18" s="334"/>
      <c r="AG18" s="334"/>
      <c r="AH18" s="334"/>
      <c r="AI18" s="334"/>
      <c r="AJ18" s="334"/>
      <c r="AK18" s="335"/>
      <c r="AL18" s="2"/>
    </row>
    <row r="19" spans="1:39" ht="129.75" customHeight="1">
      <c r="A19" s="7"/>
      <c r="B19" s="6"/>
      <c r="C19" s="5"/>
      <c r="D19" s="5"/>
      <c r="E19" s="327"/>
      <c r="F19" s="328"/>
      <c r="G19" s="328"/>
      <c r="H19" s="328"/>
      <c r="I19" s="328"/>
      <c r="J19" s="328"/>
      <c r="K19" s="328"/>
      <c r="L19" s="328"/>
      <c r="M19" s="328"/>
      <c r="N19" s="328"/>
      <c r="O19" s="329"/>
      <c r="P19" s="336" t="s">
        <v>1240</v>
      </c>
      <c r="Q19" s="337"/>
      <c r="R19" s="337"/>
      <c r="S19" s="337"/>
      <c r="T19" s="337"/>
      <c r="U19" s="337"/>
      <c r="V19" s="337"/>
      <c r="W19" s="337"/>
      <c r="X19" s="337"/>
      <c r="Y19" s="337"/>
      <c r="Z19" s="337"/>
      <c r="AA19" s="337"/>
      <c r="AB19" s="337"/>
      <c r="AC19" s="337"/>
      <c r="AD19" s="337"/>
      <c r="AE19" s="337"/>
      <c r="AF19" s="337"/>
      <c r="AG19" s="337"/>
      <c r="AH19" s="337"/>
      <c r="AI19" s="337"/>
      <c r="AJ19" s="337"/>
      <c r="AK19" s="338"/>
      <c r="AL19" s="147"/>
    </row>
    <row r="20" spans="1:39" ht="18.75" customHeight="1">
      <c r="A20" s="4"/>
      <c r="B20" s="4"/>
      <c r="C20" s="4"/>
      <c r="D20" s="4"/>
      <c r="E20" s="327"/>
      <c r="F20" s="328"/>
      <c r="G20" s="328"/>
      <c r="H20" s="328"/>
      <c r="I20" s="328"/>
      <c r="J20" s="328"/>
      <c r="K20" s="328"/>
      <c r="L20" s="328"/>
      <c r="M20" s="328"/>
      <c r="N20" s="328"/>
      <c r="O20" s="329"/>
      <c r="P20" s="333" t="s">
        <v>26</v>
      </c>
      <c r="Q20" s="334"/>
      <c r="R20" s="334"/>
      <c r="S20" s="334"/>
      <c r="T20" s="334"/>
      <c r="U20" s="334"/>
      <c r="V20" s="334"/>
      <c r="W20" s="334"/>
      <c r="X20" s="334"/>
      <c r="Y20" s="334"/>
      <c r="Z20" s="334"/>
      <c r="AA20" s="334"/>
      <c r="AB20" s="334"/>
      <c r="AC20" s="334"/>
      <c r="AD20" s="334"/>
      <c r="AE20" s="334"/>
      <c r="AF20" s="334"/>
      <c r="AG20" s="334"/>
      <c r="AH20" s="334"/>
      <c r="AI20" s="334"/>
      <c r="AJ20" s="334"/>
      <c r="AK20" s="335"/>
      <c r="AL20" s="2"/>
    </row>
    <row r="21" spans="1:39" ht="31.5" customHeight="1">
      <c r="A21" s="7"/>
      <c r="B21" s="6"/>
      <c r="C21" s="5"/>
      <c r="D21" s="5"/>
      <c r="E21" s="330"/>
      <c r="F21" s="331"/>
      <c r="G21" s="331"/>
      <c r="H21" s="331"/>
      <c r="I21" s="331"/>
      <c r="J21" s="331"/>
      <c r="K21" s="331"/>
      <c r="L21" s="331"/>
      <c r="M21" s="331"/>
      <c r="N21" s="331"/>
      <c r="O21" s="332"/>
      <c r="P21" s="336" t="s">
        <v>1241</v>
      </c>
      <c r="Q21" s="337"/>
      <c r="R21" s="337"/>
      <c r="S21" s="337"/>
      <c r="T21" s="337"/>
      <c r="U21" s="337"/>
      <c r="V21" s="337"/>
      <c r="W21" s="337"/>
      <c r="X21" s="337"/>
      <c r="Y21" s="337"/>
      <c r="Z21" s="337"/>
      <c r="AA21" s="337"/>
      <c r="AB21" s="337"/>
      <c r="AC21" s="337"/>
      <c r="AD21" s="337"/>
      <c r="AE21" s="337"/>
      <c r="AF21" s="337"/>
      <c r="AG21" s="337"/>
      <c r="AH21" s="337"/>
      <c r="AI21" s="337"/>
      <c r="AJ21" s="337"/>
      <c r="AK21" s="338"/>
      <c r="AL21" s="147"/>
    </row>
    <row r="22" spans="1:39" ht="7.5" customHeight="1">
      <c r="A22" s="7"/>
      <c r="B22" s="6"/>
      <c r="C22" s="5"/>
      <c r="D22" s="5"/>
      <c r="E22" s="142"/>
      <c r="F22" s="142"/>
      <c r="G22" s="142"/>
      <c r="H22" s="142"/>
      <c r="I22" s="142"/>
      <c r="J22" s="142"/>
      <c r="K22" s="142"/>
      <c r="L22" s="142"/>
      <c r="M22" s="142"/>
      <c r="N22" s="142"/>
      <c r="O22" s="142"/>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47"/>
    </row>
    <row r="23" spans="1:39" s="178" customFormat="1" ht="18.75" customHeight="1">
      <c r="A23" s="86"/>
      <c r="B23" s="86"/>
      <c r="C23" s="140"/>
      <c r="D23" s="104" t="s">
        <v>1037</v>
      </c>
      <c r="E23" s="104"/>
      <c r="F23" s="140"/>
      <c r="G23" s="140"/>
      <c r="H23" s="140"/>
      <c r="I23" s="140"/>
      <c r="J23" s="140"/>
      <c r="K23" s="140"/>
      <c r="L23" s="140"/>
      <c r="M23" s="140"/>
      <c r="N23" s="140"/>
      <c r="O23" s="140"/>
      <c r="P23" s="105"/>
      <c r="Q23" s="105"/>
      <c r="R23" s="105"/>
      <c r="S23" s="105"/>
      <c r="T23" s="105"/>
      <c r="U23" s="105"/>
      <c r="V23" s="105"/>
      <c r="W23" s="105"/>
      <c r="X23" s="105"/>
      <c r="Y23" s="105"/>
      <c r="Z23" s="105"/>
      <c r="AA23" s="140"/>
      <c r="AB23" s="140"/>
      <c r="AC23" s="140"/>
      <c r="AD23" s="140"/>
      <c r="AE23" s="140"/>
      <c r="AF23" s="140"/>
      <c r="AG23" s="140"/>
      <c r="AH23" s="140"/>
      <c r="AI23" s="140"/>
      <c r="AJ23" s="140"/>
      <c r="AK23" s="140"/>
      <c r="AL23" s="106"/>
      <c r="AM23" s="177"/>
    </row>
    <row r="24" spans="1:39" s="178" customFormat="1" ht="18.75" customHeight="1">
      <c r="A24" s="86"/>
      <c r="B24" s="86"/>
      <c r="C24" s="140"/>
      <c r="D24" s="104"/>
      <c r="E24" s="104" t="s">
        <v>1038</v>
      </c>
      <c r="F24" s="140"/>
      <c r="G24" s="140"/>
      <c r="H24" s="140"/>
      <c r="I24" s="140"/>
      <c r="J24" s="140"/>
      <c r="K24" s="140"/>
      <c r="L24" s="140"/>
      <c r="M24" s="140"/>
      <c r="N24" s="140"/>
      <c r="O24" s="140"/>
      <c r="P24" s="105"/>
      <c r="Q24" s="105"/>
      <c r="R24" s="105"/>
      <c r="S24" s="105"/>
      <c r="T24" s="105"/>
      <c r="U24" s="105"/>
      <c r="V24" s="105"/>
      <c r="W24" s="105"/>
      <c r="X24" s="105"/>
      <c r="Y24" s="105"/>
      <c r="Z24" s="105"/>
      <c r="AA24" s="140"/>
      <c r="AB24" s="140"/>
      <c r="AC24" s="140"/>
      <c r="AD24" s="140"/>
      <c r="AE24" s="140"/>
      <c r="AF24" s="140"/>
      <c r="AG24" s="140"/>
      <c r="AH24" s="140"/>
      <c r="AI24" s="140"/>
      <c r="AJ24" s="140"/>
      <c r="AK24" s="140"/>
      <c r="AL24" s="106"/>
      <c r="AM24" s="177"/>
    </row>
    <row r="25" spans="1:39" ht="18.75" customHeight="1">
      <c r="A25" s="86"/>
      <c r="B25" s="86"/>
      <c r="C25" s="86"/>
      <c r="D25" s="86"/>
      <c r="E25" s="323" t="s">
        <v>307</v>
      </c>
      <c r="F25" s="324"/>
      <c r="G25" s="324"/>
      <c r="H25" s="324"/>
      <c r="I25" s="324"/>
      <c r="J25" s="324"/>
      <c r="K25" s="324"/>
      <c r="L25" s="324"/>
      <c r="M25" s="324"/>
      <c r="N25" s="324"/>
      <c r="O25" s="324"/>
      <c r="P25" s="294" t="s">
        <v>1232</v>
      </c>
      <c r="Q25" s="295"/>
      <c r="R25" s="295"/>
      <c r="S25" s="295"/>
      <c r="T25" s="295"/>
      <c r="U25" s="295"/>
      <c r="V25" s="295"/>
      <c r="W25" s="295"/>
      <c r="X25" s="295"/>
      <c r="Y25" s="295"/>
      <c r="Z25" s="295"/>
      <c r="AA25" s="295"/>
      <c r="AB25" s="295"/>
      <c r="AC25" s="295"/>
      <c r="AD25" s="295"/>
      <c r="AE25" s="295"/>
      <c r="AF25" s="295"/>
      <c r="AG25" s="295"/>
      <c r="AH25" s="295"/>
      <c r="AI25" s="295"/>
      <c r="AJ25" s="295"/>
      <c r="AK25" s="296"/>
      <c r="AL25" s="87"/>
    </row>
    <row r="26" spans="1:39" ht="18.75" customHeight="1">
      <c r="A26" s="86"/>
      <c r="B26" s="86"/>
      <c r="C26" s="86"/>
      <c r="D26" s="86"/>
      <c r="E26" s="323" t="s">
        <v>308</v>
      </c>
      <c r="F26" s="324"/>
      <c r="G26" s="324"/>
      <c r="H26" s="324"/>
      <c r="I26" s="324"/>
      <c r="J26" s="324"/>
      <c r="K26" s="324"/>
      <c r="L26" s="324"/>
      <c r="M26" s="324"/>
      <c r="N26" s="324"/>
      <c r="O26" s="324"/>
      <c r="P26" s="294" t="s">
        <v>1242</v>
      </c>
      <c r="Q26" s="295"/>
      <c r="R26" s="295"/>
      <c r="S26" s="295"/>
      <c r="T26" s="295"/>
      <c r="U26" s="295"/>
      <c r="V26" s="295"/>
      <c r="W26" s="295"/>
      <c r="X26" s="295"/>
      <c r="Y26" s="295"/>
      <c r="Z26" s="295"/>
      <c r="AA26" s="295"/>
      <c r="AB26" s="295"/>
      <c r="AC26" s="295"/>
      <c r="AD26" s="295"/>
      <c r="AE26" s="295"/>
      <c r="AF26" s="295"/>
      <c r="AG26" s="295"/>
      <c r="AH26" s="295"/>
      <c r="AI26" s="295"/>
      <c r="AJ26" s="295"/>
      <c r="AK26" s="296"/>
      <c r="AL26" s="87"/>
    </row>
    <row r="27" spans="1:39" ht="39.75" customHeight="1">
      <c r="A27" s="86"/>
      <c r="B27" s="86"/>
      <c r="C27" s="86"/>
      <c r="D27" s="86"/>
      <c r="E27" s="323" t="s">
        <v>1039</v>
      </c>
      <c r="F27" s="324"/>
      <c r="G27" s="324"/>
      <c r="H27" s="324"/>
      <c r="I27" s="324"/>
      <c r="J27" s="324"/>
      <c r="K27" s="324"/>
      <c r="L27" s="324"/>
      <c r="M27" s="324"/>
      <c r="N27" s="324"/>
      <c r="O27" s="324"/>
      <c r="P27" s="294" t="s">
        <v>1243</v>
      </c>
      <c r="Q27" s="295"/>
      <c r="R27" s="295"/>
      <c r="S27" s="295"/>
      <c r="T27" s="295"/>
      <c r="U27" s="295"/>
      <c r="V27" s="295"/>
      <c r="W27" s="295"/>
      <c r="X27" s="295"/>
      <c r="Y27" s="295"/>
      <c r="Z27" s="295"/>
      <c r="AA27" s="295"/>
      <c r="AB27" s="295"/>
      <c r="AC27" s="295"/>
      <c r="AD27" s="295"/>
      <c r="AE27" s="295"/>
      <c r="AF27" s="295"/>
      <c r="AG27" s="295"/>
      <c r="AH27" s="295"/>
      <c r="AI27" s="295"/>
      <c r="AJ27" s="295"/>
      <c r="AK27" s="296"/>
      <c r="AL27" s="87"/>
    </row>
    <row r="28" spans="1:39" ht="38.25" customHeight="1">
      <c r="A28" s="86"/>
      <c r="B28" s="86"/>
      <c r="C28" s="86"/>
      <c r="D28" s="86"/>
      <c r="E28" s="323" t="s">
        <v>1040</v>
      </c>
      <c r="F28" s="324"/>
      <c r="G28" s="324"/>
      <c r="H28" s="324"/>
      <c r="I28" s="324"/>
      <c r="J28" s="324"/>
      <c r="K28" s="324"/>
      <c r="L28" s="324"/>
      <c r="M28" s="324"/>
      <c r="N28" s="324"/>
      <c r="O28" s="324"/>
      <c r="P28" s="294" t="s">
        <v>1148</v>
      </c>
      <c r="Q28" s="295"/>
      <c r="R28" s="295"/>
      <c r="S28" s="295"/>
      <c r="T28" s="295"/>
      <c r="U28" s="295"/>
      <c r="V28" s="295"/>
      <c r="W28" s="295"/>
      <c r="X28" s="295"/>
      <c r="Y28" s="295"/>
      <c r="Z28" s="295"/>
      <c r="AA28" s="295"/>
      <c r="AB28" s="295"/>
      <c r="AC28" s="295"/>
      <c r="AD28" s="295"/>
      <c r="AE28" s="295"/>
      <c r="AF28" s="295"/>
      <c r="AG28" s="295"/>
      <c r="AH28" s="295"/>
      <c r="AI28" s="295"/>
      <c r="AJ28" s="295"/>
      <c r="AK28" s="296"/>
      <c r="AL28" s="87"/>
    </row>
    <row r="29" spans="1:39" ht="36" customHeight="1">
      <c r="A29" s="86"/>
      <c r="B29" s="86"/>
      <c r="C29" s="86"/>
      <c r="D29" s="86"/>
      <c r="E29" s="339" t="s">
        <v>1041</v>
      </c>
      <c r="F29" s="339"/>
      <c r="G29" s="339"/>
      <c r="H29" s="339"/>
      <c r="I29" s="339"/>
      <c r="J29" s="339"/>
      <c r="K29" s="339"/>
      <c r="L29" s="339"/>
      <c r="M29" s="339"/>
      <c r="N29" s="339"/>
      <c r="O29" s="339"/>
      <c r="P29" s="305" t="s">
        <v>1148</v>
      </c>
      <c r="Q29" s="305"/>
      <c r="R29" s="305"/>
      <c r="S29" s="305"/>
      <c r="T29" s="305"/>
      <c r="U29" s="305"/>
      <c r="V29" s="305"/>
      <c r="W29" s="305"/>
      <c r="X29" s="305"/>
      <c r="Y29" s="305"/>
      <c r="Z29" s="305"/>
      <c r="AA29" s="305"/>
      <c r="AB29" s="305"/>
      <c r="AC29" s="305"/>
      <c r="AD29" s="305"/>
      <c r="AE29" s="305"/>
      <c r="AF29" s="305"/>
      <c r="AG29" s="305"/>
      <c r="AH29" s="305"/>
      <c r="AI29" s="305"/>
      <c r="AJ29" s="305"/>
      <c r="AK29" s="305"/>
      <c r="AL29" s="87"/>
    </row>
    <row r="30" spans="1:39" ht="17.25">
      <c r="A30" s="7"/>
      <c r="B30" s="7"/>
      <c r="C30" s="85"/>
      <c r="D30" s="85"/>
      <c r="E30" s="140"/>
      <c r="F30" s="140"/>
      <c r="G30" s="140"/>
      <c r="H30" s="140"/>
      <c r="I30" s="140"/>
      <c r="J30" s="140"/>
      <c r="K30" s="140"/>
      <c r="L30" s="140"/>
      <c r="M30" s="140"/>
      <c r="N30" s="140"/>
      <c r="O30" s="140"/>
      <c r="P30" s="7"/>
      <c r="Q30" s="7"/>
      <c r="R30" s="7"/>
      <c r="S30" s="7"/>
      <c r="T30" s="7"/>
      <c r="U30" s="7"/>
      <c r="V30" s="7"/>
      <c r="W30" s="7"/>
      <c r="X30" s="7"/>
      <c r="Y30" s="7"/>
      <c r="Z30" s="7"/>
      <c r="AA30" s="7"/>
      <c r="AB30" s="7"/>
      <c r="AC30" s="7"/>
      <c r="AD30" s="7"/>
      <c r="AE30" s="7"/>
      <c r="AF30" s="7"/>
      <c r="AG30" s="7"/>
      <c r="AH30" s="7"/>
      <c r="AI30" s="7"/>
      <c r="AJ30" s="7"/>
      <c r="AK30" s="7"/>
      <c r="AL30" s="163"/>
    </row>
    <row r="31" spans="1:39" ht="19.5" customHeight="1">
      <c r="A31" s="86"/>
      <c r="B31" s="86"/>
      <c r="C31" s="86"/>
      <c r="D31" s="86"/>
      <c r="E31" s="104" t="s">
        <v>1042</v>
      </c>
      <c r="F31" s="140"/>
      <c r="G31" s="140"/>
      <c r="H31" s="140"/>
      <c r="I31" s="140"/>
      <c r="J31" s="140"/>
      <c r="K31" s="140"/>
      <c r="L31" s="140"/>
      <c r="M31" s="140"/>
      <c r="N31" s="140"/>
      <c r="O31" s="140"/>
      <c r="P31" s="7"/>
      <c r="Q31" s="7"/>
      <c r="R31" s="7"/>
      <c r="S31" s="7"/>
      <c r="T31" s="7"/>
      <c r="U31" s="7"/>
      <c r="V31" s="7"/>
      <c r="W31" s="7"/>
      <c r="X31" s="7"/>
      <c r="Y31" s="7"/>
      <c r="Z31" s="7"/>
      <c r="AA31" s="7"/>
      <c r="AB31" s="7"/>
      <c r="AC31" s="7"/>
      <c r="AD31" s="7"/>
      <c r="AE31" s="7"/>
      <c r="AF31" s="7"/>
      <c r="AG31" s="7"/>
      <c r="AH31" s="7"/>
      <c r="AI31" s="7"/>
      <c r="AJ31" s="7"/>
      <c r="AK31" s="7"/>
      <c r="AL31" s="87"/>
    </row>
    <row r="32" spans="1:39" ht="19.5" customHeight="1">
      <c r="A32" s="86"/>
      <c r="B32" s="86"/>
      <c r="C32" s="86"/>
      <c r="D32" s="86"/>
      <c r="E32" s="340" t="s">
        <v>1043</v>
      </c>
      <c r="F32" s="315"/>
      <c r="G32" s="315"/>
      <c r="H32" s="315"/>
      <c r="I32" s="315"/>
      <c r="J32" s="315"/>
      <c r="K32" s="315"/>
      <c r="L32" s="315"/>
      <c r="M32" s="315"/>
      <c r="N32" s="315"/>
      <c r="O32" s="316"/>
      <c r="P32" s="294" t="s">
        <v>1244</v>
      </c>
      <c r="Q32" s="295"/>
      <c r="R32" s="295"/>
      <c r="S32" s="295"/>
      <c r="T32" s="295"/>
      <c r="U32" s="295"/>
      <c r="V32" s="295"/>
      <c r="W32" s="295"/>
      <c r="X32" s="295"/>
      <c r="Y32" s="295"/>
      <c r="Z32" s="295"/>
      <c r="AA32" s="295"/>
      <c r="AB32" s="295"/>
      <c r="AC32" s="295"/>
      <c r="AD32" s="295"/>
      <c r="AE32" s="295"/>
      <c r="AF32" s="295"/>
      <c r="AG32" s="295"/>
      <c r="AH32" s="295"/>
      <c r="AI32" s="295"/>
      <c r="AJ32" s="295"/>
      <c r="AK32" s="296"/>
      <c r="AL32" s="87"/>
    </row>
    <row r="33" spans="1:38" ht="19.5" customHeight="1">
      <c r="A33" s="86"/>
      <c r="B33" s="86"/>
      <c r="C33" s="86"/>
      <c r="D33" s="86"/>
      <c r="E33" s="306" t="s">
        <v>1044</v>
      </c>
      <c r="F33" s="307"/>
      <c r="G33" s="307"/>
      <c r="H33" s="292" t="s">
        <v>1045</v>
      </c>
      <c r="I33" s="292"/>
      <c r="J33" s="292"/>
      <c r="K33" s="292"/>
      <c r="L33" s="292"/>
      <c r="M33" s="292"/>
      <c r="N33" s="292"/>
      <c r="O33" s="292"/>
      <c r="P33" s="294" t="s">
        <v>1245</v>
      </c>
      <c r="Q33" s="295"/>
      <c r="R33" s="295"/>
      <c r="S33" s="295"/>
      <c r="T33" s="295"/>
      <c r="U33" s="295"/>
      <c r="V33" s="295"/>
      <c r="W33" s="295"/>
      <c r="X33" s="295"/>
      <c r="Y33" s="295"/>
      <c r="Z33" s="295"/>
      <c r="AA33" s="295"/>
      <c r="AB33" s="295"/>
      <c r="AC33" s="295"/>
      <c r="AD33" s="295"/>
      <c r="AE33" s="295"/>
      <c r="AF33" s="295"/>
      <c r="AG33" s="295"/>
      <c r="AH33" s="295"/>
      <c r="AI33" s="295"/>
      <c r="AJ33" s="295"/>
      <c r="AK33" s="296"/>
      <c r="AL33" s="87"/>
    </row>
    <row r="34" spans="1:38" ht="19.5" customHeight="1">
      <c r="A34" s="86"/>
      <c r="B34" s="86"/>
      <c r="C34" s="86"/>
      <c r="D34" s="86"/>
      <c r="E34" s="309"/>
      <c r="F34" s="310"/>
      <c r="G34" s="310"/>
      <c r="H34" s="292" t="s">
        <v>1046</v>
      </c>
      <c r="I34" s="292"/>
      <c r="J34" s="292"/>
      <c r="K34" s="292"/>
      <c r="L34" s="292"/>
      <c r="M34" s="292"/>
      <c r="N34" s="292"/>
      <c r="O34" s="292"/>
      <c r="P34" s="294" t="s">
        <v>1246</v>
      </c>
      <c r="Q34" s="295"/>
      <c r="R34" s="295"/>
      <c r="S34" s="295"/>
      <c r="T34" s="295"/>
      <c r="U34" s="295"/>
      <c r="V34" s="295"/>
      <c r="W34" s="295"/>
      <c r="X34" s="295"/>
      <c r="Y34" s="295"/>
      <c r="Z34" s="295"/>
      <c r="AA34" s="295"/>
      <c r="AB34" s="295"/>
      <c r="AC34" s="295"/>
      <c r="AD34" s="295"/>
      <c r="AE34" s="295"/>
      <c r="AF34" s="295"/>
      <c r="AG34" s="295"/>
      <c r="AH34" s="295"/>
      <c r="AI34" s="295"/>
      <c r="AJ34" s="295"/>
      <c r="AK34" s="296"/>
      <c r="AL34" s="87"/>
    </row>
    <row r="35" spans="1:38" ht="83.25" customHeight="1">
      <c r="A35" s="86"/>
      <c r="B35" s="86"/>
      <c r="C35" s="86"/>
      <c r="D35" s="86"/>
      <c r="E35" s="309"/>
      <c r="F35" s="310"/>
      <c r="G35" s="310"/>
      <c r="H35" s="292" t="s">
        <v>1047</v>
      </c>
      <c r="I35" s="292"/>
      <c r="J35" s="292"/>
      <c r="K35" s="292"/>
      <c r="L35" s="292"/>
      <c r="M35" s="292"/>
      <c r="N35" s="292"/>
      <c r="O35" s="292"/>
      <c r="P35" s="294" t="s">
        <v>1246</v>
      </c>
      <c r="Q35" s="295"/>
      <c r="R35" s="295"/>
      <c r="S35" s="295"/>
      <c r="T35" s="295"/>
      <c r="U35" s="295"/>
      <c r="V35" s="295"/>
      <c r="W35" s="295"/>
      <c r="X35" s="295"/>
      <c r="Y35" s="295"/>
      <c r="Z35" s="295"/>
      <c r="AA35" s="295"/>
      <c r="AB35" s="295"/>
      <c r="AC35" s="295"/>
      <c r="AD35" s="295"/>
      <c r="AE35" s="295"/>
      <c r="AF35" s="295"/>
      <c r="AG35" s="295"/>
      <c r="AH35" s="295"/>
      <c r="AI35" s="295"/>
      <c r="AJ35" s="295"/>
      <c r="AK35" s="296"/>
      <c r="AL35" s="87"/>
    </row>
    <row r="36" spans="1:38" ht="19.5" customHeight="1">
      <c r="A36" s="86"/>
      <c r="B36" s="86"/>
      <c r="C36" s="86"/>
      <c r="D36" s="86"/>
      <c r="E36" s="309"/>
      <c r="F36" s="310"/>
      <c r="G36" s="310"/>
      <c r="H36" s="292" t="s">
        <v>1048</v>
      </c>
      <c r="I36" s="292"/>
      <c r="J36" s="292"/>
      <c r="K36" s="292"/>
      <c r="L36" s="292"/>
      <c r="M36" s="292"/>
      <c r="N36" s="292"/>
      <c r="O36" s="292"/>
      <c r="P36" s="294" t="s">
        <v>1246</v>
      </c>
      <c r="Q36" s="295"/>
      <c r="R36" s="295"/>
      <c r="S36" s="295"/>
      <c r="T36" s="295"/>
      <c r="U36" s="295"/>
      <c r="V36" s="295"/>
      <c r="W36" s="295"/>
      <c r="X36" s="295"/>
      <c r="Y36" s="295"/>
      <c r="Z36" s="295"/>
      <c r="AA36" s="295"/>
      <c r="AB36" s="295"/>
      <c r="AC36" s="295"/>
      <c r="AD36" s="295"/>
      <c r="AE36" s="295"/>
      <c r="AF36" s="295"/>
      <c r="AG36" s="295"/>
      <c r="AH36" s="295"/>
      <c r="AI36" s="295"/>
      <c r="AJ36" s="295"/>
      <c r="AK36" s="296"/>
      <c r="AL36" s="87"/>
    </row>
    <row r="37" spans="1:38" ht="19.5" customHeight="1">
      <c r="A37" s="86"/>
      <c r="B37" s="86"/>
      <c r="C37" s="86"/>
      <c r="D37" s="86"/>
      <c r="E37" s="309"/>
      <c r="F37" s="310"/>
      <c r="G37" s="310"/>
      <c r="H37" s="292" t="s">
        <v>1049</v>
      </c>
      <c r="I37" s="292"/>
      <c r="J37" s="292"/>
      <c r="K37" s="292"/>
      <c r="L37" s="292"/>
      <c r="M37" s="292"/>
      <c r="N37" s="292"/>
      <c r="O37" s="292"/>
      <c r="P37" s="294" t="s">
        <v>1246</v>
      </c>
      <c r="Q37" s="295"/>
      <c r="R37" s="295"/>
      <c r="S37" s="295"/>
      <c r="T37" s="295"/>
      <c r="U37" s="295"/>
      <c r="V37" s="295"/>
      <c r="W37" s="295"/>
      <c r="X37" s="295"/>
      <c r="Y37" s="295"/>
      <c r="Z37" s="295"/>
      <c r="AA37" s="295"/>
      <c r="AB37" s="295"/>
      <c r="AC37" s="295"/>
      <c r="AD37" s="295"/>
      <c r="AE37" s="295"/>
      <c r="AF37" s="295"/>
      <c r="AG37" s="295"/>
      <c r="AH37" s="295"/>
      <c r="AI37" s="295"/>
      <c r="AJ37" s="295"/>
      <c r="AK37" s="296"/>
      <c r="AL37" s="87"/>
    </row>
    <row r="38" spans="1:38" ht="19.5" customHeight="1">
      <c r="A38" s="86"/>
      <c r="B38" s="86"/>
      <c r="C38" s="86"/>
      <c r="D38" s="86"/>
      <c r="E38" s="309"/>
      <c r="F38" s="310"/>
      <c r="G38" s="310"/>
      <c r="H38" s="292" t="s">
        <v>1050</v>
      </c>
      <c r="I38" s="292"/>
      <c r="J38" s="292"/>
      <c r="K38" s="292"/>
      <c r="L38" s="292"/>
      <c r="M38" s="292"/>
      <c r="N38" s="292"/>
      <c r="O38" s="292"/>
      <c r="P38" s="294" t="s">
        <v>1246</v>
      </c>
      <c r="Q38" s="295"/>
      <c r="R38" s="295"/>
      <c r="S38" s="295"/>
      <c r="T38" s="295"/>
      <c r="U38" s="295"/>
      <c r="V38" s="295"/>
      <c r="W38" s="295"/>
      <c r="X38" s="295"/>
      <c r="Y38" s="295"/>
      <c r="Z38" s="295"/>
      <c r="AA38" s="295"/>
      <c r="AB38" s="295"/>
      <c r="AC38" s="295"/>
      <c r="AD38" s="295"/>
      <c r="AE38" s="295"/>
      <c r="AF38" s="295"/>
      <c r="AG38" s="295"/>
      <c r="AH38" s="295"/>
      <c r="AI38" s="295"/>
      <c r="AJ38" s="295"/>
      <c r="AK38" s="296"/>
      <c r="AL38" s="87"/>
    </row>
    <row r="39" spans="1:38" ht="19.5" customHeight="1">
      <c r="A39" s="86"/>
      <c r="B39" s="86"/>
      <c r="C39" s="86"/>
      <c r="D39" s="86"/>
      <c r="E39" s="309"/>
      <c r="F39" s="310"/>
      <c r="G39" s="310"/>
      <c r="H39" s="292" t="s">
        <v>1051</v>
      </c>
      <c r="I39" s="292"/>
      <c r="J39" s="292"/>
      <c r="K39" s="292"/>
      <c r="L39" s="292"/>
      <c r="M39" s="292"/>
      <c r="N39" s="292"/>
      <c r="O39" s="292"/>
      <c r="P39" s="294" t="s">
        <v>1246</v>
      </c>
      <c r="Q39" s="295"/>
      <c r="R39" s="295"/>
      <c r="S39" s="295"/>
      <c r="T39" s="295"/>
      <c r="U39" s="295"/>
      <c r="V39" s="295"/>
      <c r="W39" s="295"/>
      <c r="X39" s="295"/>
      <c r="Y39" s="295"/>
      <c r="Z39" s="295"/>
      <c r="AA39" s="295"/>
      <c r="AB39" s="295"/>
      <c r="AC39" s="295"/>
      <c r="AD39" s="295"/>
      <c r="AE39" s="295"/>
      <c r="AF39" s="295"/>
      <c r="AG39" s="295"/>
      <c r="AH39" s="295"/>
      <c r="AI39" s="295"/>
      <c r="AJ39" s="295"/>
      <c r="AK39" s="296"/>
      <c r="AL39" s="87"/>
    </row>
    <row r="40" spans="1:38" ht="19.5" customHeight="1">
      <c r="A40" s="86"/>
      <c r="B40" s="86"/>
      <c r="C40" s="86"/>
      <c r="D40" s="86"/>
      <c r="E40" s="309"/>
      <c r="F40" s="310"/>
      <c r="G40" s="310"/>
      <c r="H40" s="292" t="s">
        <v>1052</v>
      </c>
      <c r="I40" s="292"/>
      <c r="J40" s="292"/>
      <c r="K40" s="292"/>
      <c r="L40" s="292"/>
      <c r="M40" s="292"/>
      <c r="N40" s="292"/>
      <c r="O40" s="292"/>
      <c r="P40" s="294" t="s">
        <v>1246</v>
      </c>
      <c r="Q40" s="295"/>
      <c r="R40" s="295"/>
      <c r="S40" s="295"/>
      <c r="T40" s="295"/>
      <c r="U40" s="295"/>
      <c r="V40" s="295"/>
      <c r="W40" s="295"/>
      <c r="X40" s="295"/>
      <c r="Y40" s="295"/>
      <c r="Z40" s="295"/>
      <c r="AA40" s="295"/>
      <c r="AB40" s="295"/>
      <c r="AC40" s="295"/>
      <c r="AD40" s="295"/>
      <c r="AE40" s="295"/>
      <c r="AF40" s="295"/>
      <c r="AG40" s="295"/>
      <c r="AH40" s="295"/>
      <c r="AI40" s="295"/>
      <c r="AJ40" s="295"/>
      <c r="AK40" s="296"/>
      <c r="AL40" s="87"/>
    </row>
    <row r="41" spans="1:38" ht="19.5" customHeight="1">
      <c r="A41" s="86"/>
      <c r="B41" s="86"/>
      <c r="C41" s="86"/>
      <c r="D41" s="86"/>
      <c r="E41" s="309"/>
      <c r="F41" s="310"/>
      <c r="G41" s="310"/>
      <c r="H41" s="292" t="s">
        <v>1053</v>
      </c>
      <c r="I41" s="292"/>
      <c r="J41" s="292"/>
      <c r="K41" s="292"/>
      <c r="L41" s="292"/>
      <c r="M41" s="292"/>
      <c r="N41" s="292"/>
      <c r="O41" s="292"/>
      <c r="P41" s="294" t="s">
        <v>1246</v>
      </c>
      <c r="Q41" s="295"/>
      <c r="R41" s="295"/>
      <c r="S41" s="295"/>
      <c r="T41" s="295"/>
      <c r="U41" s="295"/>
      <c r="V41" s="295"/>
      <c r="W41" s="295"/>
      <c r="X41" s="295"/>
      <c r="Y41" s="295"/>
      <c r="Z41" s="295"/>
      <c r="AA41" s="295"/>
      <c r="AB41" s="295"/>
      <c r="AC41" s="295"/>
      <c r="AD41" s="295"/>
      <c r="AE41" s="295"/>
      <c r="AF41" s="295"/>
      <c r="AG41" s="295"/>
      <c r="AH41" s="295"/>
      <c r="AI41" s="295"/>
      <c r="AJ41" s="295"/>
      <c r="AK41" s="296"/>
      <c r="AL41" s="87"/>
    </row>
    <row r="42" spans="1:38" ht="19.5" customHeight="1">
      <c r="A42" s="86"/>
      <c r="B42" s="86"/>
      <c r="C42" s="86"/>
      <c r="D42" s="86"/>
      <c r="E42" s="309"/>
      <c r="F42" s="310"/>
      <c r="G42" s="310"/>
      <c r="H42" s="292" t="s">
        <v>1054</v>
      </c>
      <c r="I42" s="292"/>
      <c r="J42" s="292"/>
      <c r="K42" s="292"/>
      <c r="L42" s="292"/>
      <c r="M42" s="292"/>
      <c r="N42" s="292"/>
      <c r="O42" s="292"/>
      <c r="P42" s="294" t="s">
        <v>1246</v>
      </c>
      <c r="Q42" s="295"/>
      <c r="R42" s="295"/>
      <c r="S42" s="295"/>
      <c r="T42" s="295"/>
      <c r="U42" s="295"/>
      <c r="V42" s="295"/>
      <c r="W42" s="295"/>
      <c r="X42" s="295"/>
      <c r="Y42" s="295"/>
      <c r="Z42" s="295"/>
      <c r="AA42" s="295"/>
      <c r="AB42" s="295"/>
      <c r="AC42" s="295"/>
      <c r="AD42" s="295"/>
      <c r="AE42" s="295"/>
      <c r="AF42" s="295"/>
      <c r="AG42" s="295"/>
      <c r="AH42" s="295"/>
      <c r="AI42" s="295"/>
      <c r="AJ42" s="295"/>
      <c r="AK42" s="296"/>
      <c r="AL42" s="87"/>
    </row>
    <row r="43" spans="1:38" ht="19.5" customHeight="1">
      <c r="A43" s="86"/>
      <c r="B43" s="86"/>
      <c r="C43" s="86"/>
      <c r="D43" s="86"/>
      <c r="E43" s="309"/>
      <c r="F43" s="310"/>
      <c r="G43" s="310"/>
      <c r="H43" s="292" t="s">
        <v>224</v>
      </c>
      <c r="I43" s="292"/>
      <c r="J43" s="292"/>
      <c r="K43" s="292"/>
      <c r="L43" s="292"/>
      <c r="M43" s="292"/>
      <c r="N43" s="292"/>
      <c r="O43" s="292"/>
      <c r="P43" s="294" t="s">
        <v>1246</v>
      </c>
      <c r="Q43" s="295"/>
      <c r="R43" s="295"/>
      <c r="S43" s="295"/>
      <c r="T43" s="295"/>
      <c r="U43" s="295"/>
      <c r="V43" s="295"/>
      <c r="W43" s="295"/>
      <c r="X43" s="295"/>
      <c r="Y43" s="295"/>
      <c r="Z43" s="295"/>
      <c r="AA43" s="295"/>
      <c r="AB43" s="295"/>
      <c r="AC43" s="295"/>
      <c r="AD43" s="295"/>
      <c r="AE43" s="295"/>
      <c r="AF43" s="295"/>
      <c r="AG43" s="295"/>
      <c r="AH43" s="295"/>
      <c r="AI43" s="295"/>
      <c r="AJ43" s="295"/>
      <c r="AK43" s="296"/>
      <c r="AL43" s="87"/>
    </row>
    <row r="44" spans="1:38" ht="19.5" customHeight="1">
      <c r="A44" s="86"/>
      <c r="B44" s="86"/>
      <c r="C44" s="86"/>
      <c r="D44" s="86"/>
      <c r="E44" s="306" t="s">
        <v>1055</v>
      </c>
      <c r="F44" s="307"/>
      <c r="G44" s="308"/>
      <c r="H44" s="315" t="s">
        <v>157</v>
      </c>
      <c r="I44" s="315"/>
      <c r="J44" s="315"/>
      <c r="K44" s="315"/>
      <c r="L44" s="315"/>
      <c r="M44" s="315"/>
      <c r="N44" s="315"/>
      <c r="O44" s="316"/>
      <c r="P44" s="294" t="s">
        <v>1245</v>
      </c>
      <c r="Q44" s="295"/>
      <c r="R44" s="295"/>
      <c r="S44" s="295"/>
      <c r="T44" s="295"/>
      <c r="U44" s="295"/>
      <c r="V44" s="295"/>
      <c r="W44" s="295"/>
      <c r="X44" s="295"/>
      <c r="Y44" s="295"/>
      <c r="Z44" s="295"/>
      <c r="AA44" s="295"/>
      <c r="AB44" s="295"/>
      <c r="AC44" s="295"/>
      <c r="AD44" s="295"/>
      <c r="AE44" s="295"/>
      <c r="AF44" s="295"/>
      <c r="AG44" s="295"/>
      <c r="AH44" s="295"/>
      <c r="AI44" s="295"/>
      <c r="AJ44" s="295"/>
      <c r="AK44" s="296"/>
      <c r="AL44" s="87"/>
    </row>
    <row r="45" spans="1:38" ht="19.5" customHeight="1">
      <c r="A45" s="86"/>
      <c r="B45" s="86"/>
      <c r="C45" s="86"/>
      <c r="D45" s="86"/>
      <c r="E45" s="309"/>
      <c r="F45" s="310"/>
      <c r="G45" s="311"/>
      <c r="H45" s="315" t="s">
        <v>1056</v>
      </c>
      <c r="I45" s="315"/>
      <c r="J45" s="315"/>
      <c r="K45" s="315"/>
      <c r="L45" s="315"/>
      <c r="M45" s="315"/>
      <c r="N45" s="315"/>
      <c r="O45" s="316"/>
      <c r="P45" s="294" t="s">
        <v>1246</v>
      </c>
      <c r="Q45" s="295"/>
      <c r="R45" s="295"/>
      <c r="S45" s="295"/>
      <c r="T45" s="295"/>
      <c r="U45" s="295"/>
      <c r="V45" s="295"/>
      <c r="W45" s="295"/>
      <c r="X45" s="295"/>
      <c r="Y45" s="295"/>
      <c r="Z45" s="295"/>
      <c r="AA45" s="295"/>
      <c r="AB45" s="295"/>
      <c r="AC45" s="295"/>
      <c r="AD45" s="295"/>
      <c r="AE45" s="295"/>
      <c r="AF45" s="295"/>
      <c r="AG45" s="295"/>
      <c r="AH45" s="295"/>
      <c r="AI45" s="295"/>
      <c r="AJ45" s="295"/>
      <c r="AK45" s="296"/>
      <c r="AL45" s="87"/>
    </row>
    <row r="46" spans="1:38" ht="19.5" customHeight="1">
      <c r="A46" s="86"/>
      <c r="B46" s="86"/>
      <c r="C46" s="86"/>
      <c r="D46" s="86"/>
      <c r="E46" s="309"/>
      <c r="F46" s="310"/>
      <c r="G46" s="311"/>
      <c r="H46" s="315" t="s">
        <v>1057</v>
      </c>
      <c r="I46" s="315"/>
      <c r="J46" s="315"/>
      <c r="K46" s="315"/>
      <c r="L46" s="315"/>
      <c r="M46" s="315"/>
      <c r="N46" s="315"/>
      <c r="O46" s="316"/>
      <c r="P46" s="294" t="s">
        <v>1246</v>
      </c>
      <c r="Q46" s="295"/>
      <c r="R46" s="295"/>
      <c r="S46" s="295"/>
      <c r="T46" s="295"/>
      <c r="U46" s="295"/>
      <c r="V46" s="295"/>
      <c r="W46" s="295"/>
      <c r="X46" s="295"/>
      <c r="Y46" s="295"/>
      <c r="Z46" s="295"/>
      <c r="AA46" s="295"/>
      <c r="AB46" s="295"/>
      <c r="AC46" s="295"/>
      <c r="AD46" s="295"/>
      <c r="AE46" s="295"/>
      <c r="AF46" s="295"/>
      <c r="AG46" s="295"/>
      <c r="AH46" s="295"/>
      <c r="AI46" s="295"/>
      <c r="AJ46" s="295"/>
      <c r="AK46" s="296"/>
      <c r="AL46" s="87"/>
    </row>
    <row r="47" spans="1:38" ht="19.5" customHeight="1">
      <c r="A47" s="86"/>
      <c r="B47" s="86"/>
      <c r="C47" s="86"/>
      <c r="D47" s="86"/>
      <c r="E47" s="312"/>
      <c r="F47" s="313"/>
      <c r="G47" s="314"/>
      <c r="H47" s="315" t="s">
        <v>224</v>
      </c>
      <c r="I47" s="315"/>
      <c r="J47" s="315"/>
      <c r="K47" s="315"/>
      <c r="L47" s="315"/>
      <c r="M47" s="315"/>
      <c r="N47" s="315"/>
      <c r="O47" s="316"/>
      <c r="P47" s="294" t="s">
        <v>1246</v>
      </c>
      <c r="Q47" s="295"/>
      <c r="R47" s="295"/>
      <c r="S47" s="295"/>
      <c r="T47" s="295"/>
      <c r="U47" s="295"/>
      <c r="V47" s="295"/>
      <c r="W47" s="295"/>
      <c r="X47" s="295"/>
      <c r="Y47" s="295"/>
      <c r="Z47" s="295"/>
      <c r="AA47" s="295"/>
      <c r="AB47" s="295"/>
      <c r="AC47" s="295"/>
      <c r="AD47" s="295"/>
      <c r="AE47" s="295"/>
      <c r="AF47" s="295"/>
      <c r="AG47" s="295"/>
      <c r="AH47" s="295"/>
      <c r="AI47" s="295"/>
      <c r="AJ47" s="295"/>
      <c r="AK47" s="296"/>
      <c r="AL47" s="87"/>
    </row>
    <row r="48" spans="1:38" ht="19.5" customHeight="1">
      <c r="A48" s="86"/>
      <c r="B48" s="86"/>
      <c r="C48" s="86"/>
      <c r="D48" s="86"/>
      <c r="E48" s="304" t="s">
        <v>1058</v>
      </c>
      <c r="F48" s="304"/>
      <c r="G48" s="304"/>
      <c r="H48" s="304"/>
      <c r="I48" s="304"/>
      <c r="J48" s="304"/>
      <c r="K48" s="304"/>
      <c r="L48" s="304"/>
      <c r="M48" s="304"/>
      <c r="N48" s="304"/>
      <c r="O48" s="304"/>
      <c r="P48" s="294" t="s">
        <v>1246</v>
      </c>
      <c r="Q48" s="295"/>
      <c r="R48" s="295"/>
      <c r="S48" s="295"/>
      <c r="T48" s="295"/>
      <c r="U48" s="295"/>
      <c r="V48" s="295"/>
      <c r="W48" s="295"/>
      <c r="X48" s="295"/>
      <c r="Y48" s="295"/>
      <c r="Z48" s="295"/>
      <c r="AA48" s="295"/>
      <c r="AB48" s="295"/>
      <c r="AC48" s="295"/>
      <c r="AD48" s="295"/>
      <c r="AE48" s="295"/>
      <c r="AF48" s="295"/>
      <c r="AG48" s="295"/>
      <c r="AH48" s="295"/>
      <c r="AI48" s="295"/>
      <c r="AJ48" s="295"/>
      <c r="AK48" s="296"/>
      <c r="AL48" s="87"/>
    </row>
    <row r="49" spans="1:38" ht="19.5" customHeight="1">
      <c r="A49" s="86"/>
      <c r="B49" s="86"/>
      <c r="C49" s="86"/>
      <c r="D49" s="86"/>
      <c r="E49" s="304" t="s">
        <v>1059</v>
      </c>
      <c r="F49" s="304"/>
      <c r="G49" s="304"/>
      <c r="H49" s="304"/>
      <c r="I49" s="304"/>
      <c r="J49" s="304"/>
      <c r="K49" s="304"/>
      <c r="L49" s="304"/>
      <c r="M49" s="304"/>
      <c r="N49" s="304"/>
      <c r="O49" s="304"/>
      <c r="P49" s="305" t="s">
        <v>1247</v>
      </c>
      <c r="Q49" s="305"/>
      <c r="R49" s="305"/>
      <c r="S49" s="305"/>
      <c r="T49" s="305"/>
      <c r="U49" s="305"/>
      <c r="V49" s="305"/>
      <c r="W49" s="305"/>
      <c r="X49" s="305"/>
      <c r="Y49" s="305"/>
      <c r="Z49" s="305"/>
      <c r="AA49" s="305"/>
      <c r="AB49" s="305"/>
      <c r="AC49" s="305"/>
      <c r="AD49" s="305"/>
      <c r="AE49" s="305"/>
      <c r="AF49" s="305"/>
      <c r="AG49" s="305"/>
      <c r="AH49" s="305"/>
      <c r="AI49" s="305"/>
      <c r="AJ49" s="305"/>
      <c r="AK49" s="305"/>
      <c r="AL49" s="87"/>
    </row>
    <row r="50" spans="1:38" ht="17.25">
      <c r="A50" s="7"/>
      <c r="B50" s="7"/>
      <c r="C50" s="85"/>
      <c r="D50" s="85"/>
      <c r="E50" s="140"/>
      <c r="F50" s="140"/>
      <c r="G50" s="140"/>
      <c r="H50" s="140"/>
      <c r="I50" s="140"/>
      <c r="J50" s="140"/>
      <c r="K50" s="140"/>
      <c r="L50" s="140"/>
      <c r="M50" s="140"/>
      <c r="N50" s="140"/>
      <c r="O50" s="140"/>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row>
    <row r="51" spans="1:38" ht="19.5" customHeight="1">
      <c r="A51" s="86"/>
      <c r="B51" s="86"/>
      <c r="C51" s="86"/>
      <c r="D51" s="86"/>
      <c r="E51" s="104" t="s">
        <v>1060</v>
      </c>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87"/>
    </row>
    <row r="52" spans="1:38" ht="19.5" customHeight="1">
      <c r="A52" s="86"/>
      <c r="B52" s="86"/>
      <c r="C52" s="86"/>
      <c r="D52" s="86"/>
      <c r="E52" s="292" t="s">
        <v>1061</v>
      </c>
      <c r="F52" s="292"/>
      <c r="G52" s="292"/>
      <c r="H52" s="292"/>
      <c r="I52" s="292"/>
      <c r="J52" s="292"/>
      <c r="K52" s="292"/>
      <c r="L52" s="292"/>
      <c r="M52" s="292"/>
      <c r="N52" s="292"/>
      <c r="O52" s="292"/>
      <c r="P52" s="305" t="s">
        <v>1248</v>
      </c>
      <c r="Q52" s="305"/>
      <c r="R52" s="305"/>
      <c r="S52" s="305"/>
      <c r="T52" s="305"/>
      <c r="U52" s="305"/>
      <c r="V52" s="305"/>
      <c r="W52" s="305"/>
      <c r="X52" s="305"/>
      <c r="Y52" s="305"/>
      <c r="Z52" s="305"/>
      <c r="AA52" s="305"/>
      <c r="AB52" s="305"/>
      <c r="AC52" s="305"/>
      <c r="AD52" s="305"/>
      <c r="AE52" s="305"/>
      <c r="AF52" s="305"/>
      <c r="AG52" s="305"/>
      <c r="AH52" s="305"/>
      <c r="AI52" s="305"/>
      <c r="AJ52" s="305"/>
      <c r="AK52" s="305"/>
      <c r="AL52" s="87"/>
    </row>
    <row r="53" spans="1:38" ht="19.5" customHeight="1">
      <c r="A53" s="86"/>
      <c r="B53" s="86"/>
      <c r="C53" s="86"/>
      <c r="D53" s="86"/>
      <c r="E53" s="292" t="s">
        <v>1062</v>
      </c>
      <c r="F53" s="292"/>
      <c r="G53" s="292"/>
      <c r="H53" s="292"/>
      <c r="I53" s="292"/>
      <c r="J53" s="292"/>
      <c r="K53" s="292"/>
      <c r="L53" s="292"/>
      <c r="M53" s="292"/>
      <c r="N53" s="292"/>
      <c r="O53" s="292"/>
      <c r="P53" s="300" t="s">
        <v>1148</v>
      </c>
      <c r="Q53" s="300"/>
      <c r="R53" s="300"/>
      <c r="S53" s="300"/>
      <c r="T53" s="300"/>
      <c r="U53" s="300"/>
      <c r="V53" s="300"/>
      <c r="W53" s="300"/>
      <c r="X53" s="300"/>
      <c r="Y53" s="300"/>
      <c r="Z53" s="300"/>
      <c r="AA53" s="300"/>
      <c r="AB53" s="300"/>
      <c r="AC53" s="300"/>
      <c r="AD53" s="300"/>
      <c r="AE53" s="300"/>
      <c r="AF53" s="300"/>
      <c r="AG53" s="300"/>
      <c r="AH53" s="300"/>
      <c r="AI53" s="300"/>
      <c r="AJ53" s="300"/>
      <c r="AK53" s="300"/>
      <c r="AL53" s="87"/>
    </row>
    <row r="54" spans="1:38" ht="19.5" customHeight="1">
      <c r="A54" s="86"/>
      <c r="B54" s="86"/>
      <c r="C54" s="86"/>
      <c r="D54" s="86"/>
      <c r="E54" s="292" t="s">
        <v>1063</v>
      </c>
      <c r="F54" s="292"/>
      <c r="G54" s="292"/>
      <c r="H54" s="292"/>
      <c r="I54" s="292"/>
      <c r="J54" s="292"/>
      <c r="K54" s="292"/>
      <c r="L54" s="292"/>
      <c r="M54" s="292"/>
      <c r="N54" s="292"/>
      <c r="O54" s="292"/>
      <c r="P54" s="293" t="str">
        <f>IF(P53="해당없음","X",IF(P53&gt;0,"O","X"))</f>
        <v>X</v>
      </c>
      <c r="Q54" s="293"/>
      <c r="R54" s="293"/>
      <c r="S54" s="293"/>
      <c r="T54" s="293"/>
      <c r="U54" s="293"/>
      <c r="V54" s="293"/>
      <c r="W54" s="293"/>
      <c r="X54" s="293"/>
      <c r="Y54" s="293"/>
      <c r="Z54" s="293"/>
      <c r="AA54" s="293"/>
      <c r="AB54" s="293"/>
      <c r="AC54" s="293"/>
      <c r="AD54" s="293"/>
      <c r="AE54" s="293"/>
      <c r="AF54" s="293"/>
      <c r="AG54" s="293"/>
      <c r="AH54" s="293"/>
      <c r="AI54" s="293"/>
      <c r="AJ54" s="293"/>
      <c r="AK54" s="293"/>
      <c r="AL54" s="87"/>
    </row>
    <row r="55" spans="1:38" ht="19.5" customHeight="1">
      <c r="A55" s="86"/>
      <c r="B55" s="86"/>
      <c r="C55" s="86"/>
      <c r="D55" s="86"/>
      <c r="E55" s="292" t="s">
        <v>1064</v>
      </c>
      <c r="F55" s="292"/>
      <c r="G55" s="292"/>
      <c r="H55" s="292"/>
      <c r="I55" s="292"/>
      <c r="J55" s="292"/>
      <c r="K55" s="292"/>
      <c r="L55" s="292"/>
      <c r="M55" s="292"/>
      <c r="N55" s="292"/>
      <c r="O55" s="292"/>
      <c r="P55" s="293" t="str">
        <f>IF(P53="해당없음","X",IF(ROUND(P53,)&gt;=0.7,"O","X"))</f>
        <v>X</v>
      </c>
      <c r="Q55" s="293"/>
      <c r="R55" s="293"/>
      <c r="S55" s="293"/>
      <c r="T55" s="293"/>
      <c r="U55" s="293"/>
      <c r="V55" s="293"/>
      <c r="W55" s="293"/>
      <c r="X55" s="293"/>
      <c r="Y55" s="293"/>
      <c r="Z55" s="293"/>
      <c r="AA55" s="293"/>
      <c r="AB55" s="293"/>
      <c r="AC55" s="293"/>
      <c r="AD55" s="293"/>
      <c r="AE55" s="293"/>
      <c r="AF55" s="293"/>
      <c r="AG55" s="293"/>
      <c r="AH55" s="293"/>
      <c r="AI55" s="293"/>
      <c r="AJ55" s="293"/>
      <c r="AK55" s="293"/>
      <c r="AL55" s="87"/>
    </row>
    <row r="56" spans="1:38" ht="19.5" customHeight="1">
      <c r="A56" s="86"/>
      <c r="B56" s="86"/>
      <c r="C56" s="86"/>
      <c r="D56" s="86"/>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87"/>
    </row>
    <row r="57" spans="1:38" ht="19.5" customHeight="1">
      <c r="A57" s="86"/>
      <c r="B57" s="86"/>
      <c r="C57" s="86"/>
      <c r="D57" s="86"/>
      <c r="E57" s="104" t="s">
        <v>1065</v>
      </c>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87"/>
    </row>
    <row r="58" spans="1:38" ht="19.5" customHeight="1">
      <c r="A58" s="86"/>
      <c r="B58" s="86"/>
      <c r="C58" s="86"/>
      <c r="D58" s="86"/>
      <c r="E58" s="292" t="s">
        <v>1066</v>
      </c>
      <c r="F58" s="292"/>
      <c r="G58" s="292"/>
      <c r="H58" s="292"/>
      <c r="I58" s="292"/>
      <c r="J58" s="292"/>
      <c r="K58" s="292"/>
      <c r="L58" s="292"/>
      <c r="M58" s="292"/>
      <c r="N58" s="292"/>
      <c r="O58" s="292"/>
      <c r="P58" s="301" t="s">
        <v>1246</v>
      </c>
      <c r="Q58" s="301"/>
      <c r="R58" s="301"/>
      <c r="S58" s="301"/>
      <c r="T58" s="301"/>
      <c r="U58" s="301"/>
      <c r="V58" s="301"/>
      <c r="W58" s="301"/>
      <c r="X58" s="301"/>
      <c r="Y58" s="301"/>
      <c r="Z58" s="301"/>
      <c r="AA58" s="301"/>
      <c r="AB58" s="301"/>
      <c r="AC58" s="301"/>
      <c r="AD58" s="301"/>
      <c r="AE58" s="301"/>
      <c r="AF58" s="301"/>
      <c r="AG58" s="301"/>
      <c r="AH58" s="301"/>
      <c r="AI58" s="301"/>
      <c r="AJ58" s="301"/>
      <c r="AK58" s="301"/>
      <c r="AL58" s="87"/>
    </row>
    <row r="59" spans="1:38" ht="19.5" customHeight="1">
      <c r="A59" s="86"/>
      <c r="B59" s="86"/>
      <c r="C59" s="86"/>
      <c r="D59" s="86"/>
      <c r="E59" s="292" t="s">
        <v>1067</v>
      </c>
      <c r="F59" s="292"/>
      <c r="G59" s="292"/>
      <c r="H59" s="292"/>
      <c r="I59" s="292"/>
      <c r="J59" s="292"/>
      <c r="K59" s="292"/>
      <c r="L59" s="292"/>
      <c r="M59" s="292"/>
      <c r="N59" s="292"/>
      <c r="O59" s="292"/>
      <c r="P59" s="301" t="s">
        <v>1250</v>
      </c>
      <c r="Q59" s="301"/>
      <c r="R59" s="301"/>
      <c r="S59" s="301"/>
      <c r="T59" s="301"/>
      <c r="U59" s="301"/>
      <c r="V59" s="301"/>
      <c r="W59" s="301"/>
      <c r="X59" s="301"/>
      <c r="Y59" s="301"/>
      <c r="Z59" s="301"/>
      <c r="AA59" s="301"/>
      <c r="AB59" s="301"/>
      <c r="AC59" s="301"/>
      <c r="AD59" s="301"/>
      <c r="AE59" s="301"/>
      <c r="AF59" s="301"/>
      <c r="AG59" s="301"/>
      <c r="AH59" s="301"/>
      <c r="AI59" s="301"/>
      <c r="AJ59" s="301"/>
      <c r="AK59" s="301"/>
      <c r="AL59" s="87"/>
    </row>
    <row r="60" spans="1:38" ht="37.5" customHeight="1">
      <c r="A60" s="86"/>
      <c r="B60" s="86"/>
      <c r="C60" s="86"/>
      <c r="D60" s="86"/>
      <c r="E60" s="302" t="s">
        <v>1068</v>
      </c>
      <c r="F60" s="302"/>
      <c r="G60" s="302"/>
      <c r="H60" s="302"/>
      <c r="I60" s="302"/>
      <c r="J60" s="302"/>
      <c r="K60" s="302"/>
      <c r="L60" s="302"/>
      <c r="M60" s="302"/>
      <c r="N60" s="302"/>
      <c r="O60" s="302"/>
      <c r="P60" s="303" t="s">
        <v>1249</v>
      </c>
      <c r="Q60" s="303"/>
      <c r="R60" s="303"/>
      <c r="S60" s="303"/>
      <c r="T60" s="303"/>
      <c r="U60" s="303"/>
      <c r="V60" s="303"/>
      <c r="W60" s="303"/>
      <c r="X60" s="303"/>
      <c r="Y60" s="303"/>
      <c r="Z60" s="303"/>
      <c r="AA60" s="303"/>
      <c r="AB60" s="303"/>
      <c r="AC60" s="303"/>
      <c r="AD60" s="303"/>
      <c r="AE60" s="303"/>
      <c r="AF60" s="303"/>
      <c r="AG60" s="303"/>
      <c r="AH60" s="303"/>
      <c r="AI60" s="303"/>
      <c r="AJ60" s="303"/>
      <c r="AK60" s="303"/>
      <c r="AL60" s="87"/>
    </row>
    <row r="61" spans="1:38" ht="37.5" customHeight="1">
      <c r="A61" s="86"/>
      <c r="B61" s="86"/>
      <c r="C61" s="86"/>
      <c r="D61" s="86"/>
      <c r="E61" s="292" t="s">
        <v>1163</v>
      </c>
      <c r="F61" s="292"/>
      <c r="G61" s="292"/>
      <c r="H61" s="292"/>
      <c r="I61" s="292"/>
      <c r="J61" s="292"/>
      <c r="K61" s="292"/>
      <c r="L61" s="292"/>
      <c r="M61" s="292"/>
      <c r="N61" s="292"/>
      <c r="O61" s="292"/>
      <c r="P61" s="297" t="s">
        <v>1249</v>
      </c>
      <c r="Q61" s="298"/>
      <c r="R61" s="298"/>
      <c r="S61" s="298"/>
      <c r="T61" s="298"/>
      <c r="U61" s="298"/>
      <c r="V61" s="298"/>
      <c r="W61" s="298"/>
      <c r="X61" s="298"/>
      <c r="Y61" s="298"/>
      <c r="Z61" s="298"/>
      <c r="AA61" s="298"/>
      <c r="AB61" s="298"/>
      <c r="AC61" s="298"/>
      <c r="AD61" s="298"/>
      <c r="AE61" s="298"/>
      <c r="AF61" s="298"/>
      <c r="AG61" s="298"/>
      <c r="AH61" s="298"/>
      <c r="AI61" s="298"/>
      <c r="AJ61" s="298"/>
      <c r="AK61" s="299"/>
      <c r="AL61" s="87"/>
    </row>
    <row r="62" spans="1:38" ht="32.25" customHeight="1">
      <c r="A62" s="86"/>
      <c r="B62" s="86"/>
      <c r="C62" s="86"/>
      <c r="D62" s="86"/>
      <c r="E62" s="292" t="s">
        <v>1164</v>
      </c>
      <c r="F62" s="292"/>
      <c r="G62" s="292"/>
      <c r="H62" s="292"/>
      <c r="I62" s="292"/>
      <c r="J62" s="292"/>
      <c r="K62" s="292"/>
      <c r="L62" s="292"/>
      <c r="M62" s="292"/>
      <c r="N62" s="292"/>
      <c r="O62" s="292"/>
      <c r="P62" s="297" t="s">
        <v>1249</v>
      </c>
      <c r="Q62" s="298"/>
      <c r="R62" s="298"/>
      <c r="S62" s="298"/>
      <c r="T62" s="298"/>
      <c r="U62" s="298"/>
      <c r="V62" s="298"/>
      <c r="W62" s="298"/>
      <c r="X62" s="298"/>
      <c r="Y62" s="298"/>
      <c r="Z62" s="298"/>
      <c r="AA62" s="298"/>
      <c r="AB62" s="298"/>
      <c r="AC62" s="298"/>
      <c r="AD62" s="298"/>
      <c r="AE62" s="298"/>
      <c r="AF62" s="298"/>
      <c r="AG62" s="298"/>
      <c r="AH62" s="298"/>
      <c r="AI62" s="298"/>
      <c r="AJ62" s="298"/>
      <c r="AK62" s="299"/>
      <c r="AL62" s="87"/>
    </row>
    <row r="63" spans="1:38" ht="19.5" customHeight="1">
      <c r="A63" s="86"/>
      <c r="B63" s="86"/>
      <c r="C63" s="86"/>
      <c r="D63" s="86"/>
      <c r="E63" s="104"/>
      <c r="F63" s="104" t="s">
        <v>1069</v>
      </c>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87"/>
    </row>
    <row r="64" spans="1:38" ht="17.25">
      <c r="A64" s="7"/>
      <c r="B64" s="7"/>
      <c r="C64" s="85"/>
      <c r="D64" s="85"/>
      <c r="E64" s="140"/>
      <c r="F64" s="140"/>
      <c r="G64" s="140"/>
      <c r="H64" s="140"/>
      <c r="I64" s="140"/>
      <c r="J64" s="140"/>
      <c r="K64" s="140"/>
      <c r="L64" s="140"/>
      <c r="M64" s="140"/>
      <c r="N64" s="140"/>
      <c r="O64" s="140"/>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row>
    <row r="65" spans="1:38" ht="19.5" customHeight="1">
      <c r="A65" s="86"/>
      <c r="B65" s="86"/>
      <c r="C65" s="86"/>
      <c r="D65" s="86"/>
      <c r="E65" s="104" t="s">
        <v>1070</v>
      </c>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87"/>
    </row>
    <row r="66" spans="1:38" ht="19.5" customHeight="1">
      <c r="A66" s="86"/>
      <c r="B66" s="86"/>
      <c r="C66" s="86"/>
      <c r="D66" s="86"/>
      <c r="E66" s="286" t="s">
        <v>1071</v>
      </c>
      <c r="F66" s="287"/>
      <c r="G66" s="287"/>
      <c r="H66" s="287"/>
      <c r="I66" s="287"/>
      <c r="J66" s="287"/>
      <c r="K66" s="287"/>
      <c r="L66" s="287"/>
      <c r="M66" s="287"/>
      <c r="N66" s="287"/>
      <c r="O66" s="288"/>
      <c r="P66" s="300">
        <v>0.68659999999999999</v>
      </c>
      <c r="Q66" s="300"/>
      <c r="R66" s="300"/>
      <c r="S66" s="300"/>
      <c r="T66" s="300"/>
      <c r="U66" s="300"/>
      <c r="V66" s="300"/>
      <c r="W66" s="300"/>
      <c r="X66" s="300"/>
      <c r="Y66" s="300"/>
      <c r="Z66" s="300"/>
      <c r="AA66" s="300"/>
      <c r="AB66" s="300"/>
      <c r="AC66" s="300"/>
      <c r="AD66" s="300"/>
      <c r="AE66" s="300"/>
      <c r="AF66" s="300"/>
      <c r="AG66" s="300"/>
      <c r="AH66" s="300"/>
      <c r="AI66" s="300"/>
      <c r="AJ66" s="300"/>
      <c r="AK66" s="300"/>
      <c r="AL66" s="87"/>
    </row>
    <row r="67" spans="1:38" ht="44.25" customHeight="1">
      <c r="A67" s="86"/>
      <c r="B67" s="86"/>
      <c r="C67" s="86"/>
      <c r="D67" s="86"/>
      <c r="E67" s="292" t="s">
        <v>1072</v>
      </c>
      <c r="F67" s="292"/>
      <c r="G67" s="292"/>
      <c r="H67" s="292"/>
      <c r="I67" s="292"/>
      <c r="J67" s="292"/>
      <c r="K67" s="292"/>
      <c r="L67" s="292"/>
      <c r="M67" s="292"/>
      <c r="N67" s="292"/>
      <c r="O67" s="292"/>
      <c r="P67" s="293" t="str">
        <f>IF(P66="해당없음","X",IF(P66&gt;=0.5,"O","X"))</f>
        <v>O</v>
      </c>
      <c r="Q67" s="293"/>
      <c r="R67" s="293"/>
      <c r="S67" s="293"/>
      <c r="T67" s="293"/>
      <c r="U67" s="293"/>
      <c r="V67" s="293"/>
      <c r="W67" s="293"/>
      <c r="X67" s="293"/>
      <c r="Y67" s="293"/>
      <c r="Z67" s="293"/>
      <c r="AA67" s="293"/>
      <c r="AB67" s="293"/>
      <c r="AC67" s="293"/>
      <c r="AD67" s="293"/>
      <c r="AE67" s="293"/>
      <c r="AF67" s="293"/>
      <c r="AG67" s="293"/>
      <c r="AH67" s="293"/>
      <c r="AI67" s="293"/>
      <c r="AJ67" s="293"/>
      <c r="AK67" s="293"/>
      <c r="AL67" s="87"/>
    </row>
    <row r="68" spans="1:38" ht="19.5" customHeight="1">
      <c r="A68" s="86"/>
      <c r="B68" s="86"/>
      <c r="C68" s="86"/>
      <c r="D68" s="86"/>
      <c r="E68" s="10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87"/>
    </row>
    <row r="69" spans="1:38" ht="19.5" customHeight="1">
      <c r="A69" s="86"/>
      <c r="B69" s="86"/>
      <c r="C69" s="86"/>
      <c r="D69" s="86"/>
      <c r="E69" s="104" t="s">
        <v>1073</v>
      </c>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87"/>
    </row>
    <row r="70" spans="1:38" ht="19.5" customHeight="1">
      <c r="A70" s="86"/>
      <c r="B70" s="86"/>
      <c r="C70" s="86"/>
      <c r="D70" s="86"/>
      <c r="E70" s="286" t="s">
        <v>1074</v>
      </c>
      <c r="F70" s="287"/>
      <c r="G70" s="287"/>
      <c r="H70" s="287"/>
      <c r="I70" s="287"/>
      <c r="J70" s="287"/>
      <c r="K70" s="287"/>
      <c r="L70" s="287"/>
      <c r="M70" s="287"/>
      <c r="N70" s="287"/>
      <c r="O70" s="288"/>
      <c r="P70" s="293" t="str">
        <f>IF(OR(P55="",P58="",P67=""),"입력필요",IF(OR(P55="O",P58="O",P67="O"),"X","O"))</f>
        <v>X</v>
      </c>
      <c r="Q70" s="293"/>
      <c r="R70" s="293"/>
      <c r="S70" s="293"/>
      <c r="T70" s="293"/>
      <c r="U70" s="293"/>
      <c r="V70" s="293"/>
      <c r="W70" s="293"/>
      <c r="X70" s="293"/>
      <c r="Y70" s="293"/>
      <c r="Z70" s="293"/>
      <c r="AA70" s="293"/>
      <c r="AB70" s="293"/>
      <c r="AC70" s="293"/>
      <c r="AD70" s="293"/>
      <c r="AE70" s="293"/>
      <c r="AF70" s="293"/>
      <c r="AG70" s="293"/>
      <c r="AH70" s="293"/>
      <c r="AI70" s="293"/>
      <c r="AJ70" s="293"/>
      <c r="AK70" s="293"/>
      <c r="AL70" s="87"/>
    </row>
    <row r="71" spans="1:38" ht="19.5" customHeight="1">
      <c r="A71" s="86"/>
      <c r="B71" s="86"/>
      <c r="C71" s="86"/>
      <c r="D71" s="86"/>
      <c r="E71" s="286" t="s">
        <v>1075</v>
      </c>
      <c r="F71" s="287"/>
      <c r="G71" s="287"/>
      <c r="H71" s="287"/>
      <c r="I71" s="287"/>
      <c r="J71" s="287"/>
      <c r="K71" s="287"/>
      <c r="L71" s="287"/>
      <c r="M71" s="287"/>
      <c r="N71" s="287"/>
      <c r="O71" s="288"/>
      <c r="P71" s="294" t="s">
        <v>1246</v>
      </c>
      <c r="Q71" s="295"/>
      <c r="R71" s="295"/>
      <c r="S71" s="295"/>
      <c r="T71" s="295"/>
      <c r="U71" s="295"/>
      <c r="V71" s="295"/>
      <c r="W71" s="295"/>
      <c r="X71" s="295"/>
      <c r="Y71" s="295"/>
      <c r="Z71" s="295"/>
      <c r="AA71" s="295"/>
      <c r="AB71" s="295"/>
      <c r="AC71" s="295"/>
      <c r="AD71" s="295"/>
      <c r="AE71" s="295"/>
      <c r="AF71" s="295"/>
      <c r="AG71" s="295"/>
      <c r="AH71" s="295"/>
      <c r="AI71" s="295"/>
      <c r="AJ71" s="295"/>
      <c r="AK71" s="296"/>
      <c r="AL71" s="87"/>
    </row>
    <row r="72" spans="1:38" ht="19.5" customHeight="1">
      <c r="A72" s="86"/>
      <c r="B72" s="86"/>
      <c r="C72" s="86"/>
      <c r="D72" s="86"/>
      <c r="E72" s="286" t="s">
        <v>1076</v>
      </c>
      <c r="F72" s="287"/>
      <c r="G72" s="287"/>
      <c r="H72" s="287"/>
      <c r="I72" s="287"/>
      <c r="J72" s="287"/>
      <c r="K72" s="287"/>
      <c r="L72" s="287"/>
      <c r="M72" s="287"/>
      <c r="N72" s="287"/>
      <c r="O72" s="288"/>
      <c r="P72" s="289" t="s">
        <v>1148</v>
      </c>
      <c r="Q72" s="290"/>
      <c r="R72" s="290"/>
      <c r="S72" s="290"/>
      <c r="T72" s="290"/>
      <c r="U72" s="290"/>
      <c r="V72" s="290"/>
      <c r="W72" s="290"/>
      <c r="X72" s="290"/>
      <c r="Y72" s="290"/>
      <c r="Z72" s="290"/>
      <c r="AA72" s="290"/>
      <c r="AB72" s="290"/>
      <c r="AC72" s="290"/>
      <c r="AD72" s="290"/>
      <c r="AE72" s="290"/>
      <c r="AF72" s="290"/>
      <c r="AG72" s="290"/>
      <c r="AH72" s="290"/>
      <c r="AI72" s="290"/>
      <c r="AJ72" s="290"/>
      <c r="AK72" s="291"/>
      <c r="AL72" s="87"/>
    </row>
    <row r="73" spans="1:38" ht="7.5" customHeight="1">
      <c r="A73" s="7"/>
      <c r="B73" s="7"/>
      <c r="C73" s="85"/>
      <c r="D73" s="85"/>
      <c r="E73" s="140"/>
      <c r="F73" s="140"/>
      <c r="G73" s="140"/>
      <c r="H73" s="140"/>
      <c r="I73" s="140"/>
      <c r="J73" s="140"/>
      <c r="K73" s="140"/>
      <c r="L73" s="140"/>
      <c r="M73" s="140"/>
      <c r="N73" s="140"/>
      <c r="O73" s="140"/>
      <c r="P73" s="7"/>
      <c r="Q73" s="7"/>
      <c r="R73" s="7"/>
      <c r="S73" s="7"/>
      <c r="T73" s="7"/>
      <c r="U73" s="7"/>
      <c r="V73" s="7"/>
      <c r="W73" s="7"/>
      <c r="X73" s="7"/>
      <c r="Y73" s="7"/>
      <c r="Z73" s="7"/>
      <c r="AA73" s="7"/>
      <c r="AB73" s="7"/>
      <c r="AC73" s="7"/>
      <c r="AD73" s="7"/>
      <c r="AE73" s="7"/>
      <c r="AF73" s="7"/>
      <c r="AG73" s="7"/>
      <c r="AH73" s="7"/>
      <c r="AI73" s="7"/>
      <c r="AJ73" s="7"/>
      <c r="AK73" s="7"/>
      <c r="AL73" s="163"/>
    </row>
    <row r="74" spans="1:38" ht="26.25" customHeight="1">
      <c r="A74" s="7"/>
      <c r="B74" s="6"/>
      <c r="C74" s="5"/>
      <c r="D74" s="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103" t="s">
        <v>1034</v>
      </c>
    </row>
    <row r="75" spans="1:38" ht="38.25" customHeight="1">
      <c r="A75" s="7"/>
      <c r="B75" s="6"/>
      <c r="C75" s="5"/>
      <c r="D75" s="5"/>
      <c r="E75" s="142"/>
      <c r="F75" s="142"/>
      <c r="G75" s="142"/>
      <c r="H75" s="142"/>
      <c r="I75" s="142"/>
      <c r="J75" s="142"/>
      <c r="K75" s="142"/>
      <c r="L75" s="142"/>
      <c r="M75" s="142"/>
      <c r="N75" s="142"/>
      <c r="O75" s="142"/>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47"/>
    </row>
    <row r="76" spans="1:38" ht="19.5">
      <c r="A76" s="4"/>
      <c r="B76" s="141"/>
      <c r="C76" s="141"/>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2"/>
    </row>
    <row r="77" spans="1:38" ht="286.5" customHeight="1">
      <c r="A77" s="272" t="s">
        <v>1165</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4"/>
    </row>
  </sheetData>
  <sheetProtection formatCells="0" formatColumns="0" formatRows="0" insertHyperlinks="0" autoFilter="0" pivotTables="0"/>
  <protectedRanges>
    <protectedRange sqref="K10 E13" name="범위1"/>
  </protectedRanges>
  <mergeCells count="112">
    <mergeCell ref="E11:O11"/>
    <mergeCell ref="P11:AK11"/>
    <mergeCell ref="E12:O12"/>
    <mergeCell ref="P12:T12"/>
    <mergeCell ref="U12:Z12"/>
    <mergeCell ref="AA12:AK12"/>
    <mergeCell ref="A2:AK2"/>
    <mergeCell ref="A5:AG5"/>
    <mergeCell ref="B7:P7"/>
    <mergeCell ref="E9:O9"/>
    <mergeCell ref="P9:Z9"/>
    <mergeCell ref="AB9:AE9"/>
    <mergeCell ref="AF9:AJ9"/>
    <mergeCell ref="E10:O10"/>
    <mergeCell ref="P10:AK10"/>
    <mergeCell ref="E13:O13"/>
    <mergeCell ref="P13:Z13"/>
    <mergeCell ref="AA13:AK13"/>
    <mergeCell ref="E16:O16"/>
    <mergeCell ref="P16:Z16"/>
    <mergeCell ref="AA16:AK16"/>
    <mergeCell ref="E14:O14"/>
    <mergeCell ref="P14:Z14"/>
    <mergeCell ref="AA14:AK14"/>
    <mergeCell ref="E15:O15"/>
    <mergeCell ref="P15:Z15"/>
    <mergeCell ref="AA15:AK15"/>
    <mergeCell ref="E17:O17"/>
    <mergeCell ref="P17:AK17"/>
    <mergeCell ref="E25:O25"/>
    <mergeCell ref="P25:AK25"/>
    <mergeCell ref="E26:O26"/>
    <mergeCell ref="P26:AK26"/>
    <mergeCell ref="E74:AK74"/>
    <mergeCell ref="A77:AK77"/>
    <mergeCell ref="E18:O21"/>
    <mergeCell ref="P18:AK18"/>
    <mergeCell ref="P19:AK19"/>
    <mergeCell ref="P20:AK20"/>
    <mergeCell ref="P21:AK21"/>
    <mergeCell ref="E27:O27"/>
    <mergeCell ref="P27:AK27"/>
    <mergeCell ref="E28:O28"/>
    <mergeCell ref="P28:AK28"/>
    <mergeCell ref="E29:O29"/>
    <mergeCell ref="P29:AK29"/>
    <mergeCell ref="E32:O32"/>
    <mergeCell ref="H40:O40"/>
    <mergeCell ref="P40:AK40"/>
    <mergeCell ref="H41:O41"/>
    <mergeCell ref="P41:AK41"/>
    <mergeCell ref="H42:O42"/>
    <mergeCell ref="P42:AK42"/>
    <mergeCell ref="P32:AK32"/>
    <mergeCell ref="E33:G43"/>
    <mergeCell ref="H33:O33"/>
    <mergeCell ref="P33:AK33"/>
    <mergeCell ref="H34:O34"/>
    <mergeCell ref="P34:AK34"/>
    <mergeCell ref="H35:O35"/>
    <mergeCell ref="P35:AK35"/>
    <mergeCell ref="H36:O36"/>
    <mergeCell ref="P36:AK36"/>
    <mergeCell ref="H37:O37"/>
    <mergeCell ref="P37:AK37"/>
    <mergeCell ref="H38:O38"/>
    <mergeCell ref="P38:AK38"/>
    <mergeCell ref="H39:O39"/>
    <mergeCell ref="P39:AK39"/>
    <mergeCell ref="E48:O48"/>
    <mergeCell ref="P48:AK48"/>
    <mergeCell ref="E49:O49"/>
    <mergeCell ref="P49:AK49"/>
    <mergeCell ref="E52:O52"/>
    <mergeCell ref="P52:AK52"/>
    <mergeCell ref="H43:O43"/>
    <mergeCell ref="P43:AK43"/>
    <mergeCell ref="E44:G47"/>
    <mergeCell ref="H44:O44"/>
    <mergeCell ref="P44:AK44"/>
    <mergeCell ref="H45:O45"/>
    <mergeCell ref="P45:AK45"/>
    <mergeCell ref="H46:O46"/>
    <mergeCell ref="P46:AK46"/>
    <mergeCell ref="H47:O47"/>
    <mergeCell ref="P47:AK47"/>
    <mergeCell ref="E58:O58"/>
    <mergeCell ref="P58:AK58"/>
    <mergeCell ref="E59:O59"/>
    <mergeCell ref="P59:AK59"/>
    <mergeCell ref="E60:O60"/>
    <mergeCell ref="P60:AK60"/>
    <mergeCell ref="E53:O53"/>
    <mergeCell ref="P53:AK53"/>
    <mergeCell ref="E54:O54"/>
    <mergeCell ref="P54:AK54"/>
    <mergeCell ref="E55:O55"/>
    <mergeCell ref="P55:AK55"/>
    <mergeCell ref="E72:O72"/>
    <mergeCell ref="P72:AK72"/>
    <mergeCell ref="E67:O67"/>
    <mergeCell ref="P67:AK67"/>
    <mergeCell ref="E70:O70"/>
    <mergeCell ref="P70:AK70"/>
    <mergeCell ref="E71:O71"/>
    <mergeCell ref="P71:AK71"/>
    <mergeCell ref="E61:O61"/>
    <mergeCell ref="P61:AK61"/>
    <mergeCell ref="E62:O62"/>
    <mergeCell ref="P62:AK62"/>
    <mergeCell ref="E66:O66"/>
    <mergeCell ref="P66:AK66"/>
  </mergeCells>
  <phoneticPr fontId="2" type="noConversion"/>
  <dataValidations count="6">
    <dataValidation type="list" allowBlank="1" showInputMessage="1" showErrorMessage="1" sqref="AL9" xr:uid="{00000000-0002-0000-0100-000000000000}">
      <formula1>"상장,비상장"</formula1>
    </dataValidation>
    <dataValidation type="list" allowBlank="1" showInputMessage="1" showErrorMessage="1" sqref="P71:AK71 P33:AK48 P58:AK58" xr:uid="{00000000-0002-0000-0100-000001000000}">
      <formula1>"O,X"</formula1>
    </dataValidation>
    <dataValidation type="list" allowBlank="1" showInputMessage="1" showErrorMessage="1" sqref="P17:AK17" xr:uid="{00000000-0002-0000-0100-000002000000}">
      <formula1>"기업구조조정부동산투자회사, 위탁관리부동산투자회사, 자기관리부동산투자회사"</formula1>
    </dataValidation>
    <dataValidation type="list" allowBlank="1" showInputMessage="1" showErrorMessage="1" sqref="P59:AK59" xr:uid="{00000000-0002-0000-0100-000003000000}">
      <formula1>"해당없음, 매입(일반), 매입(선매입), 개발, 혼합(매입+개발)"</formula1>
    </dataValidation>
    <dataValidation type="list" allowBlank="1" showInputMessage="1" showErrorMessage="1" sqref="P52:AK52" xr:uid="{00000000-0002-0000-0100-000004000000}">
      <formula1>"해당없음,공공매입,공공건설,민간매입,민간건설, 공공지원민간임대, 장기일반민간임대"</formula1>
    </dataValidation>
    <dataValidation type="list" allowBlank="1" showInputMessage="1" showErrorMessage="1" sqref="P32:AK32" xr:uid="{00000000-0002-0000-0100-000005000000}">
      <formula1>"주택(공동주택),주택(단독주택),주택(준주택),오피스,리테일,물류,호텔,데이터센터,사회기반시설,복합시설,기타"</formula1>
    </dataValidation>
  </dataValidations>
  <pageMargins left="0.47244094488188981" right="0.47244094488188981" top="0.74803149606299213" bottom="0.74803149606299213" header="0.31496062992125984" footer="0.31496062992125984"/>
  <pageSetup paperSize="9"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2:AT24"/>
  <sheetViews>
    <sheetView showZeros="0" view="pageBreakPreview" zoomScaleNormal="100" zoomScaleSheetLayoutView="100" workbookViewId="0">
      <selection activeCell="F1" sqref="F1"/>
    </sheetView>
  </sheetViews>
  <sheetFormatPr defaultRowHeight="16.5"/>
  <cols>
    <col min="1" max="4" width="1.125" style="91" customWidth="1"/>
    <col min="5" max="6" width="2.375" style="91" customWidth="1"/>
    <col min="7" max="7" width="4" style="91" customWidth="1"/>
    <col min="8" max="13" width="2.375" style="91" customWidth="1"/>
    <col min="14" max="22" width="2.625" style="91" customWidth="1"/>
    <col min="23" max="30" width="1.75" style="91" customWidth="1"/>
    <col min="31" max="37" width="2.375" style="91" customWidth="1"/>
    <col min="38" max="41" width="9" style="91"/>
    <col min="42" max="16384" width="9" style="97"/>
  </cols>
  <sheetData>
    <row r="2" spans="1:37" ht="19.5">
      <c r="A2" s="374" t="s">
        <v>216</v>
      </c>
      <c r="B2" s="374"/>
      <c r="C2" s="374"/>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row>
    <row r="3" spans="1:37"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37" ht="20.25" customHeight="1">
      <c r="A4" s="375" t="s">
        <v>209</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row>
    <row r="5" spans="1:37" ht="19.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14"/>
    </row>
    <row r="6" spans="1:37" ht="30" customHeight="1">
      <c r="A6" s="20"/>
      <c r="B6" s="20"/>
      <c r="C6" s="493" t="s">
        <v>243</v>
      </c>
      <c r="D6" s="371"/>
      <c r="E6" s="371"/>
      <c r="F6" s="371"/>
      <c r="G6" s="371"/>
      <c r="H6" s="371"/>
      <c r="I6" s="371"/>
      <c r="J6" s="371"/>
      <c r="K6" s="371"/>
      <c r="L6" s="371"/>
      <c r="M6" s="371"/>
      <c r="N6" s="716"/>
      <c r="O6" s="717" t="s">
        <v>217</v>
      </c>
      <c r="P6" s="718"/>
      <c r="Q6" s="718"/>
      <c r="R6" s="718"/>
      <c r="S6" s="718"/>
      <c r="T6" s="718"/>
      <c r="U6" s="718"/>
      <c r="V6" s="719"/>
      <c r="W6" s="717" t="s">
        <v>210</v>
      </c>
      <c r="X6" s="718"/>
      <c r="Y6" s="718"/>
      <c r="Z6" s="718"/>
      <c r="AA6" s="718"/>
      <c r="AB6" s="718"/>
      <c r="AC6" s="718"/>
      <c r="AD6" s="719"/>
      <c r="AE6" s="717" t="s">
        <v>211</v>
      </c>
      <c r="AF6" s="718"/>
      <c r="AG6" s="718"/>
      <c r="AH6" s="718"/>
      <c r="AI6" s="718"/>
      <c r="AJ6" s="718"/>
      <c r="AK6" s="719"/>
    </row>
    <row r="7" spans="1:37" ht="30" customHeight="1">
      <c r="A7" s="20"/>
      <c r="B7" s="20"/>
      <c r="C7" s="720" t="s">
        <v>212</v>
      </c>
      <c r="D7" s="721"/>
      <c r="E7" s="721"/>
      <c r="F7" s="721"/>
      <c r="G7" s="722"/>
      <c r="H7" s="493" t="s">
        <v>241</v>
      </c>
      <c r="I7" s="371"/>
      <c r="J7" s="371"/>
      <c r="K7" s="371"/>
      <c r="L7" s="371"/>
      <c r="M7" s="371"/>
      <c r="N7" s="716"/>
      <c r="O7" s="729">
        <f>SUM('3부.Ⅱ.1.1)'!O9:W23)</f>
        <v>0</v>
      </c>
      <c r="P7" s="730"/>
      <c r="Q7" s="730"/>
      <c r="R7" s="730"/>
      <c r="S7" s="730"/>
      <c r="T7" s="730"/>
      <c r="U7" s="730"/>
      <c r="V7" s="731"/>
      <c r="W7" s="732">
        <f t="shared" ref="W7:W16" si="0">IFERROR(O7/$O$17,"")</f>
        <v>0</v>
      </c>
      <c r="X7" s="733"/>
      <c r="Y7" s="733"/>
      <c r="Z7" s="733"/>
      <c r="AA7" s="733"/>
      <c r="AB7" s="733"/>
      <c r="AC7" s="733"/>
      <c r="AD7" s="734"/>
      <c r="AE7" s="735"/>
      <c r="AF7" s="736"/>
      <c r="AG7" s="736"/>
      <c r="AH7" s="736"/>
      <c r="AI7" s="736"/>
      <c r="AJ7" s="736"/>
      <c r="AK7" s="737"/>
    </row>
    <row r="8" spans="1:37" ht="30" customHeight="1">
      <c r="A8" s="20"/>
      <c r="B8" s="20"/>
      <c r="C8" s="723"/>
      <c r="D8" s="724"/>
      <c r="E8" s="724"/>
      <c r="F8" s="724"/>
      <c r="G8" s="725"/>
      <c r="H8" s="493" t="s">
        <v>218</v>
      </c>
      <c r="I8" s="371"/>
      <c r="J8" s="371"/>
      <c r="K8" s="371"/>
      <c r="L8" s="371"/>
      <c r="M8" s="371"/>
      <c r="N8" s="716"/>
      <c r="O8" s="729">
        <v>0</v>
      </c>
      <c r="P8" s="730"/>
      <c r="Q8" s="730"/>
      <c r="R8" s="730"/>
      <c r="S8" s="730"/>
      <c r="T8" s="730"/>
      <c r="U8" s="730"/>
      <c r="V8" s="731"/>
      <c r="W8" s="738">
        <f t="shared" si="0"/>
        <v>0</v>
      </c>
      <c r="X8" s="739"/>
      <c r="Y8" s="739"/>
      <c r="Z8" s="739"/>
      <c r="AA8" s="739"/>
      <c r="AB8" s="739"/>
      <c r="AC8" s="739"/>
      <c r="AD8" s="740"/>
      <c r="AE8" s="735"/>
      <c r="AF8" s="736"/>
      <c r="AG8" s="736"/>
      <c r="AH8" s="736"/>
      <c r="AI8" s="736"/>
      <c r="AJ8" s="736"/>
      <c r="AK8" s="737"/>
    </row>
    <row r="9" spans="1:37" ht="30" customHeight="1">
      <c r="A9" s="20"/>
      <c r="B9" s="20"/>
      <c r="C9" s="723"/>
      <c r="D9" s="724"/>
      <c r="E9" s="724"/>
      <c r="F9" s="724"/>
      <c r="G9" s="725"/>
      <c r="H9" s="469" t="s">
        <v>1132</v>
      </c>
      <c r="I9" s="470"/>
      <c r="J9" s="470"/>
      <c r="K9" s="470"/>
      <c r="L9" s="470"/>
      <c r="M9" s="470"/>
      <c r="N9" s="471"/>
      <c r="O9" s="744">
        <v>0</v>
      </c>
      <c r="P9" s="745"/>
      <c r="Q9" s="745"/>
      <c r="R9" s="745"/>
      <c r="S9" s="745"/>
      <c r="T9" s="745"/>
      <c r="U9" s="745"/>
      <c r="V9" s="746"/>
      <c r="W9" s="747">
        <f t="shared" si="0"/>
        <v>0</v>
      </c>
      <c r="X9" s="748"/>
      <c r="Y9" s="748"/>
      <c r="Z9" s="748"/>
      <c r="AA9" s="748"/>
      <c r="AB9" s="748"/>
      <c r="AC9" s="748"/>
      <c r="AD9" s="749"/>
      <c r="AE9" s="117"/>
      <c r="AF9" s="118"/>
      <c r="AG9" s="118"/>
      <c r="AH9" s="118"/>
      <c r="AI9" s="118"/>
      <c r="AJ9" s="118"/>
      <c r="AK9" s="119"/>
    </row>
    <row r="10" spans="1:37" ht="30" customHeight="1">
      <c r="A10" s="20"/>
      <c r="B10" s="20"/>
      <c r="C10" s="726"/>
      <c r="D10" s="727"/>
      <c r="E10" s="727"/>
      <c r="F10" s="727"/>
      <c r="G10" s="728"/>
      <c r="H10" s="493" t="s">
        <v>219</v>
      </c>
      <c r="I10" s="371"/>
      <c r="J10" s="371"/>
      <c r="K10" s="371"/>
      <c r="L10" s="371"/>
      <c r="M10" s="371"/>
      <c r="N10" s="716"/>
      <c r="O10" s="741">
        <v>0</v>
      </c>
      <c r="P10" s="742"/>
      <c r="Q10" s="742"/>
      <c r="R10" s="742"/>
      <c r="S10" s="742"/>
      <c r="T10" s="742"/>
      <c r="U10" s="742"/>
      <c r="V10" s="743"/>
      <c r="W10" s="738">
        <f t="shared" si="0"/>
        <v>0</v>
      </c>
      <c r="X10" s="739"/>
      <c r="Y10" s="739"/>
      <c r="Z10" s="739"/>
      <c r="AA10" s="739"/>
      <c r="AB10" s="739"/>
      <c r="AC10" s="739"/>
      <c r="AD10" s="740"/>
      <c r="AE10" s="735"/>
      <c r="AF10" s="736"/>
      <c r="AG10" s="736"/>
      <c r="AH10" s="736"/>
      <c r="AI10" s="736"/>
      <c r="AJ10" s="736"/>
      <c r="AK10" s="737"/>
    </row>
    <row r="11" spans="1:37" ht="30" customHeight="1">
      <c r="A11" s="20"/>
      <c r="B11" s="20"/>
      <c r="C11" s="720" t="s">
        <v>1014</v>
      </c>
      <c r="D11" s="721"/>
      <c r="E11" s="721"/>
      <c r="F11" s="721"/>
      <c r="G11" s="722"/>
      <c r="H11" s="493" t="s">
        <v>220</v>
      </c>
      <c r="I11" s="371"/>
      <c r="J11" s="371"/>
      <c r="K11" s="371"/>
      <c r="L11" s="371"/>
      <c r="M11" s="371"/>
      <c r="N11" s="716"/>
      <c r="O11" s="729">
        <f>SUM('3부.Ⅱ.2'!Q6:U10)</f>
        <v>0</v>
      </c>
      <c r="P11" s="730"/>
      <c r="Q11" s="730"/>
      <c r="R11" s="730"/>
      <c r="S11" s="730"/>
      <c r="T11" s="730"/>
      <c r="U11" s="730"/>
      <c r="V11" s="731"/>
      <c r="W11" s="738">
        <f t="shared" si="0"/>
        <v>0</v>
      </c>
      <c r="X11" s="739"/>
      <c r="Y11" s="739"/>
      <c r="Z11" s="739"/>
      <c r="AA11" s="739"/>
      <c r="AB11" s="739"/>
      <c r="AC11" s="739"/>
      <c r="AD11" s="740"/>
      <c r="AE11" s="735"/>
      <c r="AF11" s="736"/>
      <c r="AG11" s="736"/>
      <c r="AH11" s="736"/>
      <c r="AI11" s="736"/>
      <c r="AJ11" s="736"/>
      <c r="AK11" s="737"/>
    </row>
    <row r="12" spans="1:37" ht="30" customHeight="1">
      <c r="A12" s="20"/>
      <c r="B12" s="20"/>
      <c r="C12" s="723"/>
      <c r="D12" s="724"/>
      <c r="E12" s="724"/>
      <c r="F12" s="724"/>
      <c r="G12" s="725"/>
      <c r="H12" s="493" t="s">
        <v>221</v>
      </c>
      <c r="I12" s="371"/>
      <c r="J12" s="371"/>
      <c r="K12" s="371"/>
      <c r="L12" s="371"/>
      <c r="M12" s="371"/>
      <c r="N12" s="716"/>
      <c r="O12" s="729">
        <f>SUM('3부.Ⅱ.2'!K6:P10)</f>
        <v>0</v>
      </c>
      <c r="P12" s="730"/>
      <c r="Q12" s="730"/>
      <c r="R12" s="730"/>
      <c r="S12" s="730"/>
      <c r="T12" s="730"/>
      <c r="U12" s="730"/>
      <c r="V12" s="731"/>
      <c r="W12" s="738">
        <f t="shared" si="0"/>
        <v>0</v>
      </c>
      <c r="X12" s="739"/>
      <c r="Y12" s="739"/>
      <c r="Z12" s="739"/>
      <c r="AA12" s="739"/>
      <c r="AB12" s="739"/>
      <c r="AC12" s="739"/>
      <c r="AD12" s="740"/>
      <c r="AE12" s="735"/>
      <c r="AF12" s="736"/>
      <c r="AG12" s="736"/>
      <c r="AH12" s="736"/>
      <c r="AI12" s="736"/>
      <c r="AJ12" s="736"/>
      <c r="AK12" s="737"/>
    </row>
    <row r="13" spans="1:37" ht="30" customHeight="1">
      <c r="A13" s="20"/>
      <c r="B13" s="20"/>
      <c r="C13" s="726"/>
      <c r="D13" s="727"/>
      <c r="E13" s="727"/>
      <c r="F13" s="727"/>
      <c r="G13" s="728"/>
      <c r="H13" s="493" t="s">
        <v>213</v>
      </c>
      <c r="I13" s="371"/>
      <c r="J13" s="371"/>
      <c r="K13" s="371"/>
      <c r="L13" s="371"/>
      <c r="M13" s="371"/>
      <c r="N13" s="716"/>
      <c r="O13" s="729">
        <f>SUM('3부.Ⅱ.2'!V6:AA10)</f>
        <v>0</v>
      </c>
      <c r="P13" s="730"/>
      <c r="Q13" s="730"/>
      <c r="R13" s="730"/>
      <c r="S13" s="730"/>
      <c r="T13" s="730"/>
      <c r="U13" s="730"/>
      <c r="V13" s="731"/>
      <c r="W13" s="738">
        <f t="shared" si="0"/>
        <v>0</v>
      </c>
      <c r="X13" s="739"/>
      <c r="Y13" s="739"/>
      <c r="Z13" s="739"/>
      <c r="AA13" s="739"/>
      <c r="AB13" s="739"/>
      <c r="AC13" s="739"/>
      <c r="AD13" s="740"/>
      <c r="AE13" s="735"/>
      <c r="AF13" s="736"/>
      <c r="AG13" s="736"/>
      <c r="AH13" s="736"/>
      <c r="AI13" s="736"/>
      <c r="AJ13" s="736"/>
      <c r="AK13" s="737"/>
    </row>
    <row r="14" spans="1:37" ht="30" customHeight="1">
      <c r="A14" s="20"/>
      <c r="B14" s="20"/>
      <c r="C14" s="493" t="s">
        <v>159</v>
      </c>
      <c r="D14" s="371"/>
      <c r="E14" s="371"/>
      <c r="F14" s="371"/>
      <c r="G14" s="716"/>
      <c r="H14" s="493" t="s">
        <v>222</v>
      </c>
      <c r="I14" s="371"/>
      <c r="J14" s="371"/>
      <c r="K14" s="371"/>
      <c r="L14" s="371"/>
      <c r="M14" s="371"/>
      <c r="N14" s="716"/>
      <c r="O14" s="729">
        <f>SUM('3부.Ⅱ.3'!AF6:AK10)</f>
        <v>169850</v>
      </c>
      <c r="P14" s="730"/>
      <c r="Q14" s="730"/>
      <c r="R14" s="730"/>
      <c r="S14" s="730"/>
      <c r="T14" s="730"/>
      <c r="U14" s="730"/>
      <c r="V14" s="731"/>
      <c r="W14" s="738">
        <f t="shared" si="0"/>
        <v>1</v>
      </c>
      <c r="X14" s="739"/>
      <c r="Y14" s="739"/>
      <c r="Z14" s="739"/>
      <c r="AA14" s="739"/>
      <c r="AB14" s="739"/>
      <c r="AC14" s="739"/>
      <c r="AD14" s="740"/>
      <c r="AE14" s="735"/>
      <c r="AF14" s="736"/>
      <c r="AG14" s="736"/>
      <c r="AH14" s="736"/>
      <c r="AI14" s="736"/>
      <c r="AJ14" s="736"/>
      <c r="AK14" s="737"/>
    </row>
    <row r="15" spans="1:37" ht="30" customHeight="1">
      <c r="A15" s="20"/>
      <c r="B15" s="20"/>
      <c r="C15" s="493" t="s">
        <v>223</v>
      </c>
      <c r="D15" s="371"/>
      <c r="E15" s="371"/>
      <c r="F15" s="371"/>
      <c r="G15" s="716"/>
      <c r="H15" s="751" t="s">
        <v>1001</v>
      </c>
      <c r="I15" s="752"/>
      <c r="J15" s="752"/>
      <c r="K15" s="752"/>
      <c r="L15" s="752"/>
      <c r="M15" s="752"/>
      <c r="N15" s="753"/>
      <c r="O15" s="729">
        <v>0</v>
      </c>
      <c r="P15" s="730"/>
      <c r="Q15" s="730"/>
      <c r="R15" s="730"/>
      <c r="S15" s="730"/>
      <c r="T15" s="730"/>
      <c r="U15" s="730"/>
      <c r="V15" s="731"/>
      <c r="W15" s="738">
        <f t="shared" si="0"/>
        <v>0</v>
      </c>
      <c r="X15" s="739"/>
      <c r="Y15" s="739"/>
      <c r="Z15" s="739"/>
      <c r="AA15" s="739"/>
      <c r="AB15" s="739"/>
      <c r="AC15" s="739"/>
      <c r="AD15" s="740"/>
      <c r="AE15" s="735"/>
      <c r="AF15" s="736"/>
      <c r="AG15" s="736"/>
      <c r="AH15" s="736"/>
      <c r="AI15" s="736"/>
      <c r="AJ15" s="736"/>
      <c r="AK15" s="737"/>
    </row>
    <row r="16" spans="1:37" ht="30" customHeight="1">
      <c r="A16" s="20"/>
      <c r="B16" s="20"/>
      <c r="C16" s="492" t="s">
        <v>224</v>
      </c>
      <c r="D16" s="492"/>
      <c r="E16" s="492"/>
      <c r="F16" s="492"/>
      <c r="G16" s="492"/>
      <c r="H16" s="492"/>
      <c r="I16" s="492"/>
      <c r="J16" s="492"/>
      <c r="K16" s="492"/>
      <c r="L16" s="492"/>
      <c r="M16" s="492"/>
      <c r="N16" s="492"/>
      <c r="O16" s="741">
        <v>0</v>
      </c>
      <c r="P16" s="742"/>
      <c r="Q16" s="742"/>
      <c r="R16" s="742"/>
      <c r="S16" s="742"/>
      <c r="T16" s="742"/>
      <c r="U16" s="742"/>
      <c r="V16" s="743"/>
      <c r="W16" s="738">
        <f t="shared" si="0"/>
        <v>0</v>
      </c>
      <c r="X16" s="739"/>
      <c r="Y16" s="739"/>
      <c r="Z16" s="739"/>
      <c r="AA16" s="739"/>
      <c r="AB16" s="739"/>
      <c r="AC16" s="739"/>
      <c r="AD16" s="740"/>
      <c r="AE16" s="735"/>
      <c r="AF16" s="736"/>
      <c r="AG16" s="736"/>
      <c r="AH16" s="736"/>
      <c r="AI16" s="736"/>
      <c r="AJ16" s="736"/>
      <c r="AK16" s="737"/>
    </row>
    <row r="17" spans="1:46" ht="30" customHeight="1">
      <c r="A17" s="20"/>
      <c r="B17" s="20"/>
      <c r="C17" s="492" t="s">
        <v>214</v>
      </c>
      <c r="D17" s="492"/>
      <c r="E17" s="492"/>
      <c r="F17" s="492"/>
      <c r="G17" s="492"/>
      <c r="H17" s="492"/>
      <c r="I17" s="492"/>
      <c r="J17" s="492"/>
      <c r="K17" s="492"/>
      <c r="L17" s="492"/>
      <c r="M17" s="492"/>
      <c r="N17" s="492"/>
      <c r="O17" s="729">
        <f>SUM(O7:V16)</f>
        <v>169850</v>
      </c>
      <c r="P17" s="730"/>
      <c r="Q17" s="730"/>
      <c r="R17" s="730"/>
      <c r="S17" s="730"/>
      <c r="T17" s="730"/>
      <c r="U17" s="730"/>
      <c r="V17" s="731"/>
      <c r="W17" s="732">
        <f>SUM(W7:AD16)</f>
        <v>1</v>
      </c>
      <c r="X17" s="733"/>
      <c r="Y17" s="733"/>
      <c r="Z17" s="733"/>
      <c r="AA17" s="733"/>
      <c r="AB17" s="733"/>
      <c r="AC17" s="733"/>
      <c r="AD17" s="734"/>
      <c r="AE17" s="717"/>
      <c r="AF17" s="718"/>
      <c r="AG17" s="718"/>
      <c r="AH17" s="718"/>
      <c r="AI17" s="718"/>
      <c r="AJ17" s="718"/>
      <c r="AK17" s="719"/>
    </row>
    <row r="18" spans="1:46" ht="18.75" customHeight="1">
      <c r="C18" s="17" t="s">
        <v>215</v>
      </c>
      <c r="D18" s="203"/>
      <c r="E18" s="750" t="s">
        <v>1017</v>
      </c>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750"/>
      <c r="AG18" s="750"/>
      <c r="AH18" s="750"/>
      <c r="AI18" s="750"/>
      <c r="AJ18" s="17"/>
      <c r="AK18" s="17"/>
    </row>
    <row r="19" spans="1:46" ht="18.75" customHeight="1">
      <c r="A19" s="4"/>
      <c r="B19" s="141"/>
      <c r="C19" s="141"/>
      <c r="D19" s="182"/>
      <c r="E19" s="754" t="s">
        <v>225</v>
      </c>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5"/>
      <c r="AJ19" s="5"/>
      <c r="AK19" s="5"/>
      <c r="AL19" s="2"/>
      <c r="AO19" s="97"/>
    </row>
    <row r="20" spans="1:46" ht="26.25" customHeight="1">
      <c r="A20" s="7"/>
      <c r="B20" s="6"/>
      <c r="C20" s="5"/>
      <c r="D20" s="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195" t="s">
        <v>170</v>
      </c>
      <c r="AP20" s="91"/>
      <c r="AQ20" s="91"/>
      <c r="AR20" s="91"/>
      <c r="AS20" s="91"/>
      <c r="AT20" s="91"/>
    </row>
    <row r="24" spans="1:46" ht="126.75" customHeight="1">
      <c r="A24" s="272" t="s">
        <v>1189</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3"/>
    </row>
  </sheetData>
  <sheetProtection formatCells="0" formatRows="0"/>
  <protectedRanges>
    <protectedRange sqref="AE7:AK8 AE10:AK16" name="범위1"/>
    <protectedRange sqref="A19:AK23 D18:E18 A25:AK30" name="범위2"/>
    <protectedRange sqref="AE9:AK9" name="범위1_1"/>
    <protectedRange sqref="A24:AK24" name="범위2_1"/>
  </protectedRanges>
  <mergeCells count="57">
    <mergeCell ref="W15:AD15"/>
    <mergeCell ref="AE15:AK15"/>
    <mergeCell ref="C15:G15"/>
    <mergeCell ref="H15:N15"/>
    <mergeCell ref="E19:AH19"/>
    <mergeCell ref="C16:N16"/>
    <mergeCell ref="O16:V16"/>
    <mergeCell ref="W16:AD16"/>
    <mergeCell ref="AE16:AK16"/>
    <mergeCell ref="O15:V15"/>
    <mergeCell ref="E20:AK20"/>
    <mergeCell ref="E18:AI18"/>
    <mergeCell ref="C17:N17"/>
    <mergeCell ref="O17:V17"/>
    <mergeCell ref="W17:AD17"/>
    <mergeCell ref="AE17:AK17"/>
    <mergeCell ref="O14:V14"/>
    <mergeCell ref="W14:AD14"/>
    <mergeCell ref="AE14:AK14"/>
    <mergeCell ref="C14:G14"/>
    <mergeCell ref="O13:V13"/>
    <mergeCell ref="W13:AD13"/>
    <mergeCell ref="AE13:AK13"/>
    <mergeCell ref="H14:N14"/>
    <mergeCell ref="C11:G13"/>
    <mergeCell ref="H11:N11"/>
    <mergeCell ref="O11:V11"/>
    <mergeCell ref="W11:AD11"/>
    <mergeCell ref="AE11:AK11"/>
    <mergeCell ref="H12:N12"/>
    <mergeCell ref="O12:V12"/>
    <mergeCell ref="W12:AD12"/>
    <mergeCell ref="W8:AD8"/>
    <mergeCell ref="AE8:AK8"/>
    <mergeCell ref="H10:N10"/>
    <mergeCell ref="O10:V10"/>
    <mergeCell ref="W10:AD10"/>
    <mergeCell ref="AE10:AK10"/>
    <mergeCell ref="H9:N9"/>
    <mergeCell ref="O9:V9"/>
    <mergeCell ref="W9:AD9"/>
    <mergeCell ref="A2:AK2"/>
    <mergeCell ref="A4:AK4"/>
    <mergeCell ref="A24:AK24"/>
    <mergeCell ref="C6:N6"/>
    <mergeCell ref="O6:V6"/>
    <mergeCell ref="W6:AD6"/>
    <mergeCell ref="AE6:AK6"/>
    <mergeCell ref="C7:G10"/>
    <mergeCell ref="H7:N7"/>
    <mergeCell ref="O7:V7"/>
    <mergeCell ref="W7:AD7"/>
    <mergeCell ref="AE7:AK7"/>
    <mergeCell ref="H8:N8"/>
    <mergeCell ref="AE12:AK12"/>
    <mergeCell ref="H13:N13"/>
    <mergeCell ref="O8:V8"/>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AU41"/>
  <sheetViews>
    <sheetView showZeros="0" view="pageBreakPreview" zoomScaleNormal="100" zoomScaleSheetLayoutView="100" workbookViewId="0">
      <selection activeCell="D1" sqref="D1"/>
    </sheetView>
  </sheetViews>
  <sheetFormatPr defaultRowHeight="16.5"/>
  <cols>
    <col min="1" max="2" width="1.125" style="91" customWidth="1"/>
    <col min="3" max="3" width="2.625" style="91" customWidth="1"/>
    <col min="4" max="4" width="1.125" style="91" customWidth="1"/>
    <col min="5" max="22" width="2.375" style="91" customWidth="1"/>
    <col min="23" max="23" width="3.25" style="91" customWidth="1"/>
    <col min="24" max="34" width="2.375" style="91" customWidth="1"/>
    <col min="35" max="35" width="3.375" style="91" customWidth="1"/>
    <col min="36" max="41" width="9" style="91"/>
    <col min="42" max="16384" width="9" style="97"/>
  </cols>
  <sheetData>
    <row r="2" spans="1:47" ht="20.25" customHeight="1">
      <c r="A2" s="375" t="s">
        <v>227</v>
      </c>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row>
    <row r="3" spans="1:47"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14"/>
    </row>
    <row r="4" spans="1:47" ht="18.75" customHeight="1">
      <c r="A4" s="4"/>
      <c r="B4" s="375" t="s">
        <v>228</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2"/>
    </row>
    <row r="5" spans="1:47" ht="18.75" customHeight="1">
      <c r="A5" s="4"/>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2"/>
    </row>
    <row r="6" spans="1:47" ht="17.25" customHeight="1">
      <c r="C6" s="385" t="s">
        <v>229</v>
      </c>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P6" s="91"/>
      <c r="AQ6" s="91"/>
      <c r="AR6" s="91"/>
      <c r="AS6" s="91"/>
      <c r="AT6" s="91"/>
      <c r="AU6" s="91"/>
    </row>
    <row r="7" spans="1:47" ht="18.75" customHeight="1">
      <c r="A7" s="4"/>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2"/>
    </row>
    <row r="8" spans="1:47" ht="30" customHeight="1">
      <c r="A8" s="20"/>
      <c r="B8" s="20"/>
      <c r="C8" s="394" t="s">
        <v>226</v>
      </c>
      <c r="D8" s="394"/>
      <c r="E8" s="394"/>
      <c r="F8" s="394"/>
      <c r="G8" s="394"/>
      <c r="H8" s="394"/>
      <c r="I8" s="394"/>
      <c r="J8" s="394"/>
      <c r="K8" s="394"/>
      <c r="L8" s="394"/>
      <c r="M8" s="394"/>
      <c r="N8" s="394"/>
      <c r="O8" s="460" t="s">
        <v>230</v>
      </c>
      <c r="P8" s="460"/>
      <c r="Q8" s="460"/>
      <c r="R8" s="460"/>
      <c r="S8" s="460"/>
      <c r="T8" s="460"/>
      <c r="U8" s="460"/>
      <c r="V8" s="460"/>
      <c r="W8" s="460"/>
      <c r="X8" s="460" t="s">
        <v>210</v>
      </c>
      <c r="Y8" s="460"/>
      <c r="Z8" s="460"/>
      <c r="AA8" s="460"/>
      <c r="AB8" s="460"/>
      <c r="AC8" s="460" t="s">
        <v>49</v>
      </c>
      <c r="AD8" s="460"/>
      <c r="AE8" s="460"/>
      <c r="AF8" s="460"/>
      <c r="AG8" s="460"/>
      <c r="AH8" s="460"/>
      <c r="AI8" s="460"/>
    </row>
    <row r="9" spans="1:47" ht="30" customHeight="1">
      <c r="A9" s="20"/>
      <c r="B9" s="20"/>
      <c r="C9" s="152">
        <v>1</v>
      </c>
      <c r="D9" s="501" t="str">
        <f>'2부.Ⅰ.1.1)'!D7</f>
        <v>서울 장위 공공지원민간임대주택</v>
      </c>
      <c r="E9" s="502"/>
      <c r="F9" s="502"/>
      <c r="G9" s="502"/>
      <c r="H9" s="502"/>
      <c r="I9" s="502"/>
      <c r="J9" s="502"/>
      <c r="K9" s="502"/>
      <c r="L9" s="502"/>
      <c r="M9" s="502"/>
      <c r="N9" s="502"/>
      <c r="O9" s="755"/>
      <c r="P9" s="755"/>
      <c r="Q9" s="755"/>
      <c r="R9" s="755"/>
      <c r="S9" s="755"/>
      <c r="T9" s="755"/>
      <c r="U9" s="755"/>
      <c r="V9" s="755"/>
      <c r="W9" s="755"/>
      <c r="X9" s="756" t="str">
        <f t="shared" ref="X9:X23" si="0">IFERROR(O9/SUM($O$9:$W$23),"")</f>
        <v/>
      </c>
      <c r="Y9" s="757"/>
      <c r="Z9" s="757"/>
      <c r="AA9" s="757"/>
      <c r="AB9" s="758"/>
      <c r="AC9" s="696"/>
      <c r="AD9" s="696"/>
      <c r="AE9" s="696"/>
      <c r="AF9" s="696"/>
      <c r="AG9" s="696"/>
      <c r="AH9" s="696"/>
      <c r="AI9" s="696"/>
    </row>
    <row r="10" spans="1:47" ht="30" hidden="1" customHeight="1">
      <c r="A10" s="20"/>
      <c r="B10" s="20"/>
      <c r="C10" s="152">
        <v>2</v>
      </c>
      <c r="D10" s="501">
        <f>'2부.Ⅰ.1.1)'!D8</f>
        <v>0</v>
      </c>
      <c r="E10" s="502"/>
      <c r="F10" s="502"/>
      <c r="G10" s="502"/>
      <c r="H10" s="502"/>
      <c r="I10" s="502"/>
      <c r="J10" s="502"/>
      <c r="K10" s="502"/>
      <c r="L10" s="502"/>
      <c r="M10" s="502"/>
      <c r="N10" s="502"/>
      <c r="O10" s="755"/>
      <c r="P10" s="755"/>
      <c r="Q10" s="755"/>
      <c r="R10" s="755"/>
      <c r="S10" s="755"/>
      <c r="T10" s="755"/>
      <c r="U10" s="755"/>
      <c r="V10" s="755"/>
      <c r="W10" s="755"/>
      <c r="X10" s="756" t="str">
        <f t="shared" si="0"/>
        <v/>
      </c>
      <c r="Y10" s="757"/>
      <c r="Z10" s="757"/>
      <c r="AA10" s="757"/>
      <c r="AB10" s="758"/>
      <c r="AC10" s="696"/>
      <c r="AD10" s="696"/>
      <c r="AE10" s="696"/>
      <c r="AF10" s="696"/>
      <c r="AG10" s="696"/>
      <c r="AH10" s="696"/>
      <c r="AI10" s="696"/>
    </row>
    <row r="11" spans="1:47" ht="30" hidden="1" customHeight="1">
      <c r="A11" s="20"/>
      <c r="B11" s="20"/>
      <c r="C11" s="152">
        <v>3</v>
      </c>
      <c r="D11" s="501">
        <f>'2부.Ⅰ.1.1)'!D9</f>
        <v>0</v>
      </c>
      <c r="E11" s="502"/>
      <c r="F11" s="502"/>
      <c r="G11" s="502"/>
      <c r="H11" s="502"/>
      <c r="I11" s="502"/>
      <c r="J11" s="502"/>
      <c r="K11" s="502"/>
      <c r="L11" s="502"/>
      <c r="M11" s="502"/>
      <c r="N11" s="502"/>
      <c r="O11" s="755"/>
      <c r="P11" s="755"/>
      <c r="Q11" s="755"/>
      <c r="R11" s="755"/>
      <c r="S11" s="755"/>
      <c r="T11" s="755"/>
      <c r="U11" s="755"/>
      <c r="V11" s="755"/>
      <c r="W11" s="755"/>
      <c r="X11" s="756" t="str">
        <f t="shared" si="0"/>
        <v/>
      </c>
      <c r="Y11" s="757"/>
      <c r="Z11" s="757"/>
      <c r="AA11" s="757"/>
      <c r="AB11" s="758"/>
      <c r="AC11" s="696"/>
      <c r="AD11" s="696"/>
      <c r="AE11" s="696"/>
      <c r="AF11" s="696"/>
      <c r="AG11" s="696"/>
      <c r="AH11" s="696"/>
      <c r="AI11" s="696"/>
    </row>
    <row r="12" spans="1:47" ht="30" hidden="1" customHeight="1">
      <c r="A12" s="20"/>
      <c r="B12" s="20"/>
      <c r="C12" s="152">
        <v>4</v>
      </c>
      <c r="D12" s="501">
        <f>'2부.Ⅰ.1.1)'!D10</f>
        <v>0</v>
      </c>
      <c r="E12" s="502"/>
      <c r="F12" s="502"/>
      <c r="G12" s="502"/>
      <c r="H12" s="502"/>
      <c r="I12" s="502"/>
      <c r="J12" s="502"/>
      <c r="K12" s="502"/>
      <c r="L12" s="502"/>
      <c r="M12" s="502"/>
      <c r="N12" s="502"/>
      <c r="O12" s="755"/>
      <c r="P12" s="755"/>
      <c r="Q12" s="755"/>
      <c r="R12" s="755"/>
      <c r="S12" s="755"/>
      <c r="T12" s="755"/>
      <c r="U12" s="755"/>
      <c r="V12" s="755"/>
      <c r="W12" s="755"/>
      <c r="X12" s="756" t="str">
        <f t="shared" si="0"/>
        <v/>
      </c>
      <c r="Y12" s="757"/>
      <c r="Z12" s="757"/>
      <c r="AA12" s="757"/>
      <c r="AB12" s="758"/>
      <c r="AC12" s="696"/>
      <c r="AD12" s="696"/>
      <c r="AE12" s="696"/>
      <c r="AF12" s="696"/>
      <c r="AG12" s="696"/>
      <c r="AH12" s="696"/>
      <c r="AI12" s="696"/>
    </row>
    <row r="13" spans="1:47" ht="30" hidden="1" customHeight="1">
      <c r="A13" s="20"/>
      <c r="B13" s="20"/>
      <c r="C13" s="152">
        <v>5</v>
      </c>
      <c r="D13" s="501">
        <f>'2부.Ⅰ.1.1)'!D11</f>
        <v>0</v>
      </c>
      <c r="E13" s="502"/>
      <c r="F13" s="502"/>
      <c r="G13" s="502"/>
      <c r="H13" s="502"/>
      <c r="I13" s="502"/>
      <c r="J13" s="502"/>
      <c r="K13" s="502"/>
      <c r="L13" s="502"/>
      <c r="M13" s="502"/>
      <c r="N13" s="502"/>
      <c r="O13" s="755"/>
      <c r="P13" s="755"/>
      <c r="Q13" s="755"/>
      <c r="R13" s="755"/>
      <c r="S13" s="755"/>
      <c r="T13" s="755"/>
      <c r="U13" s="755"/>
      <c r="V13" s="755"/>
      <c r="W13" s="755"/>
      <c r="X13" s="756" t="str">
        <f t="shared" si="0"/>
        <v/>
      </c>
      <c r="Y13" s="757"/>
      <c r="Z13" s="757"/>
      <c r="AA13" s="757"/>
      <c r="AB13" s="758"/>
      <c r="AC13" s="696"/>
      <c r="AD13" s="696"/>
      <c r="AE13" s="696"/>
      <c r="AF13" s="696"/>
      <c r="AG13" s="696"/>
      <c r="AH13" s="696"/>
      <c r="AI13" s="696"/>
    </row>
    <row r="14" spans="1:47" ht="30" hidden="1" customHeight="1">
      <c r="A14" s="20"/>
      <c r="B14" s="20"/>
      <c r="C14" s="152">
        <v>6</v>
      </c>
      <c r="D14" s="501">
        <f>'2부.Ⅰ.1.1)'!D12</f>
        <v>0</v>
      </c>
      <c r="E14" s="502"/>
      <c r="F14" s="502"/>
      <c r="G14" s="502"/>
      <c r="H14" s="502"/>
      <c r="I14" s="502"/>
      <c r="J14" s="502"/>
      <c r="K14" s="502"/>
      <c r="L14" s="502"/>
      <c r="M14" s="502"/>
      <c r="N14" s="502"/>
      <c r="O14" s="755"/>
      <c r="P14" s="755"/>
      <c r="Q14" s="755"/>
      <c r="R14" s="755"/>
      <c r="S14" s="755"/>
      <c r="T14" s="755"/>
      <c r="U14" s="755"/>
      <c r="V14" s="755"/>
      <c r="W14" s="755"/>
      <c r="X14" s="756" t="str">
        <f t="shared" si="0"/>
        <v/>
      </c>
      <c r="Y14" s="757"/>
      <c r="Z14" s="757"/>
      <c r="AA14" s="757"/>
      <c r="AB14" s="758"/>
      <c r="AC14" s="696"/>
      <c r="AD14" s="696"/>
      <c r="AE14" s="696"/>
      <c r="AF14" s="696"/>
      <c r="AG14" s="696"/>
      <c r="AH14" s="696"/>
      <c r="AI14" s="696"/>
    </row>
    <row r="15" spans="1:47" ht="30" hidden="1" customHeight="1">
      <c r="A15" s="20"/>
      <c r="B15" s="20"/>
      <c r="C15" s="152">
        <v>7</v>
      </c>
      <c r="D15" s="501">
        <f>'2부.Ⅰ.1.1)'!D13</f>
        <v>0</v>
      </c>
      <c r="E15" s="502"/>
      <c r="F15" s="502"/>
      <c r="G15" s="502"/>
      <c r="H15" s="502"/>
      <c r="I15" s="502"/>
      <c r="J15" s="502"/>
      <c r="K15" s="502"/>
      <c r="L15" s="502"/>
      <c r="M15" s="502"/>
      <c r="N15" s="502"/>
      <c r="O15" s="755"/>
      <c r="P15" s="755"/>
      <c r="Q15" s="755"/>
      <c r="R15" s="755"/>
      <c r="S15" s="755"/>
      <c r="T15" s="755"/>
      <c r="U15" s="755"/>
      <c r="V15" s="755"/>
      <c r="W15" s="755"/>
      <c r="X15" s="756" t="str">
        <f t="shared" si="0"/>
        <v/>
      </c>
      <c r="Y15" s="757"/>
      <c r="Z15" s="757"/>
      <c r="AA15" s="757"/>
      <c r="AB15" s="758"/>
      <c r="AC15" s="696"/>
      <c r="AD15" s="696"/>
      <c r="AE15" s="696"/>
      <c r="AF15" s="696"/>
      <c r="AG15" s="696"/>
      <c r="AH15" s="696"/>
      <c r="AI15" s="696"/>
    </row>
    <row r="16" spans="1:47" ht="30" hidden="1" customHeight="1">
      <c r="A16" s="20"/>
      <c r="B16" s="20"/>
      <c r="C16" s="152">
        <v>8</v>
      </c>
      <c r="D16" s="501">
        <f>'2부.Ⅰ.1.1)'!D14</f>
        <v>0</v>
      </c>
      <c r="E16" s="502"/>
      <c r="F16" s="502"/>
      <c r="G16" s="502"/>
      <c r="H16" s="502"/>
      <c r="I16" s="502"/>
      <c r="J16" s="502"/>
      <c r="K16" s="502"/>
      <c r="L16" s="502"/>
      <c r="M16" s="502"/>
      <c r="N16" s="502"/>
      <c r="O16" s="755"/>
      <c r="P16" s="755"/>
      <c r="Q16" s="755"/>
      <c r="R16" s="755"/>
      <c r="S16" s="755"/>
      <c r="T16" s="755"/>
      <c r="U16" s="755"/>
      <c r="V16" s="755"/>
      <c r="W16" s="755"/>
      <c r="X16" s="756" t="str">
        <f t="shared" si="0"/>
        <v/>
      </c>
      <c r="Y16" s="757"/>
      <c r="Z16" s="757"/>
      <c r="AA16" s="757"/>
      <c r="AB16" s="758"/>
      <c r="AC16" s="696"/>
      <c r="AD16" s="696"/>
      <c r="AE16" s="696"/>
      <c r="AF16" s="696"/>
      <c r="AG16" s="696"/>
      <c r="AH16" s="696"/>
      <c r="AI16" s="696"/>
    </row>
    <row r="17" spans="1:47" ht="30" hidden="1" customHeight="1">
      <c r="A17" s="20"/>
      <c r="B17" s="20"/>
      <c r="C17" s="152">
        <v>9</v>
      </c>
      <c r="D17" s="501">
        <f>'2부.Ⅰ.1.1)'!D15</f>
        <v>0</v>
      </c>
      <c r="E17" s="502"/>
      <c r="F17" s="502"/>
      <c r="G17" s="502"/>
      <c r="H17" s="502"/>
      <c r="I17" s="502"/>
      <c r="J17" s="502"/>
      <c r="K17" s="502"/>
      <c r="L17" s="502"/>
      <c r="M17" s="502"/>
      <c r="N17" s="502"/>
      <c r="O17" s="755"/>
      <c r="P17" s="755"/>
      <c r="Q17" s="755"/>
      <c r="R17" s="755"/>
      <c r="S17" s="755"/>
      <c r="T17" s="755"/>
      <c r="U17" s="755"/>
      <c r="V17" s="755"/>
      <c r="W17" s="755"/>
      <c r="X17" s="756" t="str">
        <f t="shared" si="0"/>
        <v/>
      </c>
      <c r="Y17" s="757"/>
      <c r="Z17" s="757"/>
      <c r="AA17" s="757"/>
      <c r="AB17" s="758"/>
      <c r="AC17" s="696"/>
      <c r="AD17" s="696"/>
      <c r="AE17" s="696"/>
      <c r="AF17" s="696"/>
      <c r="AG17" s="696"/>
      <c r="AH17" s="696"/>
      <c r="AI17" s="696"/>
    </row>
    <row r="18" spans="1:47" ht="30" hidden="1" customHeight="1">
      <c r="A18" s="20"/>
      <c r="B18" s="20"/>
      <c r="C18" s="152">
        <v>10</v>
      </c>
      <c r="D18" s="501">
        <f>'2부.Ⅰ.1.1)'!D16</f>
        <v>0</v>
      </c>
      <c r="E18" s="502"/>
      <c r="F18" s="502"/>
      <c r="G18" s="502"/>
      <c r="H18" s="502"/>
      <c r="I18" s="502"/>
      <c r="J18" s="502"/>
      <c r="K18" s="502"/>
      <c r="L18" s="502"/>
      <c r="M18" s="502"/>
      <c r="N18" s="502"/>
      <c r="O18" s="755"/>
      <c r="P18" s="755"/>
      <c r="Q18" s="755"/>
      <c r="R18" s="755"/>
      <c r="S18" s="755"/>
      <c r="T18" s="755"/>
      <c r="U18" s="755"/>
      <c r="V18" s="755"/>
      <c r="W18" s="755"/>
      <c r="X18" s="756" t="str">
        <f t="shared" si="0"/>
        <v/>
      </c>
      <c r="Y18" s="757"/>
      <c r="Z18" s="757"/>
      <c r="AA18" s="757"/>
      <c r="AB18" s="758"/>
      <c r="AC18" s="696"/>
      <c r="AD18" s="696"/>
      <c r="AE18" s="696"/>
      <c r="AF18" s="696"/>
      <c r="AG18" s="696"/>
      <c r="AH18" s="696"/>
      <c r="AI18" s="696"/>
    </row>
    <row r="19" spans="1:47" ht="30" hidden="1" customHeight="1">
      <c r="A19" s="20"/>
      <c r="B19" s="20"/>
      <c r="C19" s="152">
        <v>11</v>
      </c>
      <c r="D19" s="501">
        <f>'2부.Ⅰ.1.1)'!D17</f>
        <v>0</v>
      </c>
      <c r="E19" s="502"/>
      <c r="F19" s="502"/>
      <c r="G19" s="502"/>
      <c r="H19" s="502"/>
      <c r="I19" s="502"/>
      <c r="J19" s="502"/>
      <c r="K19" s="502"/>
      <c r="L19" s="502"/>
      <c r="M19" s="502"/>
      <c r="N19" s="502"/>
      <c r="O19" s="755"/>
      <c r="P19" s="755"/>
      <c r="Q19" s="755"/>
      <c r="R19" s="755"/>
      <c r="S19" s="755"/>
      <c r="T19" s="755"/>
      <c r="U19" s="755"/>
      <c r="V19" s="755"/>
      <c r="W19" s="755"/>
      <c r="X19" s="756" t="str">
        <f t="shared" si="0"/>
        <v/>
      </c>
      <c r="Y19" s="757"/>
      <c r="Z19" s="757"/>
      <c r="AA19" s="757"/>
      <c r="AB19" s="758"/>
      <c r="AC19" s="696"/>
      <c r="AD19" s="696"/>
      <c r="AE19" s="696"/>
      <c r="AF19" s="696"/>
      <c r="AG19" s="696"/>
      <c r="AH19" s="696"/>
      <c r="AI19" s="696"/>
    </row>
    <row r="20" spans="1:47" ht="30" hidden="1" customHeight="1">
      <c r="A20" s="20"/>
      <c r="B20" s="20"/>
      <c r="C20" s="152">
        <v>12</v>
      </c>
      <c r="D20" s="501">
        <f>'2부.Ⅰ.1.1)'!D18</f>
        <v>0</v>
      </c>
      <c r="E20" s="502"/>
      <c r="F20" s="502"/>
      <c r="G20" s="502"/>
      <c r="H20" s="502"/>
      <c r="I20" s="502"/>
      <c r="J20" s="502"/>
      <c r="K20" s="502"/>
      <c r="L20" s="502"/>
      <c r="M20" s="502"/>
      <c r="N20" s="502"/>
      <c r="O20" s="755"/>
      <c r="P20" s="755"/>
      <c r="Q20" s="755"/>
      <c r="R20" s="755"/>
      <c r="S20" s="755"/>
      <c r="T20" s="755"/>
      <c r="U20" s="755"/>
      <c r="V20" s="755"/>
      <c r="W20" s="755"/>
      <c r="X20" s="756" t="str">
        <f t="shared" si="0"/>
        <v/>
      </c>
      <c r="Y20" s="757"/>
      <c r="Z20" s="757"/>
      <c r="AA20" s="757"/>
      <c r="AB20" s="758"/>
      <c r="AC20" s="696"/>
      <c r="AD20" s="696"/>
      <c r="AE20" s="696"/>
      <c r="AF20" s="696"/>
      <c r="AG20" s="696"/>
      <c r="AH20" s="696"/>
      <c r="AI20" s="696"/>
    </row>
    <row r="21" spans="1:47" ht="30" hidden="1" customHeight="1">
      <c r="A21" s="20"/>
      <c r="B21" s="20"/>
      <c r="C21" s="152">
        <v>13</v>
      </c>
      <c r="D21" s="501">
        <f>'2부.Ⅰ.1.1)'!D19</f>
        <v>0</v>
      </c>
      <c r="E21" s="502"/>
      <c r="F21" s="502"/>
      <c r="G21" s="502"/>
      <c r="H21" s="502"/>
      <c r="I21" s="502"/>
      <c r="J21" s="502"/>
      <c r="K21" s="502"/>
      <c r="L21" s="502"/>
      <c r="M21" s="502"/>
      <c r="N21" s="502"/>
      <c r="O21" s="755"/>
      <c r="P21" s="755"/>
      <c r="Q21" s="755"/>
      <c r="R21" s="755"/>
      <c r="S21" s="755"/>
      <c r="T21" s="755"/>
      <c r="U21" s="755"/>
      <c r="V21" s="755"/>
      <c r="W21" s="755"/>
      <c r="X21" s="756" t="str">
        <f t="shared" si="0"/>
        <v/>
      </c>
      <c r="Y21" s="757"/>
      <c r="Z21" s="757"/>
      <c r="AA21" s="757"/>
      <c r="AB21" s="758"/>
      <c r="AC21" s="696"/>
      <c r="AD21" s="696"/>
      <c r="AE21" s="696"/>
      <c r="AF21" s="696"/>
      <c r="AG21" s="696"/>
      <c r="AH21" s="696"/>
      <c r="AI21" s="696"/>
    </row>
    <row r="22" spans="1:47" ht="30" hidden="1" customHeight="1">
      <c r="A22" s="20"/>
      <c r="B22" s="20"/>
      <c r="C22" s="152">
        <v>14</v>
      </c>
      <c r="D22" s="501">
        <f>'2부.Ⅰ.1.1)'!D20</f>
        <v>0</v>
      </c>
      <c r="E22" s="502"/>
      <c r="F22" s="502"/>
      <c r="G22" s="502"/>
      <c r="H22" s="502"/>
      <c r="I22" s="502"/>
      <c r="J22" s="502"/>
      <c r="K22" s="502"/>
      <c r="L22" s="502"/>
      <c r="M22" s="502"/>
      <c r="N22" s="502"/>
      <c r="O22" s="755"/>
      <c r="P22" s="755"/>
      <c r="Q22" s="755"/>
      <c r="R22" s="755"/>
      <c r="S22" s="755"/>
      <c r="T22" s="755"/>
      <c r="U22" s="755"/>
      <c r="V22" s="755"/>
      <c r="W22" s="755"/>
      <c r="X22" s="756" t="str">
        <f t="shared" si="0"/>
        <v/>
      </c>
      <c r="Y22" s="757"/>
      <c r="Z22" s="757"/>
      <c r="AA22" s="757"/>
      <c r="AB22" s="758"/>
      <c r="AC22" s="696"/>
      <c r="AD22" s="696"/>
      <c r="AE22" s="696"/>
      <c r="AF22" s="696"/>
      <c r="AG22" s="696"/>
      <c r="AH22" s="696"/>
      <c r="AI22" s="696"/>
    </row>
    <row r="23" spans="1:47" ht="30" hidden="1" customHeight="1">
      <c r="A23" s="20"/>
      <c r="B23" s="20"/>
      <c r="C23" s="152">
        <v>15</v>
      </c>
      <c r="D23" s="501">
        <f>'2부.Ⅰ.1.1)'!D21</f>
        <v>0</v>
      </c>
      <c r="E23" s="502"/>
      <c r="F23" s="502"/>
      <c r="G23" s="502"/>
      <c r="H23" s="502"/>
      <c r="I23" s="502"/>
      <c r="J23" s="502"/>
      <c r="K23" s="502"/>
      <c r="L23" s="502"/>
      <c r="M23" s="502"/>
      <c r="N23" s="502"/>
      <c r="O23" s="755"/>
      <c r="P23" s="755"/>
      <c r="Q23" s="755"/>
      <c r="R23" s="755"/>
      <c r="S23" s="755"/>
      <c r="T23" s="755"/>
      <c r="U23" s="755"/>
      <c r="V23" s="755"/>
      <c r="W23" s="755"/>
      <c r="X23" s="756" t="str">
        <f t="shared" si="0"/>
        <v/>
      </c>
      <c r="Y23" s="757"/>
      <c r="Z23" s="757"/>
      <c r="AA23" s="757"/>
      <c r="AB23" s="758"/>
      <c r="AC23" s="696"/>
      <c r="AD23" s="696"/>
      <c r="AE23" s="696"/>
      <c r="AF23" s="696"/>
      <c r="AG23" s="696"/>
      <c r="AH23" s="696"/>
      <c r="AI23" s="696"/>
    </row>
    <row r="24" spans="1:47" ht="7.5" customHeight="1">
      <c r="A24" s="7"/>
      <c r="B24" s="6"/>
      <c r="C24" s="5"/>
      <c r="D24" s="5"/>
      <c r="E24" s="142"/>
      <c r="F24" s="142"/>
      <c r="G24" s="142"/>
      <c r="H24" s="142"/>
      <c r="I24" s="142"/>
      <c r="J24" s="142"/>
      <c r="K24" s="142"/>
      <c r="L24" s="142"/>
      <c r="M24" s="142"/>
      <c r="N24" s="142"/>
      <c r="O24" s="142"/>
      <c r="P24" s="160"/>
      <c r="Q24" s="160"/>
      <c r="R24" s="160"/>
      <c r="S24" s="160"/>
      <c r="T24" s="160"/>
      <c r="U24" s="160"/>
      <c r="V24" s="160"/>
      <c r="W24" s="160"/>
      <c r="X24" s="160"/>
      <c r="Y24" s="160"/>
      <c r="Z24" s="160"/>
      <c r="AA24" s="160"/>
      <c r="AB24" s="160"/>
      <c r="AC24" s="160"/>
      <c r="AD24" s="160"/>
      <c r="AE24" s="160"/>
      <c r="AF24" s="160"/>
      <c r="AG24" s="147"/>
      <c r="AJ24" s="97"/>
      <c r="AK24" s="97"/>
      <c r="AL24" s="97"/>
      <c r="AM24" s="97"/>
      <c r="AN24" s="97"/>
      <c r="AO24" s="97"/>
    </row>
    <row r="25" spans="1:47" ht="26.25" customHeight="1">
      <c r="A25" s="7"/>
      <c r="B25" s="6"/>
      <c r="C25" s="5"/>
      <c r="D25" s="1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204" t="s">
        <v>192</v>
      </c>
      <c r="AK25" s="17"/>
      <c r="AL25" s="204"/>
      <c r="AM25" s="17"/>
      <c r="AN25" s="17"/>
      <c r="AO25" s="17"/>
      <c r="AP25" s="17"/>
      <c r="AQ25" s="17"/>
      <c r="AR25" s="17"/>
      <c r="AS25" s="17"/>
      <c r="AT25" s="103"/>
    </row>
    <row r="27" spans="1:47" ht="30" customHeight="1">
      <c r="C27" s="328" t="s">
        <v>1002</v>
      </c>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P27" s="91"/>
      <c r="AQ27" s="91"/>
      <c r="AR27" s="91"/>
      <c r="AS27" s="91"/>
      <c r="AT27" s="91"/>
      <c r="AU27" s="91"/>
    </row>
    <row r="28" spans="1:47" ht="30" customHeight="1">
      <c r="A28" s="7"/>
      <c r="B28" s="7"/>
      <c r="C28" s="763" t="s">
        <v>1003</v>
      </c>
      <c r="D28" s="764"/>
      <c r="E28" s="764"/>
      <c r="F28" s="764"/>
      <c r="G28" s="764"/>
      <c r="H28" s="765"/>
      <c r="I28" s="293" t="s">
        <v>1004</v>
      </c>
      <c r="J28" s="293"/>
      <c r="K28" s="293"/>
      <c r="L28" s="293" t="s">
        <v>1005</v>
      </c>
      <c r="M28" s="293"/>
      <c r="N28" s="293"/>
      <c r="O28" s="293"/>
      <c r="P28" s="293" t="s">
        <v>1006</v>
      </c>
      <c r="Q28" s="293"/>
      <c r="R28" s="293"/>
      <c r="S28" s="293"/>
      <c r="T28" s="293"/>
      <c r="U28" s="293" t="s">
        <v>1007</v>
      </c>
      <c r="V28" s="293"/>
      <c r="W28" s="293"/>
      <c r="X28" s="293"/>
      <c r="Y28" s="293"/>
      <c r="Z28" s="293"/>
      <c r="AA28" s="293" t="s">
        <v>1008</v>
      </c>
      <c r="AB28" s="293"/>
      <c r="AC28" s="293"/>
      <c r="AD28" s="293"/>
      <c r="AE28" s="293"/>
      <c r="AF28" s="293"/>
      <c r="AG28" s="293" t="s">
        <v>96</v>
      </c>
      <c r="AH28" s="293"/>
      <c r="AI28" s="293"/>
      <c r="AJ28" s="195"/>
      <c r="AK28" s="85"/>
      <c r="AL28" s="195"/>
      <c r="AM28" s="85"/>
      <c r="AN28" s="85"/>
      <c r="AO28" s="85"/>
      <c r="AP28" s="85"/>
      <c r="AQ28" s="85"/>
      <c r="AR28" s="85"/>
      <c r="AS28" s="85"/>
      <c r="AT28" s="103"/>
    </row>
    <row r="29" spans="1:47" ht="30" customHeight="1">
      <c r="A29" s="7"/>
      <c r="B29" s="7"/>
      <c r="C29" s="90">
        <v>1</v>
      </c>
      <c r="D29" s="295"/>
      <c r="E29" s="295"/>
      <c r="F29" s="295"/>
      <c r="G29" s="295"/>
      <c r="H29" s="296"/>
      <c r="I29" s="294"/>
      <c r="J29" s="295"/>
      <c r="K29" s="296"/>
      <c r="L29" s="759"/>
      <c r="M29" s="759"/>
      <c r="N29" s="759"/>
      <c r="O29" s="759"/>
      <c r="P29" s="760"/>
      <c r="Q29" s="761"/>
      <c r="R29" s="761"/>
      <c r="S29" s="761"/>
      <c r="T29" s="762"/>
      <c r="U29" s="759"/>
      <c r="V29" s="759"/>
      <c r="W29" s="759"/>
      <c r="X29" s="759"/>
      <c r="Y29" s="759"/>
      <c r="Z29" s="759"/>
      <c r="AA29" s="759"/>
      <c r="AB29" s="759"/>
      <c r="AC29" s="759"/>
      <c r="AD29" s="759"/>
      <c r="AE29" s="759"/>
      <c r="AF29" s="759"/>
      <c r="AG29" s="305"/>
      <c r="AH29" s="305"/>
      <c r="AI29" s="305"/>
      <c r="AJ29" s="195"/>
      <c r="AK29" s="85"/>
      <c r="AL29" s="195"/>
      <c r="AM29" s="85"/>
      <c r="AN29" s="85"/>
      <c r="AO29" s="85"/>
      <c r="AP29" s="85"/>
      <c r="AQ29" s="85"/>
      <c r="AR29" s="85"/>
      <c r="AS29" s="85"/>
      <c r="AT29" s="103"/>
    </row>
    <row r="30" spans="1:47" ht="30" customHeight="1">
      <c r="A30" s="7"/>
      <c r="B30" s="7"/>
      <c r="C30" s="90">
        <v>2</v>
      </c>
      <c r="D30" s="295"/>
      <c r="E30" s="295"/>
      <c r="F30" s="295"/>
      <c r="G30" s="295"/>
      <c r="H30" s="296"/>
      <c r="I30" s="294"/>
      <c r="J30" s="295"/>
      <c r="K30" s="296"/>
      <c r="L30" s="759"/>
      <c r="M30" s="759"/>
      <c r="N30" s="759"/>
      <c r="O30" s="759"/>
      <c r="P30" s="760"/>
      <c r="Q30" s="761"/>
      <c r="R30" s="761"/>
      <c r="S30" s="761"/>
      <c r="T30" s="762"/>
      <c r="U30" s="759"/>
      <c r="V30" s="759"/>
      <c r="W30" s="759"/>
      <c r="X30" s="759"/>
      <c r="Y30" s="759"/>
      <c r="Z30" s="759"/>
      <c r="AA30" s="759"/>
      <c r="AB30" s="759"/>
      <c r="AC30" s="759"/>
      <c r="AD30" s="759"/>
      <c r="AE30" s="759"/>
      <c r="AF30" s="759"/>
      <c r="AG30" s="305"/>
      <c r="AH30" s="305"/>
      <c r="AI30" s="305"/>
      <c r="AJ30" s="195"/>
      <c r="AK30" s="85"/>
      <c r="AL30" s="195"/>
      <c r="AM30" s="85"/>
      <c r="AN30" s="85"/>
      <c r="AO30" s="85"/>
      <c r="AP30" s="85"/>
      <c r="AQ30" s="85"/>
      <c r="AR30" s="85"/>
      <c r="AS30" s="85"/>
      <c r="AT30" s="103"/>
    </row>
    <row r="31" spans="1:47" ht="30" customHeight="1">
      <c r="A31" s="7"/>
      <c r="B31" s="7"/>
      <c r="C31" s="90">
        <v>3</v>
      </c>
      <c r="D31" s="295"/>
      <c r="E31" s="295"/>
      <c r="F31" s="295"/>
      <c r="G31" s="295"/>
      <c r="H31" s="296"/>
      <c r="I31" s="294"/>
      <c r="J31" s="295"/>
      <c r="K31" s="296"/>
      <c r="L31" s="759"/>
      <c r="M31" s="759"/>
      <c r="N31" s="759"/>
      <c r="O31" s="759"/>
      <c r="P31" s="760"/>
      <c r="Q31" s="761"/>
      <c r="R31" s="761"/>
      <c r="S31" s="761"/>
      <c r="T31" s="762"/>
      <c r="U31" s="759"/>
      <c r="V31" s="759"/>
      <c r="W31" s="759"/>
      <c r="X31" s="759"/>
      <c r="Y31" s="759"/>
      <c r="Z31" s="759"/>
      <c r="AA31" s="759"/>
      <c r="AB31" s="759"/>
      <c r="AC31" s="759"/>
      <c r="AD31" s="759"/>
      <c r="AE31" s="759"/>
      <c r="AF31" s="759"/>
      <c r="AG31" s="305"/>
      <c r="AH31" s="305"/>
      <c r="AI31" s="305"/>
      <c r="AJ31" s="195"/>
      <c r="AK31" s="85"/>
      <c r="AL31" s="195"/>
      <c r="AM31" s="85"/>
      <c r="AN31" s="85"/>
      <c r="AO31" s="85"/>
      <c r="AP31" s="85"/>
      <c r="AQ31" s="85"/>
      <c r="AR31" s="85"/>
      <c r="AS31" s="85"/>
      <c r="AT31" s="103"/>
    </row>
    <row r="32" spans="1:47" ht="30" customHeight="1">
      <c r="A32" s="7"/>
      <c r="B32" s="7"/>
      <c r="C32" s="90">
        <v>4</v>
      </c>
      <c r="D32" s="295"/>
      <c r="E32" s="295"/>
      <c r="F32" s="295"/>
      <c r="G32" s="295"/>
      <c r="H32" s="296"/>
      <c r="I32" s="294"/>
      <c r="J32" s="295"/>
      <c r="K32" s="296"/>
      <c r="L32" s="759"/>
      <c r="M32" s="759"/>
      <c r="N32" s="759"/>
      <c r="O32" s="759"/>
      <c r="P32" s="760"/>
      <c r="Q32" s="761"/>
      <c r="R32" s="761"/>
      <c r="S32" s="761"/>
      <c r="T32" s="762"/>
      <c r="U32" s="759"/>
      <c r="V32" s="759"/>
      <c r="W32" s="759"/>
      <c r="X32" s="759"/>
      <c r="Y32" s="759"/>
      <c r="Z32" s="759"/>
      <c r="AA32" s="759"/>
      <c r="AB32" s="759"/>
      <c r="AC32" s="759"/>
      <c r="AD32" s="759"/>
      <c r="AE32" s="759"/>
      <c r="AF32" s="759"/>
      <c r="AG32" s="305"/>
      <c r="AH32" s="305"/>
      <c r="AI32" s="305"/>
      <c r="AJ32" s="195"/>
      <c r="AK32" s="85"/>
      <c r="AL32" s="195"/>
      <c r="AM32" s="85"/>
      <c r="AN32" s="85"/>
      <c r="AO32" s="85"/>
      <c r="AP32" s="85"/>
      <c r="AQ32" s="85"/>
      <c r="AR32" s="85"/>
      <c r="AS32" s="85"/>
      <c r="AT32" s="103"/>
    </row>
    <row r="33" spans="1:46" ht="30" customHeight="1">
      <c r="A33" s="7"/>
      <c r="B33" s="7"/>
      <c r="C33" s="90">
        <v>5</v>
      </c>
      <c r="D33" s="295"/>
      <c r="E33" s="295"/>
      <c r="F33" s="295"/>
      <c r="G33" s="295"/>
      <c r="H33" s="296"/>
      <c r="I33" s="294"/>
      <c r="J33" s="295"/>
      <c r="K33" s="296"/>
      <c r="L33" s="759"/>
      <c r="M33" s="759"/>
      <c r="N33" s="759"/>
      <c r="O33" s="759"/>
      <c r="P33" s="760"/>
      <c r="Q33" s="761"/>
      <c r="R33" s="761"/>
      <c r="S33" s="761"/>
      <c r="T33" s="762"/>
      <c r="U33" s="759"/>
      <c r="V33" s="759"/>
      <c r="W33" s="759"/>
      <c r="X33" s="759"/>
      <c r="Y33" s="759"/>
      <c r="Z33" s="759"/>
      <c r="AA33" s="759"/>
      <c r="AB33" s="759"/>
      <c r="AC33" s="759"/>
      <c r="AD33" s="759"/>
      <c r="AE33" s="759"/>
      <c r="AF33" s="759"/>
      <c r="AG33" s="305"/>
      <c r="AH33" s="305"/>
      <c r="AI33" s="305"/>
      <c r="AJ33" s="195"/>
      <c r="AK33" s="85"/>
      <c r="AL33" s="195"/>
      <c r="AM33" s="85"/>
      <c r="AN33" s="85"/>
      <c r="AO33" s="85"/>
      <c r="AP33" s="85"/>
      <c r="AQ33" s="85"/>
      <c r="AR33" s="85"/>
      <c r="AS33" s="85"/>
      <c r="AT33" s="103"/>
    </row>
    <row r="34" spans="1:46" ht="30" customHeight="1">
      <c r="A34" s="7"/>
      <c r="B34" s="7"/>
      <c r="C34" s="90">
        <v>6</v>
      </c>
      <c r="D34" s="295"/>
      <c r="E34" s="295"/>
      <c r="F34" s="295"/>
      <c r="G34" s="295"/>
      <c r="H34" s="296"/>
      <c r="I34" s="294"/>
      <c r="J34" s="295"/>
      <c r="K34" s="296"/>
      <c r="L34" s="759"/>
      <c r="M34" s="759"/>
      <c r="N34" s="759"/>
      <c r="O34" s="759"/>
      <c r="P34" s="760"/>
      <c r="Q34" s="761"/>
      <c r="R34" s="761"/>
      <c r="S34" s="761"/>
      <c r="T34" s="762"/>
      <c r="U34" s="759"/>
      <c r="V34" s="759"/>
      <c r="W34" s="759"/>
      <c r="X34" s="759"/>
      <c r="Y34" s="759"/>
      <c r="Z34" s="759"/>
      <c r="AA34" s="759"/>
      <c r="AB34" s="759"/>
      <c r="AC34" s="759"/>
      <c r="AD34" s="759"/>
      <c r="AE34" s="759"/>
      <c r="AF34" s="759"/>
      <c r="AG34" s="305"/>
      <c r="AH34" s="305"/>
      <c r="AI34" s="305"/>
      <c r="AJ34" s="195"/>
      <c r="AK34" s="85"/>
      <c r="AL34" s="195"/>
      <c r="AM34" s="85"/>
      <c r="AN34" s="85"/>
      <c r="AO34" s="85"/>
      <c r="AP34" s="85"/>
      <c r="AQ34" s="85"/>
      <c r="AR34" s="85"/>
      <c r="AS34" s="85"/>
      <c r="AT34" s="103"/>
    </row>
    <row r="35" spans="1:46" ht="30" customHeight="1">
      <c r="A35" s="7"/>
      <c r="B35" s="7"/>
      <c r="C35" s="90">
        <v>7</v>
      </c>
      <c r="D35" s="295"/>
      <c r="E35" s="295"/>
      <c r="F35" s="295"/>
      <c r="G35" s="295"/>
      <c r="H35" s="296"/>
      <c r="I35" s="305"/>
      <c r="J35" s="305"/>
      <c r="K35" s="305"/>
      <c r="L35" s="759"/>
      <c r="M35" s="759"/>
      <c r="N35" s="759"/>
      <c r="O35" s="759"/>
      <c r="P35" s="760"/>
      <c r="Q35" s="761"/>
      <c r="R35" s="761"/>
      <c r="S35" s="761"/>
      <c r="T35" s="762"/>
      <c r="U35" s="759"/>
      <c r="V35" s="759"/>
      <c r="W35" s="759"/>
      <c r="X35" s="759"/>
      <c r="Y35" s="759"/>
      <c r="Z35" s="759"/>
      <c r="AA35" s="759"/>
      <c r="AB35" s="759"/>
      <c r="AC35" s="759"/>
      <c r="AD35" s="759"/>
      <c r="AE35" s="759"/>
      <c r="AF35" s="759"/>
      <c r="AG35" s="305"/>
      <c r="AH35" s="305"/>
      <c r="AI35" s="305"/>
      <c r="AJ35" s="195"/>
      <c r="AK35" s="85"/>
      <c r="AL35" s="195"/>
      <c r="AM35" s="85"/>
      <c r="AN35" s="85"/>
      <c r="AO35" s="85"/>
      <c r="AP35" s="85"/>
      <c r="AQ35" s="85"/>
      <c r="AR35" s="85"/>
      <c r="AS35" s="85"/>
      <c r="AT35" s="103"/>
    </row>
    <row r="36" spans="1:46" ht="18.75" customHeight="1">
      <c r="A36" s="86"/>
      <c r="B36" s="88"/>
      <c r="C36" s="88"/>
      <c r="E36" s="280" t="s">
        <v>1009</v>
      </c>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85"/>
      <c r="AJ36" s="85"/>
      <c r="AK36" s="85"/>
      <c r="AL36" s="87"/>
      <c r="AO36" s="97"/>
    </row>
    <row r="37" spans="1:46" ht="18.75" customHeight="1">
      <c r="A37" s="86"/>
      <c r="B37" s="88"/>
      <c r="C37" s="88"/>
      <c r="E37" s="280" t="s">
        <v>1010</v>
      </c>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85"/>
      <c r="AJ37" s="85"/>
      <c r="AK37" s="85"/>
      <c r="AL37" s="87"/>
      <c r="AO37" s="97"/>
    </row>
    <row r="38" spans="1:46" ht="18.75" customHeight="1">
      <c r="A38" s="86"/>
      <c r="B38" s="88"/>
      <c r="C38" s="88"/>
      <c r="E38" s="280" t="s">
        <v>1011</v>
      </c>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85"/>
      <c r="AJ38" s="85"/>
      <c r="AK38" s="85"/>
      <c r="AL38" s="87"/>
      <c r="AO38" s="97"/>
    </row>
    <row r="39" spans="1:46" ht="26.25" customHeight="1">
      <c r="A39" s="7"/>
      <c r="B39" s="7"/>
      <c r="C39" s="85"/>
      <c r="D39" s="85"/>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195" t="s">
        <v>170</v>
      </c>
      <c r="AK39" s="85"/>
      <c r="AL39" s="195"/>
      <c r="AM39" s="85"/>
      <c r="AN39" s="85"/>
      <c r="AO39" s="85"/>
      <c r="AP39" s="85"/>
      <c r="AQ39" s="85"/>
      <c r="AR39" s="85"/>
      <c r="AS39" s="85"/>
      <c r="AT39" s="103"/>
    </row>
    <row r="41" spans="1:46" ht="215.25" customHeight="1">
      <c r="A41" s="272" t="s">
        <v>1190</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4"/>
    </row>
  </sheetData>
  <protectedRanges>
    <protectedRange sqref="A36:AK38" name="범위2"/>
  </protectedRanges>
  <mergeCells count="130">
    <mergeCell ref="E36:AH36"/>
    <mergeCell ref="E37:AH37"/>
    <mergeCell ref="E38:AH38"/>
    <mergeCell ref="E39:AI39"/>
    <mergeCell ref="AA34:AF34"/>
    <mergeCell ref="AG34:AI34"/>
    <mergeCell ref="D35:H35"/>
    <mergeCell ref="I35:K35"/>
    <mergeCell ref="L35:O35"/>
    <mergeCell ref="P35:T35"/>
    <mergeCell ref="U35:Z35"/>
    <mergeCell ref="AA35:AF35"/>
    <mergeCell ref="AG35:AI35"/>
    <mergeCell ref="D34:H34"/>
    <mergeCell ref="I34:K34"/>
    <mergeCell ref="L34:O34"/>
    <mergeCell ref="P34:T34"/>
    <mergeCell ref="U34:Z34"/>
    <mergeCell ref="AA32:AF32"/>
    <mergeCell ref="AG32:AI32"/>
    <mergeCell ref="D33:H33"/>
    <mergeCell ref="I33:K33"/>
    <mergeCell ref="L33:O33"/>
    <mergeCell ref="P33:T33"/>
    <mergeCell ref="U33:Z33"/>
    <mergeCell ref="AA33:AF33"/>
    <mergeCell ref="AG33:AI33"/>
    <mergeCell ref="D32:H32"/>
    <mergeCell ref="I32:K32"/>
    <mergeCell ref="L32:O32"/>
    <mergeCell ref="P32:T32"/>
    <mergeCell ref="U32:Z32"/>
    <mergeCell ref="AA30:AF30"/>
    <mergeCell ref="AG30:AI30"/>
    <mergeCell ref="D31:H31"/>
    <mergeCell ref="I31:K31"/>
    <mergeCell ref="L31:O31"/>
    <mergeCell ref="P31:T31"/>
    <mergeCell ref="U31:Z31"/>
    <mergeCell ref="AA31:AF31"/>
    <mergeCell ref="AG31:AI31"/>
    <mergeCell ref="D30:H30"/>
    <mergeCell ref="I30:K30"/>
    <mergeCell ref="L30:O30"/>
    <mergeCell ref="P30:T30"/>
    <mergeCell ref="U30:Z30"/>
    <mergeCell ref="AG28:AI28"/>
    <mergeCell ref="D29:H29"/>
    <mergeCell ref="I29:K29"/>
    <mergeCell ref="L29:O29"/>
    <mergeCell ref="P29:T29"/>
    <mergeCell ref="U29:Z29"/>
    <mergeCell ref="AA29:AF29"/>
    <mergeCell ref="AG29:AI29"/>
    <mergeCell ref="C27:AE27"/>
    <mergeCell ref="C28:H28"/>
    <mergeCell ref="I28:K28"/>
    <mergeCell ref="L28:O28"/>
    <mergeCell ref="P28:T28"/>
    <mergeCell ref="U28:Z28"/>
    <mergeCell ref="AA28:AF28"/>
    <mergeCell ref="E25:AI25"/>
    <mergeCell ref="D16:N16"/>
    <mergeCell ref="O16:W16"/>
    <mergeCell ref="X16:AB16"/>
    <mergeCell ref="AC16:AI16"/>
    <mergeCell ref="D17:N17"/>
    <mergeCell ref="O17:W17"/>
    <mergeCell ref="X17:AB17"/>
    <mergeCell ref="AC17:AI17"/>
    <mergeCell ref="D20:N20"/>
    <mergeCell ref="O20:W20"/>
    <mergeCell ref="X20:AB20"/>
    <mergeCell ref="D19:N19"/>
    <mergeCell ref="O19:W19"/>
    <mergeCell ref="X19:AB19"/>
    <mergeCell ref="AC19:AI19"/>
    <mergeCell ref="D14:N14"/>
    <mergeCell ref="O14:W14"/>
    <mergeCell ref="X14:AB14"/>
    <mergeCell ref="AC14:AI14"/>
    <mergeCell ref="AC21:AI21"/>
    <mergeCell ref="D23:N23"/>
    <mergeCell ref="O23:W23"/>
    <mergeCell ref="X23:AB23"/>
    <mergeCell ref="AC23:AI23"/>
    <mergeCell ref="D21:N21"/>
    <mergeCell ref="O21:W21"/>
    <mergeCell ref="X21:AB21"/>
    <mergeCell ref="D15:N15"/>
    <mergeCell ref="O15:W15"/>
    <mergeCell ref="X15:AB15"/>
    <mergeCell ref="AC15:AI15"/>
    <mergeCell ref="AC20:AI20"/>
    <mergeCell ref="A41:AI41"/>
    <mergeCell ref="C6:AE6"/>
    <mergeCell ref="O8:W8"/>
    <mergeCell ref="C8:N8"/>
    <mergeCell ref="D9:N9"/>
    <mergeCell ref="O9:W9"/>
    <mergeCell ref="X9:AB9"/>
    <mergeCell ref="AC9:AI9"/>
    <mergeCell ref="D22:N22"/>
    <mergeCell ref="O22:W22"/>
    <mergeCell ref="X22:AB22"/>
    <mergeCell ref="AC22:AI22"/>
    <mergeCell ref="D18:N18"/>
    <mergeCell ref="O18:W18"/>
    <mergeCell ref="X18:AB18"/>
    <mergeCell ref="AC18:AI18"/>
    <mergeCell ref="X12:AB12"/>
    <mergeCell ref="D12:N12"/>
    <mergeCell ref="O12:W12"/>
    <mergeCell ref="AC12:AI12"/>
    <mergeCell ref="D13:N13"/>
    <mergeCell ref="O13:W13"/>
    <mergeCell ref="X13:AB13"/>
    <mergeCell ref="AC13:AI13"/>
    <mergeCell ref="A2:AI2"/>
    <mergeCell ref="B4:AI4"/>
    <mergeCell ref="X8:AB8"/>
    <mergeCell ref="AC8:AI8"/>
    <mergeCell ref="D10:N10"/>
    <mergeCell ref="O10:W10"/>
    <mergeCell ref="X10:AB10"/>
    <mergeCell ref="AC10:AI10"/>
    <mergeCell ref="D11:N11"/>
    <mergeCell ref="O11:W11"/>
    <mergeCell ref="X11:AB11"/>
    <mergeCell ref="AC11:AI11"/>
  </mergeCells>
  <phoneticPr fontId="2" type="noConversion"/>
  <pageMargins left="0.59055118110236227" right="0.47244094488188981" top="0.74803149606299213" bottom="0.74803149606299213" header="0.31496062992125984" footer="0.31496062992125984"/>
  <pageSetup paperSize="9" orientation="portrait" blackAndWhite="1" r:id="rId1"/>
  <rowBreaks count="1" manualBreakCount="1">
    <brk id="26" max="3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U35"/>
  <sheetViews>
    <sheetView showZeros="0" view="pageBreakPreview" zoomScaleNormal="100" zoomScaleSheetLayoutView="100" workbookViewId="0">
      <selection activeCell="D5" sqref="D5:H5"/>
    </sheetView>
  </sheetViews>
  <sheetFormatPr defaultRowHeight="16.5"/>
  <cols>
    <col min="1" max="2" width="1.125" style="91" customWidth="1"/>
    <col min="3" max="3" width="3.125" style="91" customWidth="1"/>
    <col min="4" max="4" width="1.125" style="91" customWidth="1"/>
    <col min="5" max="8" width="2.375" style="91" customWidth="1"/>
    <col min="9" max="30" width="2.875" style="91" customWidth="1"/>
    <col min="31" max="31" width="3.125" style="91" customWidth="1"/>
    <col min="32" max="37" width="2.375" style="91" customWidth="1"/>
    <col min="38" max="38" width="16.25" style="91" customWidth="1"/>
    <col min="39" max="39" width="11.375" style="91" customWidth="1"/>
    <col min="40" max="40" width="29" style="91" customWidth="1"/>
    <col min="41" max="16384" width="9" style="97"/>
  </cols>
  <sheetData>
    <row r="1" spans="1:47" ht="5.0999999999999996" customHeight="1"/>
    <row r="2" spans="1:47" ht="17.25" customHeight="1">
      <c r="C2" s="385" t="s">
        <v>238</v>
      </c>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O2" s="91"/>
      <c r="AP2" s="91"/>
      <c r="AQ2" s="91"/>
      <c r="AR2" s="91"/>
      <c r="AS2" s="91"/>
      <c r="AT2" s="91"/>
      <c r="AU2" s="91"/>
    </row>
    <row r="3" spans="1:47" ht="18.75" customHeight="1">
      <c r="A3" s="4"/>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47"/>
      <c r="AC3" s="47"/>
      <c r="AD3" s="703" t="s">
        <v>137</v>
      </c>
      <c r="AE3" s="703"/>
      <c r="AF3" s="703"/>
      <c r="AG3" s="703"/>
      <c r="AH3" s="703"/>
      <c r="AI3" s="703"/>
      <c r="AJ3" s="703"/>
      <c r="AK3" s="703"/>
      <c r="AL3" s="2"/>
    </row>
    <row r="4" spans="1:47" ht="30" customHeight="1">
      <c r="A4" s="20"/>
      <c r="B4" s="20"/>
      <c r="C4" s="770" t="s">
        <v>163</v>
      </c>
      <c r="D4" s="770"/>
      <c r="E4" s="770"/>
      <c r="F4" s="770"/>
      <c r="G4" s="770"/>
      <c r="H4" s="770"/>
      <c r="I4" s="770" t="s">
        <v>231</v>
      </c>
      <c r="J4" s="770"/>
      <c r="K4" s="770"/>
      <c r="L4" s="770"/>
      <c r="M4" s="770" t="s">
        <v>232</v>
      </c>
      <c r="N4" s="770"/>
      <c r="O4" s="770"/>
      <c r="P4" s="770" t="s">
        <v>233</v>
      </c>
      <c r="Q4" s="770"/>
      <c r="R4" s="770"/>
      <c r="S4" s="770"/>
      <c r="T4" s="770" t="s">
        <v>234</v>
      </c>
      <c r="U4" s="771"/>
      <c r="V4" s="771"/>
      <c r="W4" s="771"/>
      <c r="X4" s="770" t="s">
        <v>235</v>
      </c>
      <c r="Y4" s="770"/>
      <c r="Z4" s="770"/>
      <c r="AA4" s="770"/>
      <c r="AB4" s="770" t="s">
        <v>250</v>
      </c>
      <c r="AC4" s="770"/>
      <c r="AD4" s="770"/>
      <c r="AE4" s="770"/>
      <c r="AF4" s="772" t="s">
        <v>236</v>
      </c>
      <c r="AG4" s="772"/>
      <c r="AH4" s="772"/>
      <c r="AI4" s="772" t="s">
        <v>237</v>
      </c>
      <c r="AJ4" s="772"/>
      <c r="AK4" s="772"/>
      <c r="AL4" s="2"/>
      <c r="AM4" s="175"/>
    </row>
    <row r="5" spans="1:47" ht="30" customHeight="1">
      <c r="A5" s="20"/>
      <c r="B5" s="20"/>
      <c r="C5" s="81">
        <v>1</v>
      </c>
      <c r="D5" s="653"/>
      <c r="E5" s="479"/>
      <c r="F5" s="479"/>
      <c r="G5" s="479"/>
      <c r="H5" s="479"/>
      <c r="I5" s="766"/>
      <c r="J5" s="766"/>
      <c r="K5" s="766"/>
      <c r="L5" s="766"/>
      <c r="M5" s="766"/>
      <c r="N5" s="766"/>
      <c r="O5" s="766"/>
      <c r="P5" s="766"/>
      <c r="Q5" s="766"/>
      <c r="R5" s="766"/>
      <c r="S5" s="766"/>
      <c r="T5" s="767"/>
      <c r="U5" s="767"/>
      <c r="V5" s="767"/>
      <c r="W5" s="767"/>
      <c r="X5" s="767"/>
      <c r="Y5" s="767"/>
      <c r="Z5" s="767"/>
      <c r="AA5" s="767"/>
      <c r="AB5" s="767"/>
      <c r="AC5" s="767"/>
      <c r="AD5" s="767"/>
      <c r="AE5" s="767"/>
      <c r="AF5" s="691" t="str">
        <f>IFERROR(AB5/SUM(AB5:AE9),"")</f>
        <v/>
      </c>
      <c r="AG5" s="691"/>
      <c r="AH5" s="691"/>
      <c r="AI5" s="768"/>
      <c r="AJ5" s="768"/>
      <c r="AK5" s="768"/>
    </row>
    <row r="6" spans="1:47" ht="30" customHeight="1">
      <c r="A6" s="20"/>
      <c r="B6" s="20"/>
      <c r="C6" s="81">
        <v>2</v>
      </c>
      <c r="D6" s="653"/>
      <c r="E6" s="479"/>
      <c r="F6" s="479"/>
      <c r="G6" s="479"/>
      <c r="H6" s="479"/>
      <c r="I6" s="766"/>
      <c r="J6" s="766"/>
      <c r="K6" s="766"/>
      <c r="L6" s="766"/>
      <c r="M6" s="766"/>
      <c r="N6" s="766"/>
      <c r="O6" s="766"/>
      <c r="P6" s="766"/>
      <c r="Q6" s="766"/>
      <c r="R6" s="766"/>
      <c r="S6" s="766"/>
      <c r="T6" s="767"/>
      <c r="U6" s="767"/>
      <c r="V6" s="767"/>
      <c r="W6" s="767"/>
      <c r="X6" s="767"/>
      <c r="Y6" s="767"/>
      <c r="Z6" s="767"/>
      <c r="AA6" s="767"/>
      <c r="AB6" s="767"/>
      <c r="AC6" s="767"/>
      <c r="AD6" s="767"/>
      <c r="AE6" s="767"/>
      <c r="AF6" s="691" t="str">
        <f>IFERROR(AB6/SUM(AB5:AE9),"")</f>
        <v/>
      </c>
      <c r="AG6" s="691"/>
      <c r="AH6" s="691"/>
      <c r="AI6" s="768"/>
      <c r="AJ6" s="768"/>
      <c r="AK6" s="768"/>
    </row>
    <row r="7" spans="1:47" ht="30" customHeight="1">
      <c r="A7" s="20"/>
      <c r="B7" s="20"/>
      <c r="C7" s="81">
        <v>3</v>
      </c>
      <c r="D7" s="653"/>
      <c r="E7" s="479"/>
      <c r="F7" s="479"/>
      <c r="G7" s="479"/>
      <c r="H7" s="479"/>
      <c r="I7" s="766"/>
      <c r="J7" s="766"/>
      <c r="K7" s="766"/>
      <c r="L7" s="766"/>
      <c r="M7" s="766"/>
      <c r="N7" s="766"/>
      <c r="O7" s="766"/>
      <c r="P7" s="766"/>
      <c r="Q7" s="766"/>
      <c r="R7" s="766"/>
      <c r="S7" s="766"/>
      <c r="T7" s="767"/>
      <c r="U7" s="767"/>
      <c r="V7" s="767"/>
      <c r="W7" s="767"/>
      <c r="X7" s="767"/>
      <c r="Y7" s="767"/>
      <c r="Z7" s="767"/>
      <c r="AA7" s="767"/>
      <c r="AB7" s="767"/>
      <c r="AC7" s="767"/>
      <c r="AD7" s="767"/>
      <c r="AE7" s="767"/>
      <c r="AF7" s="691" t="str">
        <f>IFERROR(AB7/SUM(AB5:AE9),"")</f>
        <v/>
      </c>
      <c r="AG7" s="691"/>
      <c r="AH7" s="691"/>
      <c r="AI7" s="768"/>
      <c r="AJ7" s="768"/>
      <c r="AK7" s="768"/>
    </row>
    <row r="8" spans="1:47" ht="30" customHeight="1">
      <c r="A8" s="20"/>
      <c r="B8" s="20"/>
      <c r="C8" s="81">
        <v>4</v>
      </c>
      <c r="D8" s="653"/>
      <c r="E8" s="479"/>
      <c r="F8" s="479"/>
      <c r="G8" s="479"/>
      <c r="H8" s="479"/>
      <c r="I8" s="766"/>
      <c r="J8" s="766"/>
      <c r="K8" s="766"/>
      <c r="L8" s="766"/>
      <c r="M8" s="766"/>
      <c r="N8" s="766"/>
      <c r="O8" s="766"/>
      <c r="P8" s="766"/>
      <c r="Q8" s="766"/>
      <c r="R8" s="766"/>
      <c r="S8" s="766"/>
      <c r="T8" s="767"/>
      <c r="U8" s="767"/>
      <c r="V8" s="767"/>
      <c r="W8" s="767"/>
      <c r="X8" s="767"/>
      <c r="Y8" s="767"/>
      <c r="Z8" s="767"/>
      <c r="AA8" s="767"/>
      <c r="AB8" s="767"/>
      <c r="AC8" s="767"/>
      <c r="AD8" s="767"/>
      <c r="AE8" s="767"/>
      <c r="AF8" s="691" t="str">
        <f>IFERROR(AB8/SUM(AB5:AE9),"")</f>
        <v/>
      </c>
      <c r="AG8" s="691"/>
      <c r="AH8" s="691"/>
      <c r="AI8" s="768"/>
      <c r="AJ8" s="768"/>
      <c r="AK8" s="768"/>
    </row>
    <row r="9" spans="1:47" ht="30" customHeight="1">
      <c r="A9" s="20"/>
      <c r="B9" s="20"/>
      <c r="C9" s="81">
        <v>5</v>
      </c>
      <c r="D9" s="653"/>
      <c r="E9" s="479"/>
      <c r="F9" s="479"/>
      <c r="G9" s="479"/>
      <c r="H9" s="479"/>
      <c r="I9" s="766"/>
      <c r="J9" s="766"/>
      <c r="K9" s="766"/>
      <c r="L9" s="766"/>
      <c r="M9" s="766"/>
      <c r="N9" s="766"/>
      <c r="O9" s="766"/>
      <c r="P9" s="766"/>
      <c r="Q9" s="766"/>
      <c r="R9" s="766"/>
      <c r="S9" s="766"/>
      <c r="T9" s="767"/>
      <c r="U9" s="767"/>
      <c r="V9" s="767"/>
      <c r="W9" s="767"/>
      <c r="X9" s="767"/>
      <c r="Y9" s="767"/>
      <c r="Z9" s="767"/>
      <c r="AA9" s="767"/>
      <c r="AB9" s="767"/>
      <c r="AC9" s="767"/>
      <c r="AD9" s="767"/>
      <c r="AE9" s="767"/>
      <c r="AF9" s="691" t="str">
        <f>IFERROR(AB9/SUM(AB5:AE9),"")</f>
        <v/>
      </c>
      <c r="AG9" s="691"/>
      <c r="AH9" s="691"/>
      <c r="AI9" s="768"/>
      <c r="AJ9" s="768"/>
      <c r="AK9" s="768"/>
    </row>
    <row r="10" spans="1:47" ht="18.75" customHeight="1">
      <c r="A10" s="4"/>
      <c r="B10" s="141"/>
      <c r="C10" s="141"/>
      <c r="D10" s="182"/>
      <c r="E10" s="754" t="s">
        <v>240</v>
      </c>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5"/>
      <c r="AJ10" s="5"/>
      <c r="AK10" s="5"/>
      <c r="AL10" s="2"/>
    </row>
    <row r="11" spans="1:47" ht="26.25" customHeight="1">
      <c r="A11" s="7"/>
      <c r="B11" s="6"/>
      <c r="C11" s="5"/>
      <c r="D11" s="5"/>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325"/>
      <c r="AK11" s="325"/>
      <c r="AL11" s="195" t="s">
        <v>170</v>
      </c>
      <c r="AO11" s="91"/>
      <c r="AP11" s="91"/>
      <c r="AQ11" s="91"/>
      <c r="AR11" s="91"/>
      <c r="AS11" s="91"/>
      <c r="AT11" s="91"/>
    </row>
    <row r="12" spans="1:47" ht="5.0999999999999996" customHeight="1"/>
    <row r="13" spans="1:47" ht="17.25" customHeight="1">
      <c r="C13" s="328" t="s">
        <v>1133</v>
      </c>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O13" s="91"/>
      <c r="AP13" s="91"/>
      <c r="AQ13" s="91"/>
      <c r="AR13" s="91"/>
      <c r="AS13" s="91"/>
      <c r="AT13" s="91"/>
      <c r="AU13" s="91"/>
    </row>
    <row r="14" spans="1:47" ht="5.0999999999999996" customHeight="1">
      <c r="A14" s="86"/>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7"/>
      <c r="AO14" s="91"/>
    </row>
    <row r="15" spans="1:47" ht="30" customHeight="1">
      <c r="A15" s="20"/>
      <c r="B15" s="20"/>
      <c r="C15" s="293" t="s">
        <v>163</v>
      </c>
      <c r="D15" s="293"/>
      <c r="E15" s="293"/>
      <c r="F15" s="293"/>
      <c r="G15" s="293"/>
      <c r="H15" s="293"/>
      <c r="I15" s="293"/>
      <c r="J15" s="293"/>
      <c r="K15" s="293"/>
      <c r="L15" s="293"/>
      <c r="M15" s="293"/>
      <c r="N15" s="293"/>
      <c r="O15" s="769" t="s">
        <v>1134</v>
      </c>
      <c r="P15" s="769"/>
      <c r="Q15" s="769"/>
      <c r="R15" s="769"/>
      <c r="S15" s="769"/>
      <c r="T15" s="769"/>
      <c r="U15" s="769"/>
      <c r="V15" s="769"/>
      <c r="W15" s="769"/>
      <c r="X15" s="769" t="s">
        <v>210</v>
      </c>
      <c r="Y15" s="769"/>
      <c r="Z15" s="769"/>
      <c r="AA15" s="769"/>
      <c r="AB15" s="769"/>
      <c r="AC15" s="769" t="s">
        <v>30</v>
      </c>
      <c r="AD15" s="769"/>
      <c r="AE15" s="769"/>
      <c r="AF15" s="769"/>
      <c r="AG15" s="769"/>
      <c r="AH15" s="769"/>
      <c r="AI15" s="769"/>
      <c r="AO15" s="91"/>
    </row>
    <row r="16" spans="1:47" ht="30" customHeight="1">
      <c r="A16" s="20"/>
      <c r="B16" s="20"/>
      <c r="C16" s="152">
        <v>1</v>
      </c>
      <c r="D16" s="500" t="str">
        <f>'2부.Ⅰ.1.1)'!D7</f>
        <v>서울 장위 공공지원민간임대주택</v>
      </c>
      <c r="E16" s="500"/>
      <c r="F16" s="500"/>
      <c r="G16" s="500"/>
      <c r="H16" s="500"/>
      <c r="I16" s="500"/>
      <c r="J16" s="500"/>
      <c r="K16" s="500"/>
      <c r="L16" s="500"/>
      <c r="M16" s="500"/>
      <c r="N16" s="501"/>
      <c r="O16" s="755"/>
      <c r="P16" s="755"/>
      <c r="Q16" s="755"/>
      <c r="R16" s="755"/>
      <c r="S16" s="755"/>
      <c r="T16" s="755"/>
      <c r="U16" s="755"/>
      <c r="V16" s="755"/>
      <c r="W16" s="755"/>
      <c r="X16" s="773" t="str">
        <f>IFERROR(O16/SUM(O16:W30),"")</f>
        <v/>
      </c>
      <c r="Y16" s="773"/>
      <c r="Z16" s="773"/>
      <c r="AA16" s="773"/>
      <c r="AB16" s="773"/>
      <c r="AC16" s="677"/>
      <c r="AD16" s="677"/>
      <c r="AE16" s="677"/>
      <c r="AF16" s="677"/>
      <c r="AG16" s="677"/>
      <c r="AH16" s="677"/>
      <c r="AI16" s="677"/>
      <c r="AO16" s="91"/>
    </row>
    <row r="17" spans="1:46" ht="30" hidden="1" customHeight="1">
      <c r="A17" s="20"/>
      <c r="B17" s="20"/>
      <c r="C17" s="152">
        <v>2</v>
      </c>
      <c r="D17" s="500">
        <f>'2부.Ⅰ.1.1)'!D8</f>
        <v>0</v>
      </c>
      <c r="E17" s="500"/>
      <c r="F17" s="500"/>
      <c r="G17" s="500"/>
      <c r="H17" s="500"/>
      <c r="I17" s="500"/>
      <c r="J17" s="500"/>
      <c r="K17" s="500"/>
      <c r="L17" s="500"/>
      <c r="M17" s="500"/>
      <c r="N17" s="501"/>
      <c r="O17" s="755"/>
      <c r="P17" s="755"/>
      <c r="Q17" s="755"/>
      <c r="R17" s="755"/>
      <c r="S17" s="755"/>
      <c r="T17" s="755"/>
      <c r="U17" s="755"/>
      <c r="V17" s="755"/>
      <c r="W17" s="755"/>
      <c r="X17" s="773" t="str">
        <f>IFERROR(O17/SUM(O16:W30),"")</f>
        <v/>
      </c>
      <c r="Y17" s="773"/>
      <c r="Z17" s="773"/>
      <c r="AA17" s="773"/>
      <c r="AB17" s="773"/>
      <c r="AC17" s="677"/>
      <c r="AD17" s="677"/>
      <c r="AE17" s="677"/>
      <c r="AF17" s="677"/>
      <c r="AG17" s="677"/>
      <c r="AH17" s="677"/>
      <c r="AI17" s="677"/>
      <c r="AO17" s="91"/>
    </row>
    <row r="18" spans="1:46" ht="30" hidden="1" customHeight="1">
      <c r="A18" s="20"/>
      <c r="B18" s="20"/>
      <c r="C18" s="152">
        <v>3</v>
      </c>
      <c r="D18" s="500">
        <f>'2부.Ⅰ.1.1)'!D9</f>
        <v>0</v>
      </c>
      <c r="E18" s="500"/>
      <c r="F18" s="500"/>
      <c r="G18" s="500"/>
      <c r="H18" s="500"/>
      <c r="I18" s="500"/>
      <c r="J18" s="500"/>
      <c r="K18" s="500"/>
      <c r="L18" s="500"/>
      <c r="M18" s="500"/>
      <c r="N18" s="501"/>
      <c r="O18" s="755"/>
      <c r="P18" s="755"/>
      <c r="Q18" s="755"/>
      <c r="R18" s="755"/>
      <c r="S18" s="755"/>
      <c r="T18" s="755"/>
      <c r="U18" s="755"/>
      <c r="V18" s="755"/>
      <c r="W18" s="755"/>
      <c r="X18" s="773" t="str">
        <f>IFERROR(O18/SUM(O16:W30),"")</f>
        <v/>
      </c>
      <c r="Y18" s="773"/>
      <c r="Z18" s="773"/>
      <c r="AA18" s="773"/>
      <c r="AB18" s="773"/>
      <c r="AC18" s="677"/>
      <c r="AD18" s="677"/>
      <c r="AE18" s="677"/>
      <c r="AF18" s="677"/>
      <c r="AG18" s="677"/>
      <c r="AH18" s="677"/>
      <c r="AI18" s="677"/>
      <c r="AO18" s="91"/>
    </row>
    <row r="19" spans="1:46" ht="30" hidden="1" customHeight="1">
      <c r="A19" s="20"/>
      <c r="B19" s="20"/>
      <c r="C19" s="152">
        <v>4</v>
      </c>
      <c r="D19" s="500">
        <f>'2부.Ⅰ.1.1)'!D10</f>
        <v>0</v>
      </c>
      <c r="E19" s="500"/>
      <c r="F19" s="500"/>
      <c r="G19" s="500"/>
      <c r="H19" s="500"/>
      <c r="I19" s="500"/>
      <c r="J19" s="500"/>
      <c r="K19" s="500"/>
      <c r="L19" s="500"/>
      <c r="M19" s="500"/>
      <c r="N19" s="501"/>
      <c r="O19" s="755"/>
      <c r="P19" s="755"/>
      <c r="Q19" s="755"/>
      <c r="R19" s="755"/>
      <c r="S19" s="755"/>
      <c r="T19" s="755"/>
      <c r="U19" s="755"/>
      <c r="V19" s="755"/>
      <c r="W19" s="755"/>
      <c r="X19" s="773" t="str">
        <f>IFERROR(O19/SUM(O16:W30),"")</f>
        <v/>
      </c>
      <c r="Y19" s="773"/>
      <c r="Z19" s="773"/>
      <c r="AA19" s="773"/>
      <c r="AB19" s="773"/>
      <c r="AC19" s="677"/>
      <c r="AD19" s="677"/>
      <c r="AE19" s="677"/>
      <c r="AF19" s="677"/>
      <c r="AG19" s="677"/>
      <c r="AH19" s="677"/>
      <c r="AI19" s="677"/>
      <c r="AO19" s="91"/>
    </row>
    <row r="20" spans="1:46" ht="30" hidden="1" customHeight="1">
      <c r="A20" s="20"/>
      <c r="B20" s="20"/>
      <c r="C20" s="152">
        <v>5</v>
      </c>
      <c r="D20" s="500">
        <f>'2부.Ⅰ.1.1)'!D11</f>
        <v>0</v>
      </c>
      <c r="E20" s="500"/>
      <c r="F20" s="500"/>
      <c r="G20" s="500"/>
      <c r="H20" s="500"/>
      <c r="I20" s="500"/>
      <c r="J20" s="500"/>
      <c r="K20" s="500"/>
      <c r="L20" s="500"/>
      <c r="M20" s="500"/>
      <c r="N20" s="501"/>
      <c r="O20" s="755"/>
      <c r="P20" s="755"/>
      <c r="Q20" s="755"/>
      <c r="R20" s="755"/>
      <c r="S20" s="755"/>
      <c r="T20" s="755"/>
      <c r="U20" s="755"/>
      <c r="V20" s="755"/>
      <c r="W20" s="755"/>
      <c r="X20" s="773" t="str">
        <f>IFERROR(O20/SUM(O16:W30),"")</f>
        <v/>
      </c>
      <c r="Y20" s="773"/>
      <c r="Z20" s="773"/>
      <c r="AA20" s="773"/>
      <c r="AB20" s="773"/>
      <c r="AC20" s="677"/>
      <c r="AD20" s="677"/>
      <c r="AE20" s="677"/>
      <c r="AF20" s="677"/>
      <c r="AG20" s="677"/>
      <c r="AH20" s="677"/>
      <c r="AI20" s="677"/>
      <c r="AO20" s="91"/>
    </row>
    <row r="21" spans="1:46" ht="30" hidden="1" customHeight="1">
      <c r="A21" s="20"/>
      <c r="B21" s="20"/>
      <c r="C21" s="152">
        <v>6</v>
      </c>
      <c r="D21" s="500">
        <f>'2부.Ⅰ.1.1)'!D12</f>
        <v>0</v>
      </c>
      <c r="E21" s="500"/>
      <c r="F21" s="500"/>
      <c r="G21" s="500"/>
      <c r="H21" s="500"/>
      <c r="I21" s="500"/>
      <c r="J21" s="500"/>
      <c r="K21" s="500"/>
      <c r="L21" s="500"/>
      <c r="M21" s="500"/>
      <c r="N21" s="501"/>
      <c r="O21" s="755"/>
      <c r="P21" s="755"/>
      <c r="Q21" s="755"/>
      <c r="R21" s="755"/>
      <c r="S21" s="755"/>
      <c r="T21" s="755"/>
      <c r="U21" s="755"/>
      <c r="V21" s="755"/>
      <c r="W21" s="755"/>
      <c r="X21" s="773" t="str">
        <f>IFERROR(O21/SUM(O16:W30),"")</f>
        <v/>
      </c>
      <c r="Y21" s="773"/>
      <c r="Z21" s="773"/>
      <c r="AA21" s="773"/>
      <c r="AB21" s="773"/>
      <c r="AC21" s="677"/>
      <c r="AD21" s="677"/>
      <c r="AE21" s="677"/>
      <c r="AF21" s="677"/>
      <c r="AG21" s="677"/>
      <c r="AH21" s="677"/>
      <c r="AI21" s="677"/>
      <c r="AO21" s="91"/>
    </row>
    <row r="22" spans="1:46" ht="30" hidden="1" customHeight="1">
      <c r="A22" s="20"/>
      <c r="B22" s="20"/>
      <c r="C22" s="152">
        <v>7</v>
      </c>
      <c r="D22" s="500">
        <f>'2부.Ⅰ.1.1)'!D13</f>
        <v>0</v>
      </c>
      <c r="E22" s="500"/>
      <c r="F22" s="500"/>
      <c r="G22" s="500"/>
      <c r="H22" s="500"/>
      <c r="I22" s="500"/>
      <c r="J22" s="500"/>
      <c r="K22" s="500"/>
      <c r="L22" s="500"/>
      <c r="M22" s="500"/>
      <c r="N22" s="501"/>
      <c r="O22" s="755"/>
      <c r="P22" s="755"/>
      <c r="Q22" s="755"/>
      <c r="R22" s="755"/>
      <c r="S22" s="755"/>
      <c r="T22" s="755"/>
      <c r="U22" s="755"/>
      <c r="V22" s="755"/>
      <c r="W22" s="755"/>
      <c r="X22" s="773" t="str">
        <f>IFERROR(O22/SUM(O16:W30),"")</f>
        <v/>
      </c>
      <c r="Y22" s="773"/>
      <c r="Z22" s="773"/>
      <c r="AA22" s="773"/>
      <c r="AB22" s="773"/>
      <c r="AC22" s="677"/>
      <c r="AD22" s="677"/>
      <c r="AE22" s="677"/>
      <c r="AF22" s="677"/>
      <c r="AG22" s="677"/>
      <c r="AH22" s="677"/>
      <c r="AI22" s="677"/>
      <c r="AO22" s="91"/>
    </row>
    <row r="23" spans="1:46" ht="30" hidden="1" customHeight="1">
      <c r="A23" s="20"/>
      <c r="B23" s="20"/>
      <c r="C23" s="152">
        <v>8</v>
      </c>
      <c r="D23" s="500">
        <f>'2부.Ⅰ.1.1)'!D14</f>
        <v>0</v>
      </c>
      <c r="E23" s="500"/>
      <c r="F23" s="500"/>
      <c r="G23" s="500"/>
      <c r="H23" s="500"/>
      <c r="I23" s="500"/>
      <c r="J23" s="500"/>
      <c r="K23" s="500"/>
      <c r="L23" s="500"/>
      <c r="M23" s="500"/>
      <c r="N23" s="501"/>
      <c r="O23" s="755"/>
      <c r="P23" s="755"/>
      <c r="Q23" s="755"/>
      <c r="R23" s="755"/>
      <c r="S23" s="755"/>
      <c r="T23" s="755"/>
      <c r="U23" s="755"/>
      <c r="V23" s="755"/>
      <c r="W23" s="755"/>
      <c r="X23" s="773" t="str">
        <f>IFERROR(O23/SUM(O16:W30),"")</f>
        <v/>
      </c>
      <c r="Y23" s="773"/>
      <c r="Z23" s="773"/>
      <c r="AA23" s="773"/>
      <c r="AB23" s="773"/>
      <c r="AC23" s="677"/>
      <c r="AD23" s="677"/>
      <c r="AE23" s="677"/>
      <c r="AF23" s="677"/>
      <c r="AG23" s="677"/>
      <c r="AH23" s="677"/>
      <c r="AI23" s="677"/>
      <c r="AO23" s="91"/>
    </row>
    <row r="24" spans="1:46" ht="30" hidden="1" customHeight="1">
      <c r="A24" s="20"/>
      <c r="B24" s="20"/>
      <c r="C24" s="152">
        <v>9</v>
      </c>
      <c r="D24" s="500">
        <f>'2부.Ⅰ.1.1)'!D15</f>
        <v>0</v>
      </c>
      <c r="E24" s="500"/>
      <c r="F24" s="500"/>
      <c r="G24" s="500"/>
      <c r="H24" s="500"/>
      <c r="I24" s="500"/>
      <c r="J24" s="500"/>
      <c r="K24" s="500"/>
      <c r="L24" s="500"/>
      <c r="M24" s="500"/>
      <c r="N24" s="501"/>
      <c r="O24" s="755"/>
      <c r="P24" s="755"/>
      <c r="Q24" s="755"/>
      <c r="R24" s="755"/>
      <c r="S24" s="755"/>
      <c r="T24" s="755"/>
      <c r="U24" s="755"/>
      <c r="V24" s="755"/>
      <c r="W24" s="755"/>
      <c r="X24" s="773" t="str">
        <f>IFERROR(O24/SUM(O16:W30),"")</f>
        <v/>
      </c>
      <c r="Y24" s="773"/>
      <c r="Z24" s="773"/>
      <c r="AA24" s="773"/>
      <c r="AB24" s="773"/>
      <c r="AC24" s="677"/>
      <c r="AD24" s="677"/>
      <c r="AE24" s="677"/>
      <c r="AF24" s="677"/>
      <c r="AG24" s="677"/>
      <c r="AH24" s="677"/>
      <c r="AI24" s="677"/>
      <c r="AO24" s="91"/>
    </row>
    <row r="25" spans="1:46" ht="30" hidden="1" customHeight="1">
      <c r="A25" s="20"/>
      <c r="B25" s="20"/>
      <c r="C25" s="152">
        <v>10</v>
      </c>
      <c r="D25" s="500">
        <f>'2부.Ⅰ.1.1)'!D16</f>
        <v>0</v>
      </c>
      <c r="E25" s="500"/>
      <c r="F25" s="500"/>
      <c r="G25" s="500"/>
      <c r="H25" s="500"/>
      <c r="I25" s="500"/>
      <c r="J25" s="500"/>
      <c r="K25" s="500"/>
      <c r="L25" s="500"/>
      <c r="M25" s="500"/>
      <c r="N25" s="501"/>
      <c r="O25" s="755"/>
      <c r="P25" s="755"/>
      <c r="Q25" s="755"/>
      <c r="R25" s="755"/>
      <c r="S25" s="755"/>
      <c r="T25" s="755"/>
      <c r="U25" s="755"/>
      <c r="V25" s="755"/>
      <c r="W25" s="755"/>
      <c r="X25" s="773" t="str">
        <f>IFERROR(O25/SUM(O16:W30),"")</f>
        <v/>
      </c>
      <c r="Y25" s="773"/>
      <c r="Z25" s="773"/>
      <c r="AA25" s="773"/>
      <c r="AB25" s="773"/>
      <c r="AC25" s="677"/>
      <c r="AD25" s="677"/>
      <c r="AE25" s="677"/>
      <c r="AF25" s="677"/>
      <c r="AG25" s="677"/>
      <c r="AH25" s="677"/>
      <c r="AI25" s="677"/>
      <c r="AO25" s="91"/>
    </row>
    <row r="26" spans="1:46" ht="30" hidden="1" customHeight="1">
      <c r="A26" s="20"/>
      <c r="B26" s="20"/>
      <c r="C26" s="152">
        <v>11</v>
      </c>
      <c r="D26" s="500">
        <f>'2부.Ⅰ.1.1)'!D17</f>
        <v>0</v>
      </c>
      <c r="E26" s="500"/>
      <c r="F26" s="500"/>
      <c r="G26" s="500"/>
      <c r="H26" s="500"/>
      <c r="I26" s="500"/>
      <c r="J26" s="500"/>
      <c r="K26" s="500"/>
      <c r="L26" s="500"/>
      <c r="M26" s="500"/>
      <c r="N26" s="501"/>
      <c r="O26" s="755"/>
      <c r="P26" s="755"/>
      <c r="Q26" s="755"/>
      <c r="R26" s="755"/>
      <c r="S26" s="755"/>
      <c r="T26" s="755"/>
      <c r="U26" s="755"/>
      <c r="V26" s="755"/>
      <c r="W26" s="755"/>
      <c r="X26" s="773" t="str">
        <f>IFERROR(O26/SUM(O16:W30),"")</f>
        <v/>
      </c>
      <c r="Y26" s="773"/>
      <c r="Z26" s="773"/>
      <c r="AA26" s="773"/>
      <c r="AB26" s="773"/>
      <c r="AC26" s="677"/>
      <c r="AD26" s="677"/>
      <c r="AE26" s="677"/>
      <c r="AF26" s="677"/>
      <c r="AG26" s="677"/>
      <c r="AH26" s="677"/>
      <c r="AI26" s="677"/>
      <c r="AO26" s="91"/>
    </row>
    <row r="27" spans="1:46" ht="30" hidden="1" customHeight="1">
      <c r="A27" s="20"/>
      <c r="B27" s="20"/>
      <c r="C27" s="152">
        <v>12</v>
      </c>
      <c r="D27" s="500">
        <f>'2부.Ⅰ.1.1)'!D18</f>
        <v>0</v>
      </c>
      <c r="E27" s="500"/>
      <c r="F27" s="500"/>
      <c r="G27" s="500"/>
      <c r="H27" s="500"/>
      <c r="I27" s="500"/>
      <c r="J27" s="500"/>
      <c r="K27" s="500"/>
      <c r="L27" s="500"/>
      <c r="M27" s="500"/>
      <c r="N27" s="501"/>
      <c r="O27" s="755"/>
      <c r="P27" s="755"/>
      <c r="Q27" s="755"/>
      <c r="R27" s="755"/>
      <c r="S27" s="755"/>
      <c r="T27" s="755"/>
      <c r="U27" s="755"/>
      <c r="V27" s="755"/>
      <c r="W27" s="755"/>
      <c r="X27" s="773" t="str">
        <f>IFERROR(O27/SUM(O16:W30),"")</f>
        <v/>
      </c>
      <c r="Y27" s="773"/>
      <c r="Z27" s="773"/>
      <c r="AA27" s="773"/>
      <c r="AB27" s="773"/>
      <c r="AC27" s="677"/>
      <c r="AD27" s="677"/>
      <c r="AE27" s="677"/>
      <c r="AF27" s="677"/>
      <c r="AG27" s="677"/>
      <c r="AH27" s="677"/>
      <c r="AI27" s="677"/>
      <c r="AO27" s="91"/>
    </row>
    <row r="28" spans="1:46" ht="30" hidden="1" customHeight="1">
      <c r="A28" s="20"/>
      <c r="B28" s="20"/>
      <c r="C28" s="152">
        <v>13</v>
      </c>
      <c r="D28" s="500">
        <f>'2부.Ⅰ.1.1)'!D19</f>
        <v>0</v>
      </c>
      <c r="E28" s="500"/>
      <c r="F28" s="500"/>
      <c r="G28" s="500"/>
      <c r="H28" s="500"/>
      <c r="I28" s="500"/>
      <c r="J28" s="500"/>
      <c r="K28" s="500"/>
      <c r="L28" s="500"/>
      <c r="M28" s="500"/>
      <c r="N28" s="501"/>
      <c r="O28" s="755"/>
      <c r="P28" s="755"/>
      <c r="Q28" s="755"/>
      <c r="R28" s="755"/>
      <c r="S28" s="755"/>
      <c r="T28" s="755"/>
      <c r="U28" s="755"/>
      <c r="V28" s="755"/>
      <c r="W28" s="755"/>
      <c r="X28" s="773" t="str">
        <f>IFERROR(O28/SUM(O16:W30),"")</f>
        <v/>
      </c>
      <c r="Y28" s="773"/>
      <c r="Z28" s="773"/>
      <c r="AA28" s="773"/>
      <c r="AB28" s="773"/>
      <c r="AC28" s="677"/>
      <c r="AD28" s="677"/>
      <c r="AE28" s="677"/>
      <c r="AF28" s="677"/>
      <c r="AG28" s="677"/>
      <c r="AH28" s="677"/>
      <c r="AI28" s="677"/>
      <c r="AO28" s="91"/>
    </row>
    <row r="29" spans="1:46" ht="30" hidden="1" customHeight="1">
      <c r="A29" s="20"/>
      <c r="B29" s="20"/>
      <c r="C29" s="152">
        <v>14</v>
      </c>
      <c r="D29" s="500">
        <f>'2부.Ⅰ.1.1)'!D20</f>
        <v>0</v>
      </c>
      <c r="E29" s="500"/>
      <c r="F29" s="500"/>
      <c r="G29" s="500"/>
      <c r="H29" s="500"/>
      <c r="I29" s="500"/>
      <c r="J29" s="500"/>
      <c r="K29" s="500"/>
      <c r="L29" s="500"/>
      <c r="M29" s="500"/>
      <c r="N29" s="501"/>
      <c r="O29" s="755"/>
      <c r="P29" s="755"/>
      <c r="Q29" s="755"/>
      <c r="R29" s="755"/>
      <c r="S29" s="755"/>
      <c r="T29" s="755"/>
      <c r="U29" s="755"/>
      <c r="V29" s="755"/>
      <c r="W29" s="755"/>
      <c r="X29" s="773" t="str">
        <f>IFERROR(O29/SUM(O16:W30),"")</f>
        <v/>
      </c>
      <c r="Y29" s="773"/>
      <c r="Z29" s="773"/>
      <c r="AA29" s="773"/>
      <c r="AB29" s="773"/>
      <c r="AC29" s="677"/>
      <c r="AD29" s="677"/>
      <c r="AE29" s="677"/>
      <c r="AF29" s="677"/>
      <c r="AG29" s="677"/>
      <c r="AH29" s="677"/>
      <c r="AI29" s="677"/>
      <c r="AO29" s="91"/>
    </row>
    <row r="30" spans="1:46" ht="30" hidden="1" customHeight="1">
      <c r="A30" s="20"/>
      <c r="B30" s="20"/>
      <c r="C30" s="152">
        <v>15</v>
      </c>
      <c r="D30" s="500">
        <f>'2부.Ⅰ.1.1)'!D21</f>
        <v>0</v>
      </c>
      <c r="E30" s="500"/>
      <c r="F30" s="500"/>
      <c r="G30" s="500"/>
      <c r="H30" s="500"/>
      <c r="I30" s="500"/>
      <c r="J30" s="500"/>
      <c r="K30" s="500"/>
      <c r="L30" s="500"/>
      <c r="M30" s="500"/>
      <c r="N30" s="501"/>
      <c r="O30" s="755"/>
      <c r="P30" s="755"/>
      <c r="Q30" s="755"/>
      <c r="R30" s="755"/>
      <c r="S30" s="755"/>
      <c r="T30" s="755"/>
      <c r="U30" s="755"/>
      <c r="V30" s="755"/>
      <c r="W30" s="755"/>
      <c r="X30" s="773" t="str">
        <f>IFERROR(O30/SUM(O15:W30),"")</f>
        <v/>
      </c>
      <c r="Y30" s="773"/>
      <c r="Z30" s="773"/>
      <c r="AA30" s="773"/>
      <c r="AB30" s="773"/>
      <c r="AC30" s="677"/>
      <c r="AD30" s="677"/>
      <c r="AE30" s="677"/>
      <c r="AF30" s="677"/>
      <c r="AG30" s="677"/>
      <c r="AH30" s="677"/>
      <c r="AI30" s="677"/>
      <c r="AO30" s="91"/>
    </row>
    <row r="31" spans="1:46" ht="7.5" customHeight="1">
      <c r="A31" s="7"/>
      <c r="B31" s="7"/>
      <c r="C31" s="85"/>
      <c r="D31" s="85"/>
      <c r="E31" s="140"/>
      <c r="F31" s="140"/>
      <c r="G31" s="140"/>
      <c r="H31" s="140"/>
      <c r="I31" s="140"/>
      <c r="J31" s="140"/>
      <c r="K31" s="140"/>
      <c r="L31" s="140"/>
      <c r="M31" s="140"/>
      <c r="N31" s="140"/>
      <c r="O31" s="140"/>
      <c r="P31" s="7"/>
      <c r="Q31" s="7"/>
      <c r="R31" s="7"/>
      <c r="S31" s="7"/>
      <c r="T31" s="7"/>
      <c r="U31" s="7"/>
      <c r="V31" s="7"/>
      <c r="W31" s="7"/>
      <c r="X31" s="7"/>
      <c r="Y31" s="7"/>
      <c r="Z31" s="7"/>
      <c r="AA31" s="7"/>
      <c r="AB31" s="7"/>
      <c r="AC31" s="7"/>
      <c r="AD31" s="7"/>
      <c r="AE31" s="7"/>
      <c r="AF31" s="7"/>
      <c r="AG31" s="163"/>
      <c r="AJ31" s="97"/>
      <c r="AK31" s="97"/>
      <c r="AL31" s="97"/>
      <c r="AM31" s="97"/>
      <c r="AN31" s="97"/>
    </row>
    <row r="32" spans="1:46" ht="26.25" customHeight="1">
      <c r="A32" s="7"/>
      <c r="B32" s="7"/>
      <c r="C32" s="85"/>
      <c r="D32" s="85"/>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K32" s="85"/>
      <c r="AL32" s="195" t="s">
        <v>170</v>
      </c>
      <c r="AM32" s="85"/>
      <c r="AN32" s="85"/>
      <c r="AO32" s="85"/>
      <c r="AP32" s="85"/>
      <c r="AQ32" s="85"/>
      <c r="AR32" s="85"/>
      <c r="AS32" s="85"/>
      <c r="AT32" s="103"/>
    </row>
    <row r="34" spans="1:38">
      <c r="AL34" s="93"/>
    </row>
    <row r="35" spans="1:38" ht="126.75" customHeight="1">
      <c r="A35" s="272" t="s">
        <v>1191</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4"/>
    </row>
  </sheetData>
  <protectedRanges>
    <protectedRange sqref="A10:AK11" name="범위2"/>
  </protectedRanges>
  <mergeCells count="125">
    <mergeCell ref="A35:AK35"/>
    <mergeCell ref="D30:N30"/>
    <mergeCell ref="O30:W30"/>
    <mergeCell ref="X30:AB30"/>
    <mergeCell ref="AC30:AI30"/>
    <mergeCell ref="E32:AI32"/>
    <mergeCell ref="D28:N28"/>
    <mergeCell ref="O28:W28"/>
    <mergeCell ref="X28:AB28"/>
    <mergeCell ref="AC28:AI28"/>
    <mergeCell ref="D29:N29"/>
    <mergeCell ref="O29:W29"/>
    <mergeCell ref="X29:AB29"/>
    <mergeCell ref="AC29:AI29"/>
    <mergeCell ref="D26:N26"/>
    <mergeCell ref="O26:W26"/>
    <mergeCell ref="X26:AB26"/>
    <mergeCell ref="AC26:AI26"/>
    <mergeCell ref="D27:N27"/>
    <mergeCell ref="O27:W27"/>
    <mergeCell ref="X27:AB27"/>
    <mergeCell ref="AC27:AI27"/>
    <mergeCell ref="D24:N24"/>
    <mergeCell ref="O24:W24"/>
    <mergeCell ref="X24:AB24"/>
    <mergeCell ref="AC24:AI24"/>
    <mergeCell ref="D25:N25"/>
    <mergeCell ref="O25:W25"/>
    <mergeCell ref="X25:AB25"/>
    <mergeCell ref="AC25:AI25"/>
    <mergeCell ref="D22:N22"/>
    <mergeCell ref="O22:W22"/>
    <mergeCell ref="X22:AB22"/>
    <mergeCell ref="AC22:AI22"/>
    <mergeCell ref="D23:N23"/>
    <mergeCell ref="O23:W23"/>
    <mergeCell ref="X23:AB23"/>
    <mergeCell ref="AC23:AI23"/>
    <mergeCell ref="D20:N20"/>
    <mergeCell ref="O20:W20"/>
    <mergeCell ref="X20:AB20"/>
    <mergeCell ref="AC20:AI20"/>
    <mergeCell ref="D21:N21"/>
    <mergeCell ref="O21:W21"/>
    <mergeCell ref="X21:AB21"/>
    <mergeCell ref="AC21:AI21"/>
    <mergeCell ref="D18:N18"/>
    <mergeCell ref="O18:W18"/>
    <mergeCell ref="X18:AB18"/>
    <mergeCell ref="AC18:AI18"/>
    <mergeCell ref="D19:N19"/>
    <mergeCell ref="O19:W19"/>
    <mergeCell ref="X19:AB19"/>
    <mergeCell ref="AC19:AI19"/>
    <mergeCell ref="D16:N16"/>
    <mergeCell ref="O16:W16"/>
    <mergeCell ref="X16:AB16"/>
    <mergeCell ref="AC16:AI16"/>
    <mergeCell ref="D17:N17"/>
    <mergeCell ref="O17:W17"/>
    <mergeCell ref="X17:AB17"/>
    <mergeCell ref="AC17:AI17"/>
    <mergeCell ref="C13:AE13"/>
    <mergeCell ref="C15:N15"/>
    <mergeCell ref="O15:W15"/>
    <mergeCell ref="X15:AB15"/>
    <mergeCell ref="AC15:AI15"/>
    <mergeCell ref="P9:S9"/>
    <mergeCell ref="T9:W9"/>
    <mergeCell ref="X9:AA9"/>
    <mergeCell ref="C2:AE2"/>
    <mergeCell ref="AB9:AE9"/>
    <mergeCell ref="AF9:AH9"/>
    <mergeCell ref="AI9:AK9"/>
    <mergeCell ref="AD3:AK3"/>
    <mergeCell ref="C4:H4"/>
    <mergeCell ref="I4:L4"/>
    <mergeCell ref="M4:O4"/>
    <mergeCell ref="P4:S4"/>
    <mergeCell ref="T4:W4"/>
    <mergeCell ref="X4:AA4"/>
    <mergeCell ref="AB4:AE4"/>
    <mergeCell ref="AF4:AH4"/>
    <mergeCell ref="AI4:AK4"/>
    <mergeCell ref="D5:H5"/>
    <mergeCell ref="I5:L5"/>
    <mergeCell ref="M5:O5"/>
    <mergeCell ref="P5:S5"/>
    <mergeCell ref="T5:W5"/>
    <mergeCell ref="X5:AA5"/>
    <mergeCell ref="AB5:AE5"/>
    <mergeCell ref="AF5:AH5"/>
    <mergeCell ref="AI5:AK5"/>
    <mergeCell ref="D8:H8"/>
    <mergeCell ref="I8:L8"/>
    <mergeCell ref="M8:O8"/>
    <mergeCell ref="P8:S8"/>
    <mergeCell ref="D6:H6"/>
    <mergeCell ref="I6:L6"/>
    <mergeCell ref="M6:O6"/>
    <mergeCell ref="P6:S6"/>
    <mergeCell ref="D7:H7"/>
    <mergeCell ref="I7:L7"/>
    <mergeCell ref="M7:O7"/>
    <mergeCell ref="T6:W6"/>
    <mergeCell ref="X6:AA6"/>
    <mergeCell ref="AB6:AE6"/>
    <mergeCell ref="AF6:AH6"/>
    <mergeCell ref="AI6:AK6"/>
    <mergeCell ref="AI7:AK7"/>
    <mergeCell ref="E10:AH10"/>
    <mergeCell ref="E11:AK11"/>
    <mergeCell ref="P7:S7"/>
    <mergeCell ref="T7:W7"/>
    <mergeCell ref="X7:AA7"/>
    <mergeCell ref="AB7:AE7"/>
    <mergeCell ref="AF7:AH7"/>
    <mergeCell ref="T8:W8"/>
    <mergeCell ref="X8:AA8"/>
    <mergeCell ref="AB8:AE8"/>
    <mergeCell ref="AF8:AH8"/>
    <mergeCell ref="AI8:AK8"/>
    <mergeCell ref="D9:H9"/>
    <mergeCell ref="I9:L9"/>
    <mergeCell ref="M9:O9"/>
  </mergeCells>
  <phoneticPr fontId="2" type="noConversion"/>
  <pageMargins left="0.59055118110236227" right="0.47244094488188981" top="0.74803149606299213" bottom="0.74803149606299213" header="0.31496062992125984" footer="0.31496062992125984"/>
  <pageSetup paperSize="9" scale="87"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BC15"/>
  <sheetViews>
    <sheetView view="pageBreakPreview" zoomScaleNormal="100" zoomScaleSheetLayoutView="100" workbookViewId="0">
      <selection activeCell="AO7" sqref="AO7"/>
    </sheetView>
  </sheetViews>
  <sheetFormatPr defaultRowHeight="16.5"/>
  <cols>
    <col min="1" max="2" width="1.125" style="91" customWidth="1"/>
    <col min="3" max="3" width="2.375" style="91" customWidth="1"/>
    <col min="4" max="4" width="1.125" style="91" customWidth="1"/>
    <col min="5" max="10" width="2.375" style="91" customWidth="1"/>
    <col min="11" max="27" width="2.75" style="91" customWidth="1"/>
    <col min="28" max="32" width="1.75" style="91" customWidth="1"/>
    <col min="33" max="37" width="2.375" style="91" customWidth="1"/>
    <col min="38" max="40" width="9" style="91"/>
    <col min="41" max="16384" width="9" style="97"/>
  </cols>
  <sheetData>
    <row r="2" spans="1:55" ht="19.5" customHeight="1">
      <c r="A2" s="4"/>
      <c r="B2" s="375" t="s">
        <v>1018</v>
      </c>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4"/>
      <c r="AC2" s="4"/>
      <c r="AD2" s="4"/>
      <c r="AE2" s="4"/>
      <c r="AF2" s="4"/>
      <c r="AG2" s="4"/>
      <c r="AH2" s="4"/>
      <c r="AI2" s="4"/>
      <c r="AJ2" s="4"/>
      <c r="AK2" s="4"/>
      <c r="AL2" s="4"/>
      <c r="AM2" s="4"/>
      <c r="AN2" s="4"/>
      <c r="AO2" s="4"/>
      <c r="AP2" s="4"/>
      <c r="AQ2" s="4"/>
      <c r="AR2" s="4"/>
      <c r="AS2" s="4"/>
      <c r="AT2" s="4"/>
      <c r="AU2" s="4"/>
      <c r="AV2" s="4"/>
      <c r="AW2" s="4"/>
      <c r="AX2" s="4"/>
      <c r="AY2" s="14"/>
      <c r="AZ2" s="91"/>
      <c r="BA2" s="91"/>
      <c r="BB2" s="91"/>
      <c r="BC2" s="91"/>
    </row>
    <row r="4" spans="1:55" ht="18.75" customHeight="1">
      <c r="A4" s="4"/>
      <c r="B4" s="141"/>
      <c r="C4" s="141"/>
      <c r="D4" s="141"/>
      <c r="E4" s="141"/>
      <c r="F4" s="141"/>
      <c r="G4" s="141"/>
      <c r="H4" s="141"/>
      <c r="I4" s="141"/>
      <c r="J4" s="141"/>
      <c r="K4" s="141"/>
      <c r="L4" s="141"/>
      <c r="M4" s="141"/>
      <c r="N4" s="141"/>
      <c r="O4" s="141"/>
      <c r="P4" s="141"/>
      <c r="Q4" s="141"/>
      <c r="R4" s="141"/>
      <c r="S4" s="141"/>
      <c r="T4" s="141"/>
      <c r="U4" s="141"/>
      <c r="V4" s="141"/>
      <c r="W4" s="141"/>
      <c r="X4" s="141"/>
      <c r="Y4" s="46"/>
      <c r="Z4" s="46"/>
      <c r="AA4" s="46"/>
      <c r="AB4" s="46"/>
      <c r="AC4" s="46"/>
      <c r="AD4" s="46"/>
      <c r="AE4" s="46"/>
      <c r="AF4" s="703" t="s">
        <v>239</v>
      </c>
      <c r="AG4" s="703"/>
      <c r="AH4" s="703"/>
      <c r="AI4" s="703"/>
      <c r="AJ4" s="703"/>
      <c r="AK4" s="703"/>
      <c r="AL4" s="2"/>
    </row>
    <row r="5" spans="1:55" ht="30" customHeight="1">
      <c r="A5" s="20"/>
      <c r="B5" s="20"/>
      <c r="C5" s="437" t="s">
        <v>244</v>
      </c>
      <c r="D5" s="437"/>
      <c r="E5" s="437"/>
      <c r="F5" s="437"/>
      <c r="G5" s="437"/>
      <c r="H5" s="437"/>
      <c r="I5" s="437"/>
      <c r="J5" s="437"/>
      <c r="K5" s="437" t="s">
        <v>245</v>
      </c>
      <c r="L5" s="437"/>
      <c r="M5" s="437"/>
      <c r="N5" s="437"/>
      <c r="O5" s="437"/>
      <c r="P5" s="437"/>
      <c r="Q5" s="437" t="s">
        <v>246</v>
      </c>
      <c r="R5" s="437"/>
      <c r="S5" s="437"/>
      <c r="T5" s="437"/>
      <c r="U5" s="437"/>
      <c r="V5" s="696" t="s">
        <v>247</v>
      </c>
      <c r="W5" s="696"/>
      <c r="X5" s="696"/>
      <c r="Y5" s="696"/>
      <c r="Z5" s="696"/>
      <c r="AA5" s="696"/>
      <c r="AB5" s="696" t="s">
        <v>242</v>
      </c>
      <c r="AC5" s="696"/>
      <c r="AD5" s="696"/>
      <c r="AE5" s="696"/>
      <c r="AF5" s="696"/>
      <c r="AG5" s="696" t="s">
        <v>30</v>
      </c>
      <c r="AH5" s="696"/>
      <c r="AI5" s="696"/>
      <c r="AJ5" s="696"/>
      <c r="AK5" s="696"/>
    </row>
    <row r="6" spans="1:55" ht="30" customHeight="1">
      <c r="A6" s="20"/>
      <c r="B6" s="20"/>
      <c r="C6" s="82">
        <v>1</v>
      </c>
      <c r="D6" s="778">
        <f>'2부.Ⅰ.2'!K6</f>
        <v>0</v>
      </c>
      <c r="E6" s="778"/>
      <c r="F6" s="778"/>
      <c r="G6" s="778"/>
      <c r="H6" s="778"/>
      <c r="I6" s="778"/>
      <c r="J6" s="778"/>
      <c r="K6" s="775"/>
      <c r="L6" s="775"/>
      <c r="M6" s="775"/>
      <c r="N6" s="775"/>
      <c r="O6" s="775"/>
      <c r="P6" s="775"/>
      <c r="Q6" s="775"/>
      <c r="R6" s="775"/>
      <c r="S6" s="775"/>
      <c r="T6" s="775"/>
      <c r="U6" s="775"/>
      <c r="V6" s="776"/>
      <c r="W6" s="776"/>
      <c r="X6" s="776"/>
      <c r="Y6" s="776"/>
      <c r="Z6" s="776"/>
      <c r="AA6" s="776"/>
      <c r="AB6" s="777" t="str">
        <f>IFERROR(SUM(K6:AA6)/SUM(K6:AA10),"")</f>
        <v/>
      </c>
      <c r="AC6" s="777"/>
      <c r="AD6" s="777"/>
      <c r="AE6" s="777"/>
      <c r="AF6" s="777"/>
      <c r="AG6" s="774"/>
      <c r="AH6" s="774"/>
      <c r="AI6" s="774"/>
      <c r="AJ6" s="774"/>
      <c r="AK6" s="774"/>
    </row>
    <row r="7" spans="1:55" ht="30" customHeight="1">
      <c r="A7" s="20"/>
      <c r="B7" s="20"/>
      <c r="C7" s="82">
        <v>2</v>
      </c>
      <c r="D7" s="778">
        <f>'2부.Ⅰ.2'!K7</f>
        <v>0</v>
      </c>
      <c r="E7" s="778"/>
      <c r="F7" s="778"/>
      <c r="G7" s="778"/>
      <c r="H7" s="778"/>
      <c r="I7" s="778"/>
      <c r="J7" s="778"/>
      <c r="K7" s="775"/>
      <c r="L7" s="775"/>
      <c r="M7" s="775"/>
      <c r="N7" s="775"/>
      <c r="O7" s="775"/>
      <c r="P7" s="775"/>
      <c r="Q7" s="775"/>
      <c r="R7" s="775"/>
      <c r="S7" s="775"/>
      <c r="T7" s="775"/>
      <c r="U7" s="775"/>
      <c r="V7" s="776"/>
      <c r="W7" s="776"/>
      <c r="X7" s="776"/>
      <c r="Y7" s="776"/>
      <c r="Z7" s="776"/>
      <c r="AA7" s="776"/>
      <c r="AB7" s="777" t="str">
        <f>IFERROR(SUM(K7:AA7)/SUM(K6:AA10),"")</f>
        <v/>
      </c>
      <c r="AC7" s="777"/>
      <c r="AD7" s="777"/>
      <c r="AE7" s="777"/>
      <c r="AF7" s="777"/>
      <c r="AG7" s="774"/>
      <c r="AH7" s="774"/>
      <c r="AI7" s="774"/>
      <c r="AJ7" s="774"/>
      <c r="AK7" s="774"/>
    </row>
    <row r="8" spans="1:55" ht="30" customHeight="1">
      <c r="A8" s="20"/>
      <c r="B8" s="20"/>
      <c r="C8" s="82">
        <v>3</v>
      </c>
      <c r="D8" s="778">
        <f>'2부.Ⅰ.2'!K8</f>
        <v>0</v>
      </c>
      <c r="E8" s="778"/>
      <c r="F8" s="778"/>
      <c r="G8" s="778"/>
      <c r="H8" s="778"/>
      <c r="I8" s="778"/>
      <c r="J8" s="778"/>
      <c r="K8" s="775"/>
      <c r="L8" s="775"/>
      <c r="M8" s="775"/>
      <c r="N8" s="775"/>
      <c r="O8" s="775"/>
      <c r="P8" s="775"/>
      <c r="Q8" s="775"/>
      <c r="R8" s="775"/>
      <c r="S8" s="775"/>
      <c r="T8" s="775"/>
      <c r="U8" s="775"/>
      <c r="V8" s="776"/>
      <c r="W8" s="776"/>
      <c r="X8" s="776"/>
      <c r="Y8" s="776"/>
      <c r="Z8" s="776"/>
      <c r="AA8" s="776"/>
      <c r="AB8" s="777" t="str">
        <f>IFERROR(SUM(K8:AA8)/SUM(K6:AA10),"")</f>
        <v/>
      </c>
      <c r="AC8" s="777"/>
      <c r="AD8" s="777"/>
      <c r="AE8" s="777"/>
      <c r="AF8" s="777"/>
      <c r="AG8" s="774"/>
      <c r="AH8" s="774"/>
      <c r="AI8" s="774"/>
      <c r="AJ8" s="774"/>
      <c r="AK8" s="774"/>
    </row>
    <row r="9" spans="1:55" ht="30" customHeight="1">
      <c r="A9" s="20"/>
      <c r="B9" s="20"/>
      <c r="C9" s="82">
        <v>4</v>
      </c>
      <c r="D9" s="778">
        <f>'2부.Ⅰ.2'!K9</f>
        <v>0</v>
      </c>
      <c r="E9" s="778"/>
      <c r="F9" s="778"/>
      <c r="G9" s="778"/>
      <c r="H9" s="778"/>
      <c r="I9" s="778"/>
      <c r="J9" s="778"/>
      <c r="K9" s="775"/>
      <c r="L9" s="775"/>
      <c r="M9" s="775"/>
      <c r="N9" s="775"/>
      <c r="O9" s="775"/>
      <c r="P9" s="775"/>
      <c r="Q9" s="775"/>
      <c r="R9" s="775"/>
      <c r="S9" s="775"/>
      <c r="T9" s="775"/>
      <c r="U9" s="775"/>
      <c r="V9" s="776"/>
      <c r="W9" s="776"/>
      <c r="X9" s="776"/>
      <c r="Y9" s="776"/>
      <c r="Z9" s="776"/>
      <c r="AA9" s="776"/>
      <c r="AB9" s="777" t="str">
        <f>IFERROR(SUM(K9:AA9)/SUM(K6:AA10),"")</f>
        <v/>
      </c>
      <c r="AC9" s="777"/>
      <c r="AD9" s="777"/>
      <c r="AE9" s="777"/>
      <c r="AF9" s="777"/>
      <c r="AG9" s="774"/>
      <c r="AH9" s="774"/>
      <c r="AI9" s="774"/>
      <c r="AJ9" s="774"/>
      <c r="AK9" s="774"/>
    </row>
    <row r="10" spans="1:55" ht="30" customHeight="1">
      <c r="A10" s="20"/>
      <c r="B10" s="20"/>
      <c r="C10" s="82">
        <v>5</v>
      </c>
      <c r="D10" s="778">
        <f>'2부.Ⅰ.2'!K10</f>
        <v>0</v>
      </c>
      <c r="E10" s="778"/>
      <c r="F10" s="778"/>
      <c r="G10" s="778"/>
      <c r="H10" s="778"/>
      <c r="I10" s="778"/>
      <c r="J10" s="778"/>
      <c r="K10" s="775"/>
      <c r="L10" s="775"/>
      <c r="M10" s="775"/>
      <c r="N10" s="775"/>
      <c r="O10" s="775"/>
      <c r="P10" s="775"/>
      <c r="Q10" s="775"/>
      <c r="R10" s="775"/>
      <c r="S10" s="775"/>
      <c r="T10" s="775"/>
      <c r="U10" s="775"/>
      <c r="V10" s="776"/>
      <c r="W10" s="776"/>
      <c r="X10" s="776"/>
      <c r="Y10" s="776"/>
      <c r="Z10" s="776"/>
      <c r="AA10" s="776"/>
      <c r="AB10" s="777" t="str">
        <f>IFERROR(SUM(K10:AA10)/SUM(K6:AA10),"")</f>
        <v/>
      </c>
      <c r="AC10" s="777"/>
      <c r="AD10" s="777"/>
      <c r="AE10" s="777"/>
      <c r="AF10" s="777"/>
      <c r="AG10" s="774"/>
      <c r="AH10" s="774"/>
      <c r="AI10" s="774"/>
      <c r="AJ10" s="774"/>
      <c r="AK10" s="774"/>
    </row>
    <row r="11" spans="1:55" ht="7.5" customHeight="1">
      <c r="A11" s="7"/>
      <c r="B11" s="6"/>
      <c r="C11" s="5"/>
      <c r="D11" s="5"/>
      <c r="E11" s="142"/>
      <c r="F11" s="142"/>
      <c r="G11" s="142"/>
      <c r="H11" s="142"/>
      <c r="I11" s="142"/>
      <c r="J11" s="142"/>
      <c r="K11" s="142"/>
      <c r="L11" s="142"/>
      <c r="M11" s="142"/>
      <c r="N11" s="142"/>
      <c r="O11" s="142"/>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47"/>
    </row>
    <row r="12" spans="1:55" ht="26.25" customHeight="1">
      <c r="A12" s="7"/>
      <c r="B12" s="6"/>
      <c r="C12" s="5"/>
      <c r="D12" s="1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145"/>
      <c r="AH12" s="145"/>
      <c r="AI12" s="145"/>
      <c r="AJ12" s="145"/>
      <c r="AK12" s="145"/>
      <c r="AL12" s="195" t="s">
        <v>192</v>
      </c>
      <c r="AM12" s="17"/>
      <c r="AN12" s="17"/>
      <c r="AO12" s="17"/>
      <c r="AP12" s="17"/>
      <c r="AQ12" s="17"/>
      <c r="AR12" s="17"/>
      <c r="AS12" s="17"/>
      <c r="AT12" s="17"/>
      <c r="AU12" s="17"/>
      <c r="AV12" s="17"/>
      <c r="AW12" s="17"/>
      <c r="AX12" s="17"/>
      <c r="AY12" s="103"/>
    </row>
    <row r="15" spans="1:55" ht="119.25" customHeight="1">
      <c r="A15" s="272" t="s">
        <v>1192</v>
      </c>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3"/>
    </row>
  </sheetData>
  <sheetProtection formatCells="0" formatRows="0"/>
  <mergeCells count="40">
    <mergeCell ref="A15:AK15"/>
    <mergeCell ref="B2:AA2"/>
    <mergeCell ref="K6:P6"/>
    <mergeCell ref="Q6:U6"/>
    <mergeCell ref="V6:AA6"/>
    <mergeCell ref="AB6:AF6"/>
    <mergeCell ref="AF4:AK4"/>
    <mergeCell ref="AG5:AK5"/>
    <mergeCell ref="C5:J5"/>
    <mergeCell ref="K5:P5"/>
    <mergeCell ref="Q5:U5"/>
    <mergeCell ref="V5:AA5"/>
    <mergeCell ref="AB5:AF5"/>
    <mergeCell ref="E12:AF12"/>
    <mergeCell ref="K10:P10"/>
    <mergeCell ref="Q8:U8"/>
    <mergeCell ref="AB10:AF10"/>
    <mergeCell ref="AG10:AK10"/>
    <mergeCell ref="AG9:AK9"/>
    <mergeCell ref="D9:J9"/>
    <mergeCell ref="D10:J10"/>
    <mergeCell ref="K9:P9"/>
    <mergeCell ref="Q9:U9"/>
    <mergeCell ref="Q10:U10"/>
    <mergeCell ref="V10:AA10"/>
    <mergeCell ref="V9:AA9"/>
    <mergeCell ref="AB9:AF9"/>
    <mergeCell ref="D6:J6"/>
    <mergeCell ref="D7:J7"/>
    <mergeCell ref="D8:J8"/>
    <mergeCell ref="AG6:AK6"/>
    <mergeCell ref="AG7:AK7"/>
    <mergeCell ref="AG8:AK8"/>
    <mergeCell ref="K7:P7"/>
    <mergeCell ref="Q7:U7"/>
    <mergeCell ref="V7:AA7"/>
    <mergeCell ref="AB7:AF7"/>
    <mergeCell ref="K8:P8"/>
    <mergeCell ref="V8:AA8"/>
    <mergeCell ref="AB8:AF8"/>
  </mergeCells>
  <phoneticPr fontId="2" type="noConversion"/>
  <pageMargins left="0.59055118110236227" right="0.47244094488188981" top="0.74803149606299213" bottom="0.74803149606299213" header="0.31496062992125984" footer="0.31496062992125984"/>
  <pageSetup paperSize="9" scale="92"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BC15"/>
  <sheetViews>
    <sheetView view="pageBreakPreview" zoomScaleNormal="100" zoomScaleSheetLayoutView="100" workbookViewId="0">
      <selection activeCell="C1" sqref="C1"/>
    </sheetView>
  </sheetViews>
  <sheetFormatPr defaultRowHeight="16.5"/>
  <cols>
    <col min="1" max="4" width="1.125" style="91" customWidth="1"/>
    <col min="5" max="41" width="2.375" style="91" customWidth="1"/>
    <col min="42" max="50" width="9" style="91"/>
    <col min="51" max="16384" width="9" style="97"/>
  </cols>
  <sheetData>
    <row r="2" spans="1:55" ht="19.5">
      <c r="A2" s="4"/>
      <c r="B2" s="375" t="s">
        <v>982</v>
      </c>
      <c r="C2" s="375"/>
      <c r="D2" s="375"/>
      <c r="E2" s="375"/>
      <c r="F2" s="375"/>
      <c r="G2" s="375"/>
      <c r="H2" s="375"/>
      <c r="I2" s="375"/>
      <c r="J2" s="375"/>
      <c r="K2" s="375"/>
      <c r="L2" s="375"/>
      <c r="M2" s="375"/>
      <c r="N2" s="375"/>
      <c r="O2" s="375"/>
      <c r="P2" s="375"/>
      <c r="Q2" s="375"/>
      <c r="R2" s="375"/>
      <c r="S2" s="375"/>
      <c r="T2" s="375"/>
      <c r="U2" s="375"/>
      <c r="V2" s="4"/>
      <c r="W2" s="4"/>
      <c r="X2" s="4"/>
      <c r="Y2" s="4"/>
      <c r="Z2" s="4"/>
      <c r="AA2" s="4"/>
      <c r="AB2" s="4"/>
      <c r="AC2" s="4"/>
      <c r="AD2" s="4"/>
      <c r="AE2" s="4"/>
      <c r="AF2" s="4"/>
      <c r="AG2" s="4"/>
      <c r="AH2" s="4"/>
      <c r="AI2" s="4"/>
      <c r="AJ2" s="4"/>
      <c r="AK2" s="4"/>
      <c r="AL2" s="4"/>
      <c r="AM2" s="4"/>
      <c r="AN2" s="4"/>
      <c r="AO2" s="4"/>
      <c r="AP2" s="4"/>
      <c r="AQ2" s="4"/>
      <c r="AR2" s="4"/>
      <c r="AS2" s="4"/>
      <c r="AT2" s="14"/>
    </row>
    <row r="3" spans="1:55" ht="19.5">
      <c r="A3" s="4"/>
      <c r="B3" s="154"/>
      <c r="C3" s="154"/>
      <c r="D3" s="154"/>
      <c r="E3" s="154"/>
      <c r="F3" s="154"/>
      <c r="G3" s="154"/>
      <c r="H3" s="154"/>
      <c r="I3" s="154"/>
      <c r="J3" s="154"/>
      <c r="K3" s="154"/>
      <c r="L3" s="154"/>
      <c r="M3" s="154"/>
      <c r="N3" s="154"/>
      <c r="O3" s="154"/>
      <c r="P3" s="154"/>
      <c r="Q3" s="154"/>
      <c r="R3" s="154"/>
      <c r="S3" s="154"/>
      <c r="T3" s="154"/>
      <c r="U3" s="154"/>
      <c r="V3" s="4"/>
      <c r="W3" s="4"/>
      <c r="X3" s="4"/>
      <c r="Y3" s="4"/>
      <c r="Z3" s="4"/>
      <c r="AA3" s="4"/>
      <c r="AB3" s="4"/>
      <c r="AC3" s="4"/>
      <c r="AD3" s="4"/>
      <c r="AE3" s="4"/>
      <c r="AF3" s="4"/>
      <c r="AG3" s="4"/>
      <c r="AH3" s="4"/>
      <c r="AI3" s="4"/>
      <c r="AJ3" s="4"/>
      <c r="AK3" s="4"/>
      <c r="AL3" s="4"/>
      <c r="AM3" s="4"/>
      <c r="AN3" s="4"/>
      <c r="AO3" s="4"/>
      <c r="AP3" s="4"/>
      <c r="AQ3" s="4"/>
      <c r="AR3" s="4"/>
      <c r="AS3" s="4"/>
      <c r="AT3" s="14"/>
    </row>
    <row r="4" spans="1:55" ht="18.75" customHeight="1">
      <c r="A4" s="4"/>
      <c r="B4" s="141"/>
      <c r="C4" s="141"/>
      <c r="D4" s="141"/>
      <c r="E4" s="141"/>
      <c r="F4" s="141"/>
      <c r="G4" s="141"/>
      <c r="H4" s="141"/>
      <c r="I4" s="141"/>
      <c r="J4" s="141"/>
      <c r="K4" s="141"/>
      <c r="L4" s="141"/>
      <c r="M4" s="141"/>
      <c r="N4" s="141"/>
      <c r="O4" s="141"/>
      <c r="P4" s="141"/>
      <c r="Q4" s="4"/>
      <c r="R4" s="4"/>
      <c r="S4" s="4"/>
      <c r="T4" s="4"/>
      <c r="U4" s="4"/>
      <c r="V4" s="4"/>
      <c r="W4" s="4"/>
      <c r="X4" s="4"/>
      <c r="Y4" s="4"/>
      <c r="Z4" s="4"/>
      <c r="AA4" s="4"/>
      <c r="AB4" s="4"/>
      <c r="AC4" s="4"/>
      <c r="AD4" s="436" t="s">
        <v>248</v>
      </c>
      <c r="AE4" s="436"/>
      <c r="AF4" s="436"/>
      <c r="AG4" s="436"/>
      <c r="AH4" s="436"/>
      <c r="AI4" s="436"/>
      <c r="AJ4" s="436"/>
      <c r="AK4" s="436"/>
      <c r="AL4" s="436"/>
      <c r="AM4" s="436"/>
      <c r="AN4" s="436"/>
      <c r="AO4" s="436"/>
      <c r="AP4" s="2"/>
    </row>
    <row r="5" spans="1:55" ht="30.75" customHeight="1">
      <c r="A5" s="4"/>
      <c r="B5" s="141"/>
      <c r="C5" s="141"/>
      <c r="D5" s="141"/>
      <c r="E5" s="502" t="s">
        <v>196</v>
      </c>
      <c r="F5" s="502"/>
      <c r="G5" s="502"/>
      <c r="H5" s="502"/>
      <c r="I5" s="502"/>
      <c r="J5" s="502"/>
      <c r="K5" s="502"/>
      <c r="L5" s="502"/>
      <c r="M5" s="502" t="s">
        <v>197</v>
      </c>
      <c r="N5" s="502"/>
      <c r="O5" s="502"/>
      <c r="P5" s="502"/>
      <c r="Q5" s="502"/>
      <c r="R5" s="502"/>
      <c r="S5" s="502"/>
      <c r="T5" s="502"/>
      <c r="U5" s="502"/>
      <c r="V5" s="502" t="s">
        <v>198</v>
      </c>
      <c r="W5" s="502"/>
      <c r="X5" s="502"/>
      <c r="Y5" s="502"/>
      <c r="Z5" s="502" t="s">
        <v>1155</v>
      </c>
      <c r="AA5" s="502"/>
      <c r="AB5" s="502"/>
      <c r="AC5" s="502"/>
      <c r="AD5" s="502"/>
      <c r="AE5" s="502"/>
      <c r="AF5" s="502" t="s">
        <v>960</v>
      </c>
      <c r="AG5" s="502"/>
      <c r="AH5" s="502"/>
      <c r="AI5" s="502"/>
      <c r="AJ5" s="502"/>
      <c r="AK5" s="502"/>
      <c r="AL5" s="502" t="s">
        <v>199</v>
      </c>
      <c r="AM5" s="502"/>
      <c r="AN5" s="502"/>
      <c r="AO5" s="502"/>
      <c r="AP5" s="2"/>
    </row>
    <row r="6" spans="1:55" ht="26.25" customHeight="1">
      <c r="A6" s="4"/>
      <c r="B6" s="141"/>
      <c r="C6" s="141"/>
      <c r="D6" s="141"/>
      <c r="E6" s="456" t="s">
        <v>1290</v>
      </c>
      <c r="F6" s="456"/>
      <c r="G6" s="456"/>
      <c r="H6" s="456"/>
      <c r="I6" s="456"/>
      <c r="J6" s="456"/>
      <c r="K6" s="456"/>
      <c r="L6" s="456"/>
      <c r="M6" s="456" t="s">
        <v>1227</v>
      </c>
      <c r="N6" s="456"/>
      <c r="O6" s="456"/>
      <c r="P6" s="456"/>
      <c r="Q6" s="456"/>
      <c r="R6" s="456"/>
      <c r="S6" s="456"/>
      <c r="T6" s="456"/>
      <c r="U6" s="456"/>
      <c r="V6" s="701" t="s">
        <v>1228</v>
      </c>
      <c r="W6" s="701"/>
      <c r="X6" s="701"/>
      <c r="Y6" s="701"/>
      <c r="Z6" s="776">
        <v>70224</v>
      </c>
      <c r="AA6" s="776"/>
      <c r="AB6" s="776"/>
      <c r="AC6" s="776"/>
      <c r="AD6" s="776"/>
      <c r="AE6" s="776"/>
      <c r="AF6" s="776">
        <v>169850</v>
      </c>
      <c r="AG6" s="776"/>
      <c r="AH6" s="776"/>
      <c r="AI6" s="776"/>
      <c r="AJ6" s="776"/>
      <c r="AK6" s="776"/>
      <c r="AL6" s="779"/>
      <c r="AM6" s="779"/>
      <c r="AN6" s="779"/>
      <c r="AO6" s="779"/>
      <c r="AP6" s="2"/>
    </row>
    <row r="7" spans="1:55" ht="26.25" hidden="1" customHeight="1">
      <c r="A7" s="4"/>
      <c r="B7" s="141"/>
      <c r="C7" s="141"/>
      <c r="D7" s="141"/>
      <c r="E7" s="456"/>
      <c r="F7" s="456"/>
      <c r="G7" s="456"/>
      <c r="H7" s="456"/>
      <c r="I7" s="456"/>
      <c r="J7" s="456"/>
      <c r="K7" s="456"/>
      <c r="L7" s="456"/>
      <c r="M7" s="456"/>
      <c r="N7" s="456"/>
      <c r="O7" s="456"/>
      <c r="P7" s="456"/>
      <c r="Q7" s="456"/>
      <c r="R7" s="456"/>
      <c r="S7" s="456"/>
      <c r="T7" s="456"/>
      <c r="U7" s="456"/>
      <c r="V7" s="701"/>
      <c r="W7" s="701"/>
      <c r="X7" s="701"/>
      <c r="Y7" s="701"/>
      <c r="Z7" s="776"/>
      <c r="AA7" s="776"/>
      <c r="AB7" s="776"/>
      <c r="AC7" s="776"/>
      <c r="AD7" s="776"/>
      <c r="AE7" s="776"/>
      <c r="AF7" s="776"/>
      <c r="AG7" s="776"/>
      <c r="AH7" s="776"/>
      <c r="AI7" s="776"/>
      <c r="AJ7" s="776"/>
      <c r="AK7" s="776"/>
      <c r="AL7" s="779"/>
      <c r="AM7" s="779"/>
      <c r="AN7" s="779"/>
      <c r="AO7" s="779"/>
      <c r="AP7" s="2"/>
    </row>
    <row r="8" spans="1:55" ht="26.25" hidden="1" customHeight="1">
      <c r="A8" s="4"/>
      <c r="B8" s="141"/>
      <c r="C8" s="141"/>
      <c r="D8" s="141"/>
      <c r="E8" s="456"/>
      <c r="F8" s="456"/>
      <c r="G8" s="456"/>
      <c r="H8" s="456"/>
      <c r="I8" s="456"/>
      <c r="J8" s="456"/>
      <c r="K8" s="456"/>
      <c r="L8" s="456"/>
      <c r="M8" s="456"/>
      <c r="N8" s="456"/>
      <c r="O8" s="456"/>
      <c r="P8" s="456"/>
      <c r="Q8" s="456"/>
      <c r="R8" s="456"/>
      <c r="S8" s="456"/>
      <c r="T8" s="456"/>
      <c r="U8" s="456"/>
      <c r="V8" s="701"/>
      <c r="W8" s="701"/>
      <c r="X8" s="701"/>
      <c r="Y8" s="701"/>
      <c r="Z8" s="776"/>
      <c r="AA8" s="776"/>
      <c r="AB8" s="776"/>
      <c r="AC8" s="776"/>
      <c r="AD8" s="776"/>
      <c r="AE8" s="776"/>
      <c r="AF8" s="776"/>
      <c r="AG8" s="776"/>
      <c r="AH8" s="776"/>
      <c r="AI8" s="776"/>
      <c r="AJ8" s="776"/>
      <c r="AK8" s="776"/>
      <c r="AL8" s="779"/>
      <c r="AM8" s="779"/>
      <c r="AN8" s="779"/>
      <c r="AO8" s="779"/>
      <c r="AP8" s="2"/>
    </row>
    <row r="9" spans="1:55" ht="26.25" hidden="1" customHeight="1">
      <c r="A9" s="4"/>
      <c r="B9" s="141"/>
      <c r="C9" s="141"/>
      <c r="D9" s="141"/>
      <c r="E9" s="456"/>
      <c r="F9" s="456"/>
      <c r="G9" s="456"/>
      <c r="H9" s="456"/>
      <c r="I9" s="456"/>
      <c r="J9" s="456"/>
      <c r="K9" s="456"/>
      <c r="L9" s="456"/>
      <c r="M9" s="456"/>
      <c r="N9" s="456"/>
      <c r="O9" s="456"/>
      <c r="P9" s="456"/>
      <c r="Q9" s="456"/>
      <c r="R9" s="456"/>
      <c r="S9" s="456"/>
      <c r="T9" s="456"/>
      <c r="U9" s="456"/>
      <c r="V9" s="701"/>
      <c r="W9" s="701"/>
      <c r="X9" s="701"/>
      <c r="Y9" s="701"/>
      <c r="Z9" s="776"/>
      <c r="AA9" s="776"/>
      <c r="AB9" s="776"/>
      <c r="AC9" s="776"/>
      <c r="AD9" s="776"/>
      <c r="AE9" s="776"/>
      <c r="AF9" s="776"/>
      <c r="AG9" s="776"/>
      <c r="AH9" s="776"/>
      <c r="AI9" s="776"/>
      <c r="AJ9" s="776"/>
      <c r="AK9" s="776"/>
      <c r="AL9" s="779"/>
      <c r="AM9" s="779"/>
      <c r="AN9" s="779"/>
      <c r="AO9" s="779"/>
      <c r="AP9" s="2"/>
    </row>
    <row r="10" spans="1:55" ht="26.25" hidden="1" customHeight="1">
      <c r="A10" s="4"/>
      <c r="B10" s="141"/>
      <c r="C10" s="141"/>
      <c r="D10" s="141"/>
      <c r="E10" s="456"/>
      <c r="F10" s="456"/>
      <c r="G10" s="456"/>
      <c r="H10" s="456"/>
      <c r="I10" s="456"/>
      <c r="J10" s="456"/>
      <c r="K10" s="456"/>
      <c r="L10" s="456"/>
      <c r="M10" s="456"/>
      <c r="N10" s="456"/>
      <c r="O10" s="456"/>
      <c r="P10" s="456"/>
      <c r="Q10" s="456"/>
      <c r="R10" s="456"/>
      <c r="S10" s="456"/>
      <c r="T10" s="456"/>
      <c r="U10" s="456"/>
      <c r="V10" s="701"/>
      <c r="W10" s="701"/>
      <c r="X10" s="701"/>
      <c r="Y10" s="701"/>
      <c r="Z10" s="776"/>
      <c r="AA10" s="776"/>
      <c r="AB10" s="776"/>
      <c r="AC10" s="776"/>
      <c r="AD10" s="776"/>
      <c r="AE10" s="776"/>
      <c r="AF10" s="776"/>
      <c r="AG10" s="776"/>
      <c r="AH10" s="776"/>
      <c r="AI10" s="776"/>
      <c r="AJ10" s="776"/>
      <c r="AK10" s="776"/>
      <c r="AL10" s="779"/>
      <c r="AM10" s="779"/>
      <c r="AN10" s="779"/>
      <c r="AO10" s="779"/>
      <c r="AP10" s="2"/>
    </row>
    <row r="11" spans="1:55" ht="7.5" customHeight="1">
      <c r="A11" s="7"/>
      <c r="B11" s="6"/>
      <c r="C11" s="5"/>
      <c r="D11" s="5"/>
      <c r="E11" s="142"/>
      <c r="F11" s="142"/>
      <c r="G11" s="142"/>
      <c r="H11" s="142"/>
      <c r="I11" s="142"/>
      <c r="J11" s="142"/>
      <c r="K11" s="142"/>
      <c r="L11" s="142"/>
      <c r="M11" s="142"/>
      <c r="N11" s="142"/>
      <c r="O11" s="142"/>
      <c r="P11" s="160"/>
      <c r="Q11" s="160"/>
      <c r="R11" s="160"/>
      <c r="S11" s="160"/>
      <c r="T11" s="160"/>
      <c r="U11" s="160"/>
      <c r="V11" s="160"/>
      <c r="W11" s="160"/>
      <c r="X11" s="160"/>
      <c r="Y11" s="160"/>
      <c r="Z11" s="44"/>
      <c r="AA11" s="44"/>
      <c r="AB11" s="44"/>
      <c r="AC11" s="44"/>
      <c r="AD11" s="44"/>
      <c r="AE11" s="44"/>
      <c r="AF11" s="44"/>
      <c r="AG11" s="44"/>
      <c r="AH11" s="44"/>
      <c r="AI11" s="44"/>
      <c r="AJ11" s="44"/>
      <c r="AK11" s="44"/>
      <c r="AL11" s="160"/>
      <c r="AM11" s="160"/>
      <c r="AN11" s="160"/>
      <c r="AO11" s="160"/>
      <c r="AP11" s="147"/>
    </row>
    <row r="12" spans="1:55" ht="26.25" customHeight="1">
      <c r="A12" s="7"/>
      <c r="B12" s="6"/>
      <c r="C12" s="5"/>
      <c r="D12" s="1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7"/>
      <c r="AL12" s="145"/>
      <c r="AM12" s="145"/>
      <c r="AN12" s="145"/>
      <c r="AO12" s="145"/>
      <c r="AP12" s="195" t="s">
        <v>170</v>
      </c>
      <c r="AQ12" s="17"/>
      <c r="AR12" s="17"/>
      <c r="AS12" s="17"/>
      <c r="AT12" s="17"/>
      <c r="AU12" s="17"/>
      <c r="AV12" s="17"/>
      <c r="AW12" s="17"/>
      <c r="AX12" s="17"/>
      <c r="AY12" s="17"/>
      <c r="AZ12" s="17"/>
      <c r="BA12" s="17"/>
      <c r="BB12" s="17"/>
      <c r="BC12" s="103"/>
    </row>
    <row r="15" spans="1:55" ht="125.25" customHeight="1">
      <c r="A15" s="272" t="s">
        <v>1193</v>
      </c>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3"/>
    </row>
  </sheetData>
  <sheetProtection formatCells="0" formatRows="0"/>
  <mergeCells count="40">
    <mergeCell ref="B2:U2"/>
    <mergeCell ref="AD4:AO4"/>
    <mergeCell ref="E5:L5"/>
    <mergeCell ref="M5:U5"/>
    <mergeCell ref="V5:Y5"/>
    <mergeCell ref="Z5:AE5"/>
    <mergeCell ref="AF5:AK5"/>
    <mergeCell ref="AL5:AO5"/>
    <mergeCell ref="AL6:AO6"/>
    <mergeCell ref="E6:L6"/>
    <mergeCell ref="M6:U6"/>
    <mergeCell ref="V6:Y6"/>
    <mergeCell ref="Z6:AE6"/>
    <mergeCell ref="AF6:AK6"/>
    <mergeCell ref="AL8:AO8"/>
    <mergeCell ref="E7:L7"/>
    <mergeCell ref="M7:U7"/>
    <mergeCell ref="V7:Y7"/>
    <mergeCell ref="Z7:AE7"/>
    <mergeCell ref="AF7:AK7"/>
    <mergeCell ref="AL7:AO7"/>
    <mergeCell ref="E8:L8"/>
    <mergeCell ref="M8:U8"/>
    <mergeCell ref="V8:Y8"/>
    <mergeCell ref="Z8:AE8"/>
    <mergeCell ref="AF8:AK8"/>
    <mergeCell ref="Z9:AE9"/>
    <mergeCell ref="AF9:AK9"/>
    <mergeCell ref="A15:AO15"/>
    <mergeCell ref="E12:AK12"/>
    <mergeCell ref="E10:L10"/>
    <mergeCell ref="M10:U10"/>
    <mergeCell ref="V10:Y10"/>
    <mergeCell ref="Z10:AE10"/>
    <mergeCell ref="AF10:AK10"/>
    <mergeCell ref="AL10:AO10"/>
    <mergeCell ref="AL9:AO9"/>
    <mergeCell ref="E9:L9"/>
    <mergeCell ref="M9:U9"/>
    <mergeCell ref="V9:Y9"/>
  </mergeCells>
  <phoneticPr fontId="2" type="noConversion"/>
  <pageMargins left="0.59055118110236227" right="0.47244094488188981" top="0.74803149606299213" bottom="0.74803149606299213" header="0.31496062992125984" footer="0.31496062992125984"/>
  <pageSetup paperSize="9" scale="91"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T14"/>
  <sheetViews>
    <sheetView view="pageBreakPreview" zoomScaleNormal="100" zoomScaleSheetLayoutView="100" workbookViewId="0">
      <selection activeCell="AP9" sqref="AP9"/>
    </sheetView>
  </sheetViews>
  <sheetFormatPr defaultRowHeight="16.5"/>
  <cols>
    <col min="1" max="2" width="1.125" style="91" customWidth="1"/>
    <col min="3" max="3" width="2.625" style="91" customWidth="1"/>
    <col min="4" max="4" width="1.125" style="91" customWidth="1"/>
    <col min="5" max="35" width="2.375" style="91" customWidth="1"/>
    <col min="36" max="41" width="9" style="91"/>
    <col min="42" max="16384" width="9" style="97"/>
  </cols>
  <sheetData>
    <row r="1" spans="1:46"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14"/>
    </row>
    <row r="2" spans="1:46" ht="18.75" customHeight="1">
      <c r="A2" s="4"/>
      <c r="B2" s="375" t="s">
        <v>1135</v>
      </c>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2"/>
    </row>
    <row r="3" spans="1:46" ht="18.75" customHeight="1">
      <c r="A3" s="4"/>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2"/>
    </row>
    <row r="4" spans="1:46" ht="30" customHeight="1">
      <c r="A4" s="20"/>
      <c r="B4" s="20"/>
      <c r="C4" s="394" t="s">
        <v>44</v>
      </c>
      <c r="D4" s="394"/>
      <c r="E4" s="394"/>
      <c r="F4" s="394"/>
      <c r="G4" s="394"/>
      <c r="H4" s="394"/>
      <c r="I4" s="394"/>
      <c r="J4" s="394"/>
      <c r="K4" s="394"/>
      <c r="L4" s="394"/>
      <c r="M4" s="394"/>
      <c r="N4" s="394"/>
      <c r="O4" s="460" t="s">
        <v>249</v>
      </c>
      <c r="P4" s="460"/>
      <c r="Q4" s="460"/>
      <c r="R4" s="460"/>
      <c r="S4" s="460"/>
      <c r="T4" s="460"/>
      <c r="U4" s="460"/>
      <c r="V4" s="460"/>
      <c r="W4" s="460"/>
      <c r="X4" s="460" t="s">
        <v>210</v>
      </c>
      <c r="Y4" s="460"/>
      <c r="Z4" s="460"/>
      <c r="AA4" s="460"/>
      <c r="AB4" s="460"/>
      <c r="AC4" s="460" t="s">
        <v>30</v>
      </c>
      <c r="AD4" s="460"/>
      <c r="AE4" s="460"/>
      <c r="AF4" s="460"/>
      <c r="AG4" s="460"/>
      <c r="AH4" s="460"/>
      <c r="AI4" s="460"/>
    </row>
    <row r="5" spans="1:46" ht="30" customHeight="1">
      <c r="A5" s="20"/>
      <c r="B5" s="20"/>
      <c r="C5" s="80">
        <v>1</v>
      </c>
      <c r="D5" s="780"/>
      <c r="E5" s="456"/>
      <c r="F5" s="456"/>
      <c r="G5" s="456"/>
      <c r="H5" s="456"/>
      <c r="I5" s="456"/>
      <c r="J5" s="456"/>
      <c r="K5" s="456"/>
      <c r="L5" s="456"/>
      <c r="M5" s="456"/>
      <c r="N5" s="456"/>
      <c r="O5" s="755"/>
      <c r="P5" s="755"/>
      <c r="Q5" s="755"/>
      <c r="R5" s="755"/>
      <c r="S5" s="755"/>
      <c r="T5" s="755"/>
      <c r="U5" s="755"/>
      <c r="V5" s="755"/>
      <c r="W5" s="755"/>
      <c r="X5" s="777" t="str">
        <f>IFERROR(O5/SUM(O5:W9),"")</f>
        <v/>
      </c>
      <c r="Y5" s="777"/>
      <c r="Z5" s="777"/>
      <c r="AA5" s="777"/>
      <c r="AB5" s="777"/>
      <c r="AC5" s="696"/>
      <c r="AD5" s="696"/>
      <c r="AE5" s="696"/>
      <c r="AF5" s="696"/>
      <c r="AG5" s="696"/>
      <c r="AH5" s="696"/>
      <c r="AI5" s="696"/>
    </row>
    <row r="6" spans="1:46" ht="30" customHeight="1">
      <c r="A6" s="20"/>
      <c r="B6" s="20"/>
      <c r="C6" s="80">
        <v>2</v>
      </c>
      <c r="D6" s="780"/>
      <c r="E6" s="456"/>
      <c r="F6" s="456"/>
      <c r="G6" s="456"/>
      <c r="H6" s="456"/>
      <c r="I6" s="456"/>
      <c r="J6" s="456"/>
      <c r="K6" s="456"/>
      <c r="L6" s="456"/>
      <c r="M6" s="456"/>
      <c r="N6" s="456"/>
      <c r="O6" s="755"/>
      <c r="P6" s="755"/>
      <c r="Q6" s="755"/>
      <c r="R6" s="755"/>
      <c r="S6" s="755"/>
      <c r="T6" s="755"/>
      <c r="U6" s="755"/>
      <c r="V6" s="755"/>
      <c r="W6" s="755"/>
      <c r="X6" s="777" t="str">
        <f>IFERROR(O6/SUM(O5:W9),"")</f>
        <v/>
      </c>
      <c r="Y6" s="777"/>
      <c r="Z6" s="777"/>
      <c r="AA6" s="777"/>
      <c r="AB6" s="777"/>
      <c r="AC6" s="696"/>
      <c r="AD6" s="696"/>
      <c r="AE6" s="696"/>
      <c r="AF6" s="696"/>
      <c r="AG6" s="696"/>
      <c r="AH6" s="696"/>
      <c r="AI6" s="696"/>
    </row>
    <row r="7" spans="1:46" ht="30" customHeight="1">
      <c r="A7" s="20"/>
      <c r="B7" s="20"/>
      <c r="C7" s="80">
        <v>3</v>
      </c>
      <c r="D7" s="780"/>
      <c r="E7" s="456"/>
      <c r="F7" s="456"/>
      <c r="G7" s="456"/>
      <c r="H7" s="456"/>
      <c r="I7" s="456"/>
      <c r="J7" s="456"/>
      <c r="K7" s="456"/>
      <c r="L7" s="456"/>
      <c r="M7" s="456"/>
      <c r="N7" s="456"/>
      <c r="O7" s="755"/>
      <c r="P7" s="755"/>
      <c r="Q7" s="755"/>
      <c r="R7" s="755"/>
      <c r="S7" s="755"/>
      <c r="T7" s="755"/>
      <c r="U7" s="755"/>
      <c r="V7" s="755"/>
      <c r="W7" s="755"/>
      <c r="X7" s="777" t="str">
        <f>IFERROR(O7/SUM(O5:W9),"")</f>
        <v/>
      </c>
      <c r="Y7" s="777"/>
      <c r="Z7" s="777"/>
      <c r="AA7" s="777"/>
      <c r="AB7" s="777"/>
      <c r="AC7" s="696"/>
      <c r="AD7" s="696"/>
      <c r="AE7" s="696"/>
      <c r="AF7" s="696"/>
      <c r="AG7" s="696"/>
      <c r="AH7" s="696"/>
      <c r="AI7" s="696"/>
    </row>
    <row r="8" spans="1:46" ht="30" customHeight="1">
      <c r="A8" s="20"/>
      <c r="B8" s="20"/>
      <c r="C8" s="80">
        <v>4</v>
      </c>
      <c r="D8" s="780"/>
      <c r="E8" s="456"/>
      <c r="F8" s="456"/>
      <c r="G8" s="456"/>
      <c r="H8" s="456"/>
      <c r="I8" s="456"/>
      <c r="J8" s="456"/>
      <c r="K8" s="456"/>
      <c r="L8" s="456"/>
      <c r="M8" s="456"/>
      <c r="N8" s="456"/>
      <c r="O8" s="755"/>
      <c r="P8" s="755"/>
      <c r="Q8" s="755"/>
      <c r="R8" s="755"/>
      <c r="S8" s="755"/>
      <c r="T8" s="755"/>
      <c r="U8" s="755"/>
      <c r="V8" s="755"/>
      <c r="W8" s="755"/>
      <c r="X8" s="777" t="str">
        <f>IFERROR(O8/SUM(O5:W9),"")</f>
        <v/>
      </c>
      <c r="Y8" s="777"/>
      <c r="Z8" s="777"/>
      <c r="AA8" s="777"/>
      <c r="AB8" s="777"/>
      <c r="AC8" s="696"/>
      <c r="AD8" s="696"/>
      <c r="AE8" s="696"/>
      <c r="AF8" s="696"/>
      <c r="AG8" s="696"/>
      <c r="AH8" s="696"/>
      <c r="AI8" s="696"/>
    </row>
    <row r="9" spans="1:46" ht="30" customHeight="1">
      <c r="A9" s="20"/>
      <c r="B9" s="20"/>
      <c r="C9" s="80">
        <v>5</v>
      </c>
      <c r="D9" s="780"/>
      <c r="E9" s="456"/>
      <c r="F9" s="456"/>
      <c r="G9" s="456"/>
      <c r="H9" s="456"/>
      <c r="I9" s="456"/>
      <c r="J9" s="456"/>
      <c r="K9" s="456"/>
      <c r="L9" s="456"/>
      <c r="M9" s="456"/>
      <c r="N9" s="456"/>
      <c r="O9" s="755"/>
      <c r="P9" s="755"/>
      <c r="Q9" s="755"/>
      <c r="R9" s="755"/>
      <c r="S9" s="755"/>
      <c r="T9" s="755"/>
      <c r="U9" s="755"/>
      <c r="V9" s="755"/>
      <c r="W9" s="755"/>
      <c r="X9" s="777" t="str">
        <f>IFERROR(O9/SUM(O5:W9),"")</f>
        <v/>
      </c>
      <c r="Y9" s="777"/>
      <c r="Z9" s="777"/>
      <c r="AA9" s="777"/>
      <c r="AB9" s="777"/>
      <c r="AC9" s="696"/>
      <c r="AD9" s="696"/>
      <c r="AE9" s="696"/>
      <c r="AF9" s="696"/>
      <c r="AG9" s="696"/>
      <c r="AH9" s="696"/>
      <c r="AI9" s="696"/>
    </row>
    <row r="10" spans="1:46" ht="7.5" customHeight="1">
      <c r="A10" s="7"/>
      <c r="B10" s="6"/>
      <c r="C10" s="5"/>
      <c r="D10" s="5"/>
      <c r="E10" s="142"/>
      <c r="F10" s="142"/>
      <c r="G10" s="142"/>
      <c r="H10" s="142"/>
      <c r="I10" s="142"/>
      <c r="J10" s="142"/>
      <c r="K10" s="142"/>
      <c r="L10" s="142"/>
      <c r="M10" s="142"/>
      <c r="N10" s="142"/>
      <c r="O10" s="142"/>
      <c r="P10" s="160"/>
      <c r="Q10" s="160"/>
      <c r="R10" s="160"/>
      <c r="S10" s="160"/>
      <c r="T10" s="160"/>
      <c r="U10" s="160"/>
      <c r="V10" s="160"/>
      <c r="W10" s="160"/>
      <c r="X10" s="160"/>
      <c r="Y10" s="160"/>
      <c r="Z10" s="160"/>
      <c r="AA10" s="160"/>
      <c r="AB10" s="160"/>
      <c r="AC10" s="160"/>
      <c r="AD10" s="160"/>
      <c r="AE10" s="160"/>
      <c r="AF10" s="160"/>
      <c r="AG10" s="147"/>
      <c r="AJ10" s="97"/>
      <c r="AK10" s="97"/>
      <c r="AL10" s="97"/>
      <c r="AM10" s="97"/>
      <c r="AN10" s="97"/>
      <c r="AO10" s="97"/>
    </row>
    <row r="11" spans="1:46" ht="26.25" customHeight="1">
      <c r="A11" s="7"/>
      <c r="B11" s="6"/>
      <c r="C11" s="5"/>
      <c r="D11" s="1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204" t="s">
        <v>192</v>
      </c>
      <c r="AK11" s="17"/>
      <c r="AL11" s="204"/>
      <c r="AM11" s="17"/>
      <c r="AN11" s="17"/>
      <c r="AO11" s="17"/>
      <c r="AP11" s="17"/>
      <c r="AQ11" s="17"/>
      <c r="AR11" s="17"/>
      <c r="AS11" s="17"/>
      <c r="AT11" s="103"/>
    </row>
    <row r="14" spans="1:46" ht="89.25" customHeight="1">
      <c r="A14" s="272" t="s">
        <v>1193</v>
      </c>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3"/>
    </row>
  </sheetData>
  <mergeCells count="27">
    <mergeCell ref="D5:N5"/>
    <mergeCell ref="O5:W5"/>
    <mergeCell ref="X5:AB5"/>
    <mergeCell ref="AC5:AI5"/>
    <mergeCell ref="B2:AI2"/>
    <mergeCell ref="C4:N4"/>
    <mergeCell ref="O4:W4"/>
    <mergeCell ref="X4:AB4"/>
    <mergeCell ref="AC4:AI4"/>
    <mergeCell ref="D6:N6"/>
    <mergeCell ref="O6:W6"/>
    <mergeCell ref="X6:AB6"/>
    <mergeCell ref="AC6:AI6"/>
    <mergeCell ref="D7:N7"/>
    <mergeCell ref="O7:W7"/>
    <mergeCell ref="X7:AB7"/>
    <mergeCell ref="AC7:AI7"/>
    <mergeCell ref="A14:AI14"/>
    <mergeCell ref="D8:N8"/>
    <mergeCell ref="O8:W8"/>
    <mergeCell ref="X8:AB8"/>
    <mergeCell ref="AC8:AI8"/>
    <mergeCell ref="D9:N9"/>
    <mergeCell ref="O9:W9"/>
    <mergeCell ref="X9:AB9"/>
    <mergeCell ref="AC9:AI9"/>
    <mergeCell ref="E11:AI11"/>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AT21"/>
  <sheetViews>
    <sheetView showZeros="0" view="pageBreakPreview" zoomScaleNormal="100" zoomScaleSheetLayoutView="100" workbookViewId="0">
      <selection activeCell="O8" sqref="O8:V8"/>
    </sheetView>
  </sheetViews>
  <sheetFormatPr defaultRowHeight="16.5"/>
  <cols>
    <col min="1" max="4" width="1.125" style="91" customWidth="1"/>
    <col min="5" max="6" width="2.375" style="91" customWidth="1"/>
    <col min="7" max="7" width="4" style="91" customWidth="1"/>
    <col min="8" max="13" width="2.375" style="91" customWidth="1"/>
    <col min="14" max="22" width="2.625" style="91" customWidth="1"/>
    <col min="23" max="30" width="1.75" style="91" customWidth="1"/>
    <col min="31" max="37" width="2.375" style="91" customWidth="1"/>
    <col min="38" max="41" width="9" style="91"/>
    <col min="42" max="16384" width="9" style="97"/>
  </cols>
  <sheetData>
    <row r="2" spans="1:46" s="91" customFormat="1" ht="20.25" customHeight="1">
      <c r="A2" s="375" t="s">
        <v>251</v>
      </c>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P2" s="97"/>
      <c r="AQ2" s="97"/>
      <c r="AR2" s="97"/>
      <c r="AS2" s="97"/>
      <c r="AT2" s="97"/>
    </row>
    <row r="3" spans="1:46" s="91" customFormat="1"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c r="AP3" s="97"/>
      <c r="AQ3" s="97"/>
      <c r="AR3" s="97"/>
      <c r="AS3" s="97"/>
      <c r="AT3" s="97"/>
    </row>
    <row r="4" spans="1:46" s="91" customFormat="1" ht="30" customHeight="1">
      <c r="A4" s="20"/>
      <c r="B4" s="20"/>
      <c r="C4" s="493" t="s">
        <v>243</v>
      </c>
      <c r="D4" s="371"/>
      <c r="E4" s="371"/>
      <c r="F4" s="371"/>
      <c r="G4" s="371"/>
      <c r="H4" s="371"/>
      <c r="I4" s="371"/>
      <c r="J4" s="371"/>
      <c r="K4" s="371"/>
      <c r="L4" s="371"/>
      <c r="M4" s="371"/>
      <c r="N4" s="716"/>
      <c r="O4" s="717" t="s">
        <v>217</v>
      </c>
      <c r="P4" s="718"/>
      <c r="Q4" s="718"/>
      <c r="R4" s="718"/>
      <c r="S4" s="718"/>
      <c r="T4" s="718"/>
      <c r="U4" s="718"/>
      <c r="V4" s="719"/>
      <c r="W4" s="717" t="s">
        <v>210</v>
      </c>
      <c r="X4" s="718"/>
      <c r="Y4" s="718"/>
      <c r="Z4" s="718"/>
      <c r="AA4" s="718"/>
      <c r="AB4" s="718"/>
      <c r="AC4" s="718"/>
      <c r="AD4" s="719"/>
      <c r="AE4" s="717" t="s">
        <v>211</v>
      </c>
      <c r="AF4" s="718"/>
      <c r="AG4" s="718"/>
      <c r="AH4" s="718"/>
      <c r="AI4" s="718"/>
      <c r="AJ4" s="718"/>
      <c r="AK4" s="719"/>
      <c r="AP4" s="97"/>
      <c r="AQ4" s="97"/>
      <c r="AR4" s="97"/>
      <c r="AS4" s="97"/>
      <c r="AT4" s="97"/>
    </row>
    <row r="5" spans="1:46" s="91" customFormat="1" ht="30" customHeight="1">
      <c r="A5" s="20"/>
      <c r="B5" s="20"/>
      <c r="C5" s="720" t="s">
        <v>212</v>
      </c>
      <c r="D5" s="721"/>
      <c r="E5" s="721"/>
      <c r="F5" s="721"/>
      <c r="G5" s="722"/>
      <c r="H5" s="493" t="s">
        <v>253</v>
      </c>
      <c r="I5" s="371"/>
      <c r="J5" s="371"/>
      <c r="K5" s="371"/>
      <c r="L5" s="371"/>
      <c r="M5" s="371"/>
      <c r="N5" s="716"/>
      <c r="O5" s="741"/>
      <c r="P5" s="742"/>
      <c r="Q5" s="742"/>
      <c r="R5" s="742"/>
      <c r="S5" s="742"/>
      <c r="T5" s="742"/>
      <c r="U5" s="742"/>
      <c r="V5" s="743"/>
      <c r="W5" s="732">
        <f>IFERROR(O5/$O$14,"")</f>
        <v>0</v>
      </c>
      <c r="X5" s="733"/>
      <c r="Y5" s="733"/>
      <c r="Z5" s="733"/>
      <c r="AA5" s="733"/>
      <c r="AB5" s="733"/>
      <c r="AC5" s="733"/>
      <c r="AD5" s="734"/>
      <c r="AE5" s="735"/>
      <c r="AF5" s="736"/>
      <c r="AG5" s="736"/>
      <c r="AH5" s="736"/>
      <c r="AI5" s="736"/>
      <c r="AJ5" s="736"/>
      <c r="AK5" s="737"/>
      <c r="AP5" s="97"/>
      <c r="AQ5" s="97"/>
      <c r="AR5" s="97"/>
      <c r="AS5" s="97"/>
      <c r="AT5" s="97"/>
    </row>
    <row r="6" spans="1:46" s="91" customFormat="1" ht="30" customHeight="1">
      <c r="A6" s="20"/>
      <c r="B6" s="20"/>
      <c r="C6" s="723"/>
      <c r="D6" s="724"/>
      <c r="E6" s="724"/>
      <c r="F6" s="724"/>
      <c r="G6" s="725"/>
      <c r="H6" s="493" t="s">
        <v>254</v>
      </c>
      <c r="I6" s="371"/>
      <c r="J6" s="371"/>
      <c r="K6" s="371"/>
      <c r="L6" s="371"/>
      <c r="M6" s="371"/>
      <c r="N6" s="716"/>
      <c r="O6" s="741">
        <v>0</v>
      </c>
      <c r="P6" s="742"/>
      <c r="Q6" s="742"/>
      <c r="R6" s="742"/>
      <c r="S6" s="742"/>
      <c r="T6" s="742"/>
      <c r="U6" s="742"/>
      <c r="V6" s="743"/>
      <c r="W6" s="738">
        <f>IFERROR(O6/$O$14,"")</f>
        <v>0</v>
      </c>
      <c r="X6" s="739"/>
      <c r="Y6" s="739"/>
      <c r="Z6" s="739"/>
      <c r="AA6" s="739"/>
      <c r="AB6" s="739"/>
      <c r="AC6" s="739"/>
      <c r="AD6" s="740"/>
      <c r="AE6" s="735"/>
      <c r="AF6" s="736"/>
      <c r="AG6" s="736"/>
      <c r="AH6" s="736"/>
      <c r="AI6" s="736"/>
      <c r="AJ6" s="736"/>
      <c r="AK6" s="737"/>
      <c r="AP6" s="97"/>
      <c r="AQ6" s="97"/>
      <c r="AR6" s="97"/>
      <c r="AS6" s="97"/>
      <c r="AT6" s="97"/>
    </row>
    <row r="7" spans="1:46" s="91" customFormat="1" ht="30" customHeight="1">
      <c r="A7" s="20"/>
      <c r="B7" s="20"/>
      <c r="C7" s="726"/>
      <c r="D7" s="727"/>
      <c r="E7" s="727"/>
      <c r="F7" s="727"/>
      <c r="G7" s="728"/>
      <c r="H7" s="493" t="s">
        <v>255</v>
      </c>
      <c r="I7" s="371"/>
      <c r="J7" s="371"/>
      <c r="K7" s="371"/>
      <c r="L7" s="371"/>
      <c r="M7" s="371"/>
      <c r="N7" s="716"/>
      <c r="O7" s="741">
        <v>88352078</v>
      </c>
      <c r="P7" s="742"/>
      <c r="Q7" s="742"/>
      <c r="R7" s="742"/>
      <c r="S7" s="742"/>
      <c r="T7" s="742"/>
      <c r="U7" s="742"/>
      <c r="V7" s="743"/>
      <c r="W7" s="738">
        <f t="shared" ref="W7:W13" si="0">IFERROR(O7/$O$14,"")</f>
        <v>0.95210548947082307</v>
      </c>
      <c r="X7" s="739"/>
      <c r="Y7" s="739"/>
      <c r="Z7" s="739"/>
      <c r="AA7" s="739"/>
      <c r="AB7" s="739"/>
      <c r="AC7" s="739"/>
      <c r="AD7" s="740"/>
      <c r="AE7" s="735"/>
      <c r="AF7" s="736"/>
      <c r="AG7" s="736"/>
      <c r="AH7" s="736"/>
      <c r="AI7" s="736"/>
      <c r="AJ7" s="736"/>
      <c r="AK7" s="737"/>
      <c r="AP7" s="97"/>
      <c r="AQ7" s="97"/>
      <c r="AR7" s="97"/>
      <c r="AS7" s="97"/>
      <c r="AT7" s="97"/>
    </row>
    <row r="8" spans="1:46" s="91" customFormat="1" ht="30" customHeight="1">
      <c r="A8" s="20"/>
      <c r="B8" s="20"/>
      <c r="C8" s="720" t="s">
        <v>1014</v>
      </c>
      <c r="D8" s="721"/>
      <c r="E8" s="721"/>
      <c r="F8" s="721"/>
      <c r="G8" s="722"/>
      <c r="H8" s="493" t="s">
        <v>256</v>
      </c>
      <c r="I8" s="371"/>
      <c r="J8" s="371"/>
      <c r="K8" s="371"/>
      <c r="L8" s="371"/>
      <c r="M8" s="371"/>
      <c r="N8" s="716"/>
      <c r="O8" s="741"/>
      <c r="P8" s="742"/>
      <c r="Q8" s="742"/>
      <c r="R8" s="742"/>
      <c r="S8" s="742"/>
      <c r="T8" s="742"/>
      <c r="U8" s="742"/>
      <c r="V8" s="743"/>
      <c r="W8" s="738">
        <f>IFERROR(O8/$O$14,"")</f>
        <v>0</v>
      </c>
      <c r="X8" s="739"/>
      <c r="Y8" s="739"/>
      <c r="Z8" s="739"/>
      <c r="AA8" s="739"/>
      <c r="AB8" s="739"/>
      <c r="AC8" s="739"/>
      <c r="AD8" s="740"/>
      <c r="AE8" s="735"/>
      <c r="AF8" s="736"/>
      <c r="AG8" s="736"/>
      <c r="AH8" s="736"/>
      <c r="AI8" s="736"/>
      <c r="AJ8" s="736"/>
      <c r="AK8" s="737"/>
      <c r="AP8" s="97"/>
      <c r="AQ8" s="97"/>
      <c r="AR8" s="97"/>
      <c r="AS8" s="97"/>
      <c r="AT8" s="97"/>
    </row>
    <row r="9" spans="1:46" s="91" customFormat="1" ht="30" customHeight="1">
      <c r="A9" s="20"/>
      <c r="B9" s="20"/>
      <c r="C9" s="723"/>
      <c r="D9" s="724"/>
      <c r="E9" s="724"/>
      <c r="F9" s="724"/>
      <c r="G9" s="725"/>
      <c r="H9" s="493" t="s">
        <v>257</v>
      </c>
      <c r="I9" s="371"/>
      <c r="J9" s="371"/>
      <c r="K9" s="371"/>
      <c r="L9" s="371"/>
      <c r="M9" s="371"/>
      <c r="N9" s="716"/>
      <c r="O9" s="741"/>
      <c r="P9" s="742"/>
      <c r="Q9" s="742"/>
      <c r="R9" s="742"/>
      <c r="S9" s="742"/>
      <c r="T9" s="742"/>
      <c r="U9" s="742"/>
      <c r="V9" s="743"/>
      <c r="W9" s="738">
        <f>IFERROR(O9/$O$14,"")</f>
        <v>0</v>
      </c>
      <c r="X9" s="739"/>
      <c r="Y9" s="739"/>
      <c r="Z9" s="739"/>
      <c r="AA9" s="739"/>
      <c r="AB9" s="739"/>
      <c r="AC9" s="739"/>
      <c r="AD9" s="740"/>
      <c r="AE9" s="735"/>
      <c r="AF9" s="736"/>
      <c r="AG9" s="736"/>
      <c r="AH9" s="736"/>
      <c r="AI9" s="736"/>
      <c r="AJ9" s="736"/>
      <c r="AK9" s="737"/>
      <c r="AP9" s="97"/>
      <c r="AQ9" s="97"/>
      <c r="AR9" s="97"/>
      <c r="AS9" s="97"/>
      <c r="AT9" s="97"/>
    </row>
    <row r="10" spans="1:46" s="91" customFormat="1" ht="30" customHeight="1">
      <c r="A10" s="20"/>
      <c r="B10" s="20"/>
      <c r="C10" s="726"/>
      <c r="D10" s="727"/>
      <c r="E10" s="727"/>
      <c r="F10" s="727"/>
      <c r="G10" s="728"/>
      <c r="H10" s="493" t="s">
        <v>255</v>
      </c>
      <c r="I10" s="371"/>
      <c r="J10" s="371"/>
      <c r="K10" s="371"/>
      <c r="L10" s="371"/>
      <c r="M10" s="371"/>
      <c r="N10" s="716"/>
      <c r="O10" s="741"/>
      <c r="P10" s="742"/>
      <c r="Q10" s="742"/>
      <c r="R10" s="742"/>
      <c r="S10" s="742"/>
      <c r="T10" s="742"/>
      <c r="U10" s="742"/>
      <c r="V10" s="743"/>
      <c r="W10" s="738">
        <f t="shared" si="0"/>
        <v>0</v>
      </c>
      <c r="X10" s="739"/>
      <c r="Y10" s="739"/>
      <c r="Z10" s="739"/>
      <c r="AA10" s="739"/>
      <c r="AB10" s="739"/>
      <c r="AC10" s="739"/>
      <c r="AD10" s="740"/>
      <c r="AE10" s="735"/>
      <c r="AF10" s="736"/>
      <c r="AG10" s="736"/>
      <c r="AH10" s="736"/>
      <c r="AI10" s="736"/>
      <c r="AJ10" s="736"/>
      <c r="AK10" s="737"/>
      <c r="AP10" s="97"/>
      <c r="AQ10" s="97"/>
      <c r="AR10" s="97"/>
      <c r="AS10" s="97"/>
      <c r="AT10" s="97"/>
    </row>
    <row r="11" spans="1:46" s="91" customFormat="1" ht="30" customHeight="1">
      <c r="A11" s="20"/>
      <c r="B11" s="20"/>
      <c r="C11" s="493" t="s">
        <v>159</v>
      </c>
      <c r="D11" s="371"/>
      <c r="E11" s="371"/>
      <c r="F11" s="371"/>
      <c r="G11" s="716"/>
      <c r="H11" s="493" t="s">
        <v>258</v>
      </c>
      <c r="I11" s="371"/>
      <c r="J11" s="371"/>
      <c r="K11" s="371"/>
      <c r="L11" s="371"/>
      <c r="M11" s="371"/>
      <c r="N11" s="716"/>
      <c r="O11" s="741"/>
      <c r="P11" s="742"/>
      <c r="Q11" s="742"/>
      <c r="R11" s="742"/>
      <c r="S11" s="742"/>
      <c r="T11" s="742"/>
      <c r="U11" s="742"/>
      <c r="V11" s="743"/>
      <c r="W11" s="738">
        <f>IFERROR(O11/$O$14,"")</f>
        <v>0</v>
      </c>
      <c r="X11" s="739"/>
      <c r="Y11" s="739"/>
      <c r="Z11" s="739"/>
      <c r="AA11" s="739"/>
      <c r="AB11" s="739"/>
      <c r="AC11" s="739"/>
      <c r="AD11" s="740"/>
      <c r="AE11" s="735"/>
      <c r="AF11" s="736"/>
      <c r="AG11" s="736"/>
      <c r="AH11" s="736"/>
      <c r="AI11" s="736"/>
      <c r="AJ11" s="736"/>
      <c r="AK11" s="737"/>
      <c r="AP11" s="97"/>
      <c r="AQ11" s="97"/>
      <c r="AR11" s="97"/>
      <c r="AS11" s="97"/>
      <c r="AT11" s="97"/>
    </row>
    <row r="12" spans="1:46" s="91" customFormat="1" ht="30" customHeight="1">
      <c r="A12" s="20"/>
      <c r="B12" s="20"/>
      <c r="C12" s="493" t="s">
        <v>223</v>
      </c>
      <c r="D12" s="371"/>
      <c r="E12" s="371"/>
      <c r="F12" s="371"/>
      <c r="G12" s="716"/>
      <c r="H12" s="493" t="s">
        <v>259</v>
      </c>
      <c r="I12" s="371"/>
      <c r="J12" s="371"/>
      <c r="K12" s="371"/>
      <c r="L12" s="371"/>
      <c r="M12" s="371"/>
      <c r="N12" s="716"/>
      <c r="O12" s="741"/>
      <c r="P12" s="742"/>
      <c r="Q12" s="742"/>
      <c r="R12" s="742"/>
      <c r="S12" s="742"/>
      <c r="T12" s="742"/>
      <c r="U12" s="742"/>
      <c r="V12" s="743"/>
      <c r="W12" s="738">
        <f>IFERROR(O12/$O$14,"")</f>
        <v>0</v>
      </c>
      <c r="X12" s="739"/>
      <c r="Y12" s="739"/>
      <c r="Z12" s="739"/>
      <c r="AA12" s="739"/>
      <c r="AB12" s="739"/>
      <c r="AC12" s="739"/>
      <c r="AD12" s="740"/>
      <c r="AE12" s="735"/>
      <c r="AF12" s="736"/>
      <c r="AG12" s="736"/>
      <c r="AH12" s="736"/>
      <c r="AI12" s="736"/>
      <c r="AJ12" s="736"/>
      <c r="AK12" s="737"/>
      <c r="AP12" s="97"/>
      <c r="AQ12" s="97"/>
      <c r="AR12" s="97"/>
      <c r="AS12" s="97"/>
      <c r="AT12" s="97"/>
    </row>
    <row r="13" spans="1:46" s="91" customFormat="1" ht="30" customHeight="1">
      <c r="A13" s="20"/>
      <c r="B13" s="20"/>
      <c r="C13" s="492" t="s">
        <v>224</v>
      </c>
      <c r="D13" s="492"/>
      <c r="E13" s="492"/>
      <c r="F13" s="492"/>
      <c r="G13" s="492"/>
      <c r="H13" s="492"/>
      <c r="I13" s="492"/>
      <c r="J13" s="492"/>
      <c r="K13" s="492"/>
      <c r="L13" s="492"/>
      <c r="M13" s="492"/>
      <c r="N13" s="492"/>
      <c r="O13" s="741">
        <v>4444444</v>
      </c>
      <c r="P13" s="742"/>
      <c r="Q13" s="742"/>
      <c r="R13" s="742"/>
      <c r="S13" s="742"/>
      <c r="T13" s="742"/>
      <c r="U13" s="742"/>
      <c r="V13" s="743"/>
      <c r="W13" s="738">
        <f t="shared" si="0"/>
        <v>4.7894510529176947E-2</v>
      </c>
      <c r="X13" s="739"/>
      <c r="Y13" s="739"/>
      <c r="Z13" s="739"/>
      <c r="AA13" s="739"/>
      <c r="AB13" s="739"/>
      <c r="AC13" s="739"/>
      <c r="AD13" s="740"/>
      <c r="AE13" s="735"/>
      <c r="AF13" s="736"/>
      <c r="AG13" s="736"/>
      <c r="AH13" s="736"/>
      <c r="AI13" s="736"/>
      <c r="AJ13" s="736"/>
      <c r="AK13" s="737"/>
      <c r="AP13" s="97"/>
      <c r="AQ13" s="97"/>
      <c r="AR13" s="97"/>
      <c r="AS13" s="97"/>
      <c r="AT13" s="97"/>
    </row>
    <row r="14" spans="1:46" s="91" customFormat="1" ht="30" customHeight="1">
      <c r="A14" s="20"/>
      <c r="B14" s="20"/>
      <c r="C14" s="492" t="s">
        <v>260</v>
      </c>
      <c r="D14" s="492"/>
      <c r="E14" s="492"/>
      <c r="F14" s="492"/>
      <c r="G14" s="492"/>
      <c r="H14" s="492"/>
      <c r="I14" s="492"/>
      <c r="J14" s="492"/>
      <c r="K14" s="492"/>
      <c r="L14" s="492"/>
      <c r="M14" s="492"/>
      <c r="N14" s="492"/>
      <c r="O14" s="729">
        <f>SUM(O5:V13)</f>
        <v>92796522</v>
      </c>
      <c r="P14" s="730"/>
      <c r="Q14" s="730"/>
      <c r="R14" s="730"/>
      <c r="S14" s="730"/>
      <c r="T14" s="730"/>
      <c r="U14" s="730"/>
      <c r="V14" s="731"/>
      <c r="W14" s="732">
        <f>SUM(W5:AD13)</f>
        <v>1</v>
      </c>
      <c r="X14" s="733"/>
      <c r="Y14" s="733"/>
      <c r="Z14" s="733"/>
      <c r="AA14" s="733"/>
      <c r="AB14" s="733"/>
      <c r="AC14" s="733"/>
      <c r="AD14" s="734"/>
      <c r="AE14" s="717"/>
      <c r="AF14" s="718"/>
      <c r="AG14" s="718"/>
      <c r="AH14" s="718"/>
      <c r="AI14" s="718"/>
      <c r="AJ14" s="718"/>
      <c r="AK14" s="719"/>
      <c r="AP14" s="97"/>
      <c r="AQ14" s="97"/>
      <c r="AR14" s="97"/>
      <c r="AS14" s="97"/>
      <c r="AT14" s="97"/>
    </row>
    <row r="15" spans="1:46" ht="18.75" customHeight="1">
      <c r="C15" s="17" t="s">
        <v>215</v>
      </c>
      <c r="D15" s="203"/>
      <c r="E15" s="750" t="s">
        <v>1019</v>
      </c>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750"/>
      <c r="AG15" s="750"/>
      <c r="AH15" s="750"/>
      <c r="AI15" s="750"/>
      <c r="AJ15" s="17"/>
      <c r="AK15" s="17"/>
    </row>
    <row r="16" spans="1:46" ht="18.75" customHeight="1">
      <c r="A16" s="4"/>
      <c r="B16" s="141"/>
      <c r="C16" s="141"/>
      <c r="D16" s="182"/>
      <c r="E16" s="754" t="s">
        <v>261</v>
      </c>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5"/>
      <c r="AJ16" s="5"/>
      <c r="AK16" s="5"/>
      <c r="AL16" s="2"/>
      <c r="AO16" s="97"/>
    </row>
    <row r="17" spans="1:46" ht="26.25" customHeight="1">
      <c r="A17" s="7"/>
      <c r="B17" s="6"/>
      <c r="C17" s="5"/>
      <c r="D17" s="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195" t="s">
        <v>170</v>
      </c>
      <c r="AP17" s="91"/>
      <c r="AQ17" s="91"/>
      <c r="AR17" s="91"/>
      <c r="AS17" s="91"/>
      <c r="AT17" s="91"/>
    </row>
    <row r="21" spans="1:46" ht="104.25" customHeight="1">
      <c r="A21" s="272" t="s">
        <v>1194</v>
      </c>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3"/>
    </row>
  </sheetData>
  <sheetProtection formatCells="0" formatRows="0"/>
  <protectedRanges>
    <protectedRange sqref="AE5:AK13" name="범위1"/>
    <protectedRange sqref="D15:E15 A16:AK20 A22:AK26" name="범위2"/>
    <protectedRange sqref="A21:AK21" name="범위2_3"/>
  </protectedRanges>
  <mergeCells count="53">
    <mergeCell ref="A21:AK21"/>
    <mergeCell ref="E16:AH16"/>
    <mergeCell ref="E17:AK17"/>
    <mergeCell ref="C13:N13"/>
    <mergeCell ref="O13:V13"/>
    <mergeCell ref="W13:AD13"/>
    <mergeCell ref="AE13:AK13"/>
    <mergeCell ref="C14:N14"/>
    <mergeCell ref="O14:V14"/>
    <mergeCell ref="W14:AD14"/>
    <mergeCell ref="AE14:AK14"/>
    <mergeCell ref="C8:G10"/>
    <mergeCell ref="H8:N8"/>
    <mergeCell ref="O8:V8"/>
    <mergeCell ref="W8:AD8"/>
    <mergeCell ref="E15:AI15"/>
    <mergeCell ref="C11:G11"/>
    <mergeCell ref="H11:N11"/>
    <mergeCell ref="O11:V11"/>
    <mergeCell ref="W11:AD11"/>
    <mergeCell ref="AE11:AK11"/>
    <mergeCell ref="C12:G12"/>
    <mergeCell ref="H12:N12"/>
    <mergeCell ref="O12:V12"/>
    <mergeCell ref="W12:AD12"/>
    <mergeCell ref="AE12:AK12"/>
    <mergeCell ref="H9:N9"/>
    <mergeCell ref="O9:V9"/>
    <mergeCell ref="W9:AD9"/>
    <mergeCell ref="AE9:AK9"/>
    <mergeCell ref="W7:AD7"/>
    <mergeCell ref="AE7:AK7"/>
    <mergeCell ref="H10:N10"/>
    <mergeCell ref="O10:V10"/>
    <mergeCell ref="W10:AD10"/>
    <mergeCell ref="AE10:AK10"/>
    <mergeCell ref="C5:G7"/>
    <mergeCell ref="H5:N5"/>
    <mergeCell ref="O5:V5"/>
    <mergeCell ref="W5:AD5"/>
    <mergeCell ref="AE5:AK5"/>
    <mergeCell ref="H6:N6"/>
    <mergeCell ref="O6:V6"/>
    <mergeCell ref="W6:AD6"/>
    <mergeCell ref="AE6:AK6"/>
    <mergeCell ref="H7:N7"/>
    <mergeCell ref="O7:V7"/>
    <mergeCell ref="AE8:AK8"/>
    <mergeCell ref="A2:AK2"/>
    <mergeCell ref="C4:N4"/>
    <mergeCell ref="O4:V4"/>
    <mergeCell ref="W4:AD4"/>
    <mergeCell ref="AE4:AK4"/>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S41"/>
  <sheetViews>
    <sheetView showZeros="0" view="pageBreakPreview" topLeftCell="A4" zoomScaleNormal="100" zoomScaleSheetLayoutView="100" workbookViewId="0">
      <selection activeCell="L9" sqref="L9:O21"/>
    </sheetView>
  </sheetViews>
  <sheetFormatPr defaultRowHeight="16.5"/>
  <cols>
    <col min="1" max="4" width="1.125" style="91" customWidth="1"/>
    <col min="5" max="10" width="2.5" style="91" customWidth="1"/>
    <col min="11" max="15" width="13.75" style="91" customWidth="1"/>
    <col min="16" max="22" width="9" style="91"/>
    <col min="23" max="16384" width="9" style="97"/>
  </cols>
  <sheetData>
    <row r="1" spans="1:23">
      <c r="R1" s="97"/>
      <c r="S1" s="97"/>
      <c r="T1" s="97"/>
      <c r="U1" s="97"/>
      <c r="V1" s="97"/>
    </row>
    <row r="2" spans="1:23" ht="20.25" customHeight="1">
      <c r="A2" s="375" t="s">
        <v>292</v>
      </c>
      <c r="B2" s="375"/>
      <c r="C2" s="375"/>
      <c r="D2" s="375"/>
      <c r="E2" s="375"/>
      <c r="F2" s="375"/>
      <c r="G2" s="375"/>
      <c r="H2" s="375"/>
      <c r="I2" s="375"/>
      <c r="J2" s="375"/>
      <c r="K2" s="375"/>
      <c r="L2" s="375"/>
      <c r="M2" s="375"/>
      <c r="N2" s="375"/>
      <c r="R2" s="97"/>
      <c r="S2" s="97"/>
      <c r="T2" s="97"/>
      <c r="U2" s="97"/>
      <c r="V2" s="97"/>
    </row>
    <row r="3" spans="1:23" ht="19.5">
      <c r="A3" s="4"/>
      <c r="B3" s="4"/>
      <c r="C3" s="4"/>
      <c r="D3" s="4"/>
      <c r="E3" s="4"/>
      <c r="F3" s="4"/>
      <c r="G3" s="4"/>
      <c r="H3" s="4"/>
      <c r="I3" s="4"/>
      <c r="J3" s="4"/>
      <c r="K3" s="4"/>
      <c r="L3" s="4"/>
      <c r="M3" s="4"/>
      <c r="N3" s="4"/>
      <c r="R3" s="97"/>
      <c r="S3" s="97"/>
      <c r="T3" s="97"/>
      <c r="U3" s="97"/>
      <c r="V3" s="97"/>
    </row>
    <row r="4" spans="1:23" ht="18.75" customHeight="1">
      <c r="A4" s="4"/>
      <c r="B4" s="375" t="s">
        <v>290</v>
      </c>
      <c r="C4" s="375"/>
      <c r="D4" s="375"/>
      <c r="E4" s="375"/>
      <c r="F4" s="375"/>
      <c r="G4" s="375"/>
      <c r="H4" s="375"/>
      <c r="I4" s="375"/>
      <c r="J4" s="375"/>
      <c r="K4" s="375"/>
      <c r="L4" s="375"/>
      <c r="M4" s="375"/>
      <c r="N4" s="375"/>
      <c r="R4" s="97"/>
      <c r="S4" s="97"/>
      <c r="T4" s="97"/>
      <c r="U4" s="97"/>
      <c r="V4" s="97"/>
    </row>
    <row r="5" spans="1:23" s="91" customFormat="1" ht="19.5" customHeight="1">
      <c r="A5" s="4"/>
      <c r="B5" s="4"/>
      <c r="C5" s="4"/>
      <c r="D5" s="4"/>
      <c r="E5" s="4"/>
      <c r="F5" s="4"/>
      <c r="G5" s="4"/>
      <c r="H5" s="4"/>
      <c r="I5" s="4"/>
      <c r="J5" s="4"/>
      <c r="K5" s="4"/>
      <c r="L5" s="4"/>
      <c r="M5" s="4"/>
      <c r="N5" s="4"/>
      <c r="W5" s="97"/>
    </row>
    <row r="6" spans="1:23" s="91" customFormat="1" ht="18.75" customHeight="1">
      <c r="A6" s="4"/>
      <c r="B6" s="141"/>
      <c r="C6" s="141"/>
      <c r="D6" s="141"/>
      <c r="E6" s="141"/>
      <c r="F6" s="141"/>
      <c r="G6" s="141"/>
      <c r="H6" s="141"/>
      <c r="I6" s="141"/>
      <c r="J6" s="141"/>
      <c r="K6" s="141"/>
      <c r="L6" s="141"/>
      <c r="M6" s="141"/>
      <c r="O6" s="158" t="s">
        <v>291</v>
      </c>
      <c r="W6" s="97"/>
    </row>
    <row r="7" spans="1:23" s="91" customFormat="1" ht="30" customHeight="1">
      <c r="A7" s="20"/>
      <c r="B7" s="20"/>
      <c r="C7" s="781" t="s">
        <v>262</v>
      </c>
      <c r="D7" s="781"/>
      <c r="E7" s="781"/>
      <c r="F7" s="781"/>
      <c r="G7" s="781"/>
      <c r="H7" s="781"/>
      <c r="I7" s="781"/>
      <c r="J7" s="781"/>
      <c r="K7" s="146" t="s">
        <v>984</v>
      </c>
      <c r="L7" s="264" t="s">
        <v>1296</v>
      </c>
      <c r="M7" s="161" t="s">
        <v>293</v>
      </c>
      <c r="N7" s="161" t="s">
        <v>294</v>
      </c>
      <c r="O7" s="196" t="s">
        <v>985</v>
      </c>
      <c r="W7" s="97"/>
    </row>
    <row r="8" spans="1:23" s="91" customFormat="1" ht="30" customHeight="1">
      <c r="A8" s="20"/>
      <c r="B8" s="20"/>
      <c r="C8" s="781" t="s">
        <v>252</v>
      </c>
      <c r="D8" s="781"/>
      <c r="E8" s="781"/>
      <c r="F8" s="781"/>
      <c r="G8" s="781"/>
      <c r="H8" s="781"/>
      <c r="I8" s="781"/>
      <c r="J8" s="781"/>
      <c r="K8" s="83">
        <f>SUM(L8:O8)</f>
        <v>0</v>
      </c>
      <c r="L8" s="50"/>
      <c r="M8" s="50"/>
      <c r="N8" s="50"/>
      <c r="O8" s="205"/>
      <c r="W8" s="97"/>
    </row>
    <row r="9" spans="1:23" s="91" customFormat="1" ht="30" customHeight="1">
      <c r="A9" s="20"/>
      <c r="B9" s="20"/>
      <c r="C9" s="781" t="s">
        <v>263</v>
      </c>
      <c r="D9" s="781"/>
      <c r="E9" s="781"/>
      <c r="F9" s="781"/>
      <c r="G9" s="781"/>
      <c r="H9" s="781"/>
      <c r="I9" s="781"/>
      <c r="J9" s="781"/>
      <c r="K9" s="83">
        <f t="shared" ref="K9:K35" si="0">SUM(L9:O9)</f>
        <v>400000</v>
      </c>
      <c r="L9" s="50">
        <v>400000</v>
      </c>
      <c r="M9" s="50"/>
      <c r="N9" s="50"/>
      <c r="O9" s="205"/>
      <c r="W9" s="97"/>
    </row>
    <row r="10" spans="1:23" s="91" customFormat="1" ht="30" customHeight="1">
      <c r="A10" s="20"/>
      <c r="B10" s="20"/>
      <c r="C10" s="781" t="s">
        <v>264</v>
      </c>
      <c r="D10" s="781"/>
      <c r="E10" s="781"/>
      <c r="F10" s="781"/>
      <c r="G10" s="781"/>
      <c r="H10" s="781"/>
      <c r="I10" s="781"/>
      <c r="J10" s="781"/>
      <c r="K10" s="83">
        <f t="shared" si="0"/>
        <v>0</v>
      </c>
      <c r="L10" s="50"/>
      <c r="M10" s="50"/>
      <c r="N10" s="50"/>
      <c r="O10" s="205"/>
      <c r="W10" s="97"/>
    </row>
    <row r="11" spans="1:23" s="91" customFormat="1" ht="30" customHeight="1">
      <c r="A11" s="20"/>
      <c r="B11" s="20"/>
      <c r="C11" s="781" t="s">
        <v>265</v>
      </c>
      <c r="D11" s="781"/>
      <c r="E11" s="781"/>
      <c r="F11" s="781"/>
      <c r="G11" s="781"/>
      <c r="H11" s="781"/>
      <c r="I11" s="781"/>
      <c r="J11" s="781"/>
      <c r="K11" s="83">
        <f t="shared" si="0"/>
        <v>0</v>
      </c>
      <c r="L11" s="50"/>
      <c r="M11" s="50"/>
      <c r="N11" s="50"/>
      <c r="O11" s="205"/>
      <c r="W11" s="97"/>
    </row>
    <row r="12" spans="1:23" s="91" customFormat="1" ht="30" customHeight="1">
      <c r="A12" s="20"/>
      <c r="B12" s="20"/>
      <c r="C12" s="781" t="s">
        <v>266</v>
      </c>
      <c r="D12" s="781"/>
      <c r="E12" s="781"/>
      <c r="F12" s="781"/>
      <c r="G12" s="781"/>
      <c r="H12" s="781"/>
      <c r="I12" s="781"/>
      <c r="J12" s="781"/>
      <c r="K12" s="83">
        <f t="shared" si="0"/>
        <v>0</v>
      </c>
      <c r="L12" s="50"/>
      <c r="M12" s="50"/>
      <c r="N12" s="50"/>
      <c r="O12" s="205"/>
      <c r="W12" s="97"/>
    </row>
    <row r="13" spans="1:23" s="91" customFormat="1" ht="30" customHeight="1">
      <c r="A13" s="20"/>
      <c r="B13" s="20"/>
      <c r="C13" s="781" t="s">
        <v>267</v>
      </c>
      <c r="D13" s="781"/>
      <c r="E13" s="781"/>
      <c r="F13" s="781"/>
      <c r="G13" s="781"/>
      <c r="H13" s="781"/>
      <c r="I13" s="781"/>
      <c r="J13" s="781"/>
      <c r="K13" s="83">
        <f t="shared" si="0"/>
        <v>67000000</v>
      </c>
      <c r="L13" s="50">
        <v>67000000</v>
      </c>
      <c r="M13" s="50"/>
      <c r="N13" s="50"/>
      <c r="O13" s="205"/>
      <c r="W13" s="97"/>
    </row>
    <row r="14" spans="1:23" ht="30" customHeight="1">
      <c r="A14" s="20"/>
      <c r="B14" s="20"/>
      <c r="C14" s="781" t="s">
        <v>268</v>
      </c>
      <c r="D14" s="781"/>
      <c r="E14" s="781"/>
      <c r="F14" s="781"/>
      <c r="G14" s="781"/>
      <c r="H14" s="781"/>
      <c r="I14" s="781"/>
      <c r="J14" s="781"/>
      <c r="K14" s="83">
        <f t="shared" si="0"/>
        <v>0</v>
      </c>
      <c r="L14" s="50"/>
      <c r="M14" s="50"/>
      <c r="N14" s="50"/>
      <c r="O14" s="205"/>
    </row>
    <row r="15" spans="1:23" ht="30" customHeight="1">
      <c r="A15" s="20"/>
      <c r="B15" s="20"/>
      <c r="C15" s="781" t="s">
        <v>269</v>
      </c>
      <c r="D15" s="781"/>
      <c r="E15" s="781"/>
      <c r="F15" s="781"/>
      <c r="G15" s="781"/>
      <c r="H15" s="781"/>
      <c r="I15" s="781"/>
      <c r="J15" s="781"/>
      <c r="K15" s="83">
        <f t="shared" si="0"/>
        <v>2417778</v>
      </c>
      <c r="L15" s="50">
        <v>2417778</v>
      </c>
      <c r="M15" s="50"/>
      <c r="N15" s="50"/>
      <c r="O15" s="84"/>
    </row>
    <row r="16" spans="1:23" ht="30" customHeight="1">
      <c r="A16" s="20"/>
      <c r="B16" s="20"/>
      <c r="C16" s="781" t="s">
        <v>270</v>
      </c>
      <c r="D16" s="781"/>
      <c r="E16" s="781"/>
      <c r="F16" s="781"/>
      <c r="G16" s="781"/>
      <c r="H16" s="781"/>
      <c r="I16" s="781"/>
      <c r="J16" s="781"/>
      <c r="K16" s="83">
        <f t="shared" si="0"/>
        <v>4444444</v>
      </c>
      <c r="L16" s="50"/>
      <c r="M16" s="50"/>
      <c r="N16" s="50"/>
      <c r="O16" s="263">
        <v>4444444</v>
      </c>
      <c r="W16" s="91"/>
    </row>
    <row r="17" spans="1:15" ht="30" customHeight="1">
      <c r="A17" s="20"/>
      <c r="B17" s="20"/>
      <c r="C17" s="781" t="s">
        <v>271</v>
      </c>
      <c r="D17" s="781"/>
      <c r="E17" s="781"/>
      <c r="F17" s="781"/>
      <c r="G17" s="781"/>
      <c r="H17" s="781"/>
      <c r="I17" s="781"/>
      <c r="J17" s="781"/>
      <c r="K17" s="83">
        <f t="shared" si="0"/>
        <v>18385800</v>
      </c>
      <c r="L17" s="50">
        <v>18385800</v>
      </c>
      <c r="M17" s="50"/>
      <c r="N17" s="50"/>
      <c r="O17" s="205"/>
    </row>
    <row r="18" spans="1:15" ht="30" customHeight="1">
      <c r="A18" s="20"/>
      <c r="B18" s="20"/>
      <c r="C18" s="781" t="s">
        <v>272</v>
      </c>
      <c r="D18" s="781"/>
      <c r="E18" s="781"/>
      <c r="F18" s="781"/>
      <c r="G18" s="781"/>
      <c r="H18" s="781"/>
      <c r="I18" s="781"/>
      <c r="J18" s="781"/>
      <c r="K18" s="83">
        <f t="shared" si="0"/>
        <v>0</v>
      </c>
      <c r="L18" s="50"/>
      <c r="M18" s="50"/>
      <c r="N18" s="50"/>
      <c r="O18" s="205"/>
    </row>
    <row r="19" spans="1:15" ht="30" customHeight="1">
      <c r="A19" s="20"/>
      <c r="B19" s="20"/>
      <c r="C19" s="781" t="s">
        <v>273</v>
      </c>
      <c r="D19" s="781"/>
      <c r="E19" s="781"/>
      <c r="F19" s="781"/>
      <c r="G19" s="781"/>
      <c r="H19" s="781"/>
      <c r="I19" s="781"/>
      <c r="J19" s="781"/>
      <c r="K19" s="83">
        <f t="shared" si="0"/>
        <v>0</v>
      </c>
      <c r="L19" s="50"/>
      <c r="M19" s="50"/>
      <c r="N19" s="50"/>
      <c r="O19" s="205"/>
    </row>
    <row r="20" spans="1:15" ht="30" customHeight="1">
      <c r="A20" s="20"/>
      <c r="B20" s="20"/>
      <c r="C20" s="781" t="s">
        <v>274</v>
      </c>
      <c r="D20" s="781"/>
      <c r="E20" s="781"/>
      <c r="F20" s="781"/>
      <c r="G20" s="781"/>
      <c r="H20" s="781"/>
      <c r="I20" s="781"/>
      <c r="J20" s="781"/>
      <c r="K20" s="83">
        <f t="shared" si="0"/>
        <v>0</v>
      </c>
      <c r="L20" s="50"/>
      <c r="M20" s="50"/>
      <c r="N20" s="50"/>
      <c r="O20" s="205"/>
    </row>
    <row r="21" spans="1:15" ht="30" customHeight="1">
      <c r="A21" s="20"/>
      <c r="B21" s="20"/>
      <c r="C21" s="781" t="s">
        <v>275</v>
      </c>
      <c r="D21" s="781"/>
      <c r="E21" s="781"/>
      <c r="F21" s="781"/>
      <c r="G21" s="781"/>
      <c r="H21" s="781"/>
      <c r="I21" s="781"/>
      <c r="J21" s="781"/>
      <c r="K21" s="83">
        <f t="shared" si="0"/>
        <v>148500</v>
      </c>
      <c r="L21" s="50">
        <v>148500</v>
      </c>
      <c r="M21" s="50"/>
      <c r="N21" s="50"/>
      <c r="O21" s="205"/>
    </row>
    <row r="22" spans="1:15" ht="30" customHeight="1">
      <c r="A22" s="20"/>
      <c r="B22" s="20"/>
      <c r="C22" s="781" t="s">
        <v>276</v>
      </c>
      <c r="D22" s="781"/>
      <c r="E22" s="781"/>
      <c r="F22" s="781"/>
      <c r="G22" s="781"/>
      <c r="H22" s="781"/>
      <c r="I22" s="781"/>
      <c r="J22" s="781"/>
      <c r="K22" s="83">
        <f t="shared" si="0"/>
        <v>0</v>
      </c>
      <c r="L22" s="50"/>
      <c r="M22" s="50"/>
      <c r="N22" s="50"/>
      <c r="O22" s="205"/>
    </row>
    <row r="23" spans="1:15" ht="30" customHeight="1">
      <c r="A23" s="20"/>
      <c r="B23" s="20"/>
      <c r="C23" s="781" t="s">
        <v>277</v>
      </c>
      <c r="D23" s="781"/>
      <c r="E23" s="781"/>
      <c r="F23" s="781"/>
      <c r="G23" s="781"/>
      <c r="H23" s="781"/>
      <c r="I23" s="781"/>
      <c r="J23" s="781"/>
      <c r="K23" s="83">
        <f t="shared" si="0"/>
        <v>0</v>
      </c>
      <c r="L23" s="50"/>
      <c r="M23" s="50"/>
      <c r="N23" s="50"/>
      <c r="O23" s="205"/>
    </row>
    <row r="24" spans="1:15" ht="30" customHeight="1">
      <c r="A24" s="20"/>
      <c r="B24" s="20"/>
      <c r="C24" s="781" t="s">
        <v>278</v>
      </c>
      <c r="D24" s="781"/>
      <c r="E24" s="781"/>
      <c r="F24" s="781"/>
      <c r="G24" s="781"/>
      <c r="H24" s="781"/>
      <c r="I24" s="781"/>
      <c r="J24" s="781"/>
      <c r="K24" s="83">
        <f t="shared" si="0"/>
        <v>0</v>
      </c>
      <c r="L24" s="50"/>
      <c r="M24" s="50"/>
      <c r="N24" s="50"/>
      <c r="O24" s="205"/>
    </row>
    <row r="25" spans="1:15" ht="30" customHeight="1">
      <c r="A25" s="20"/>
      <c r="B25" s="20"/>
      <c r="C25" s="781" t="s">
        <v>279</v>
      </c>
      <c r="D25" s="781"/>
      <c r="E25" s="781"/>
      <c r="F25" s="781"/>
      <c r="G25" s="781"/>
      <c r="H25" s="781"/>
      <c r="I25" s="781"/>
      <c r="J25" s="781"/>
      <c r="K25" s="83">
        <f t="shared" si="0"/>
        <v>0</v>
      </c>
      <c r="L25" s="50"/>
      <c r="M25" s="50"/>
      <c r="N25" s="50"/>
      <c r="O25" s="205"/>
    </row>
    <row r="26" spans="1:15" ht="30" customHeight="1">
      <c r="A26" s="20"/>
      <c r="B26" s="20"/>
      <c r="C26" s="781" t="s">
        <v>280</v>
      </c>
      <c r="D26" s="781"/>
      <c r="E26" s="781"/>
      <c r="F26" s="781"/>
      <c r="G26" s="781"/>
      <c r="H26" s="781"/>
      <c r="I26" s="781"/>
      <c r="J26" s="781"/>
      <c r="K26" s="83">
        <f t="shared" si="0"/>
        <v>0</v>
      </c>
      <c r="L26" s="50"/>
      <c r="M26" s="50"/>
      <c r="N26" s="50"/>
      <c r="O26" s="205"/>
    </row>
    <row r="27" spans="1:15" ht="30" customHeight="1">
      <c r="A27" s="20"/>
      <c r="B27" s="20"/>
      <c r="C27" s="781" t="s">
        <v>281</v>
      </c>
      <c r="D27" s="781"/>
      <c r="E27" s="781"/>
      <c r="F27" s="781"/>
      <c r="G27" s="781"/>
      <c r="H27" s="781"/>
      <c r="I27" s="781"/>
      <c r="J27" s="781"/>
      <c r="K27" s="83">
        <f t="shared" si="0"/>
        <v>0</v>
      </c>
      <c r="L27" s="50"/>
      <c r="M27" s="50"/>
      <c r="N27" s="50"/>
      <c r="O27" s="205"/>
    </row>
    <row r="28" spans="1:15" ht="30" customHeight="1">
      <c r="A28" s="20"/>
      <c r="B28" s="20"/>
      <c r="C28" s="781" t="s">
        <v>282</v>
      </c>
      <c r="D28" s="781"/>
      <c r="E28" s="781"/>
      <c r="F28" s="781"/>
      <c r="G28" s="781"/>
      <c r="H28" s="781"/>
      <c r="I28" s="781"/>
      <c r="J28" s="781"/>
      <c r="K28" s="83">
        <f t="shared" si="0"/>
        <v>0</v>
      </c>
      <c r="L28" s="50"/>
      <c r="M28" s="50"/>
      <c r="N28" s="50"/>
      <c r="O28" s="205"/>
    </row>
    <row r="29" spans="1:15" ht="30" customHeight="1">
      <c r="A29" s="20"/>
      <c r="B29" s="20"/>
      <c r="C29" s="781" t="s">
        <v>283</v>
      </c>
      <c r="D29" s="781"/>
      <c r="E29" s="781"/>
      <c r="F29" s="781"/>
      <c r="G29" s="781"/>
      <c r="H29" s="781"/>
      <c r="I29" s="781"/>
      <c r="J29" s="781"/>
      <c r="K29" s="83">
        <f t="shared" si="0"/>
        <v>0</v>
      </c>
      <c r="L29" s="50"/>
      <c r="M29" s="50"/>
      <c r="N29" s="50"/>
      <c r="O29" s="205"/>
    </row>
    <row r="30" spans="1:15" ht="30" customHeight="1">
      <c r="A30" s="20"/>
      <c r="B30" s="20"/>
      <c r="C30" s="781" t="s">
        <v>284</v>
      </c>
      <c r="D30" s="781"/>
      <c r="E30" s="781"/>
      <c r="F30" s="781"/>
      <c r="G30" s="781"/>
      <c r="H30" s="781"/>
      <c r="I30" s="781"/>
      <c r="J30" s="781"/>
      <c r="K30" s="83">
        <f t="shared" si="0"/>
        <v>0</v>
      </c>
      <c r="L30" s="50"/>
      <c r="M30" s="50"/>
      <c r="N30" s="50"/>
      <c r="O30" s="205"/>
    </row>
    <row r="31" spans="1:15" ht="30" customHeight="1">
      <c r="A31" s="20"/>
      <c r="B31" s="20"/>
      <c r="C31" s="781" t="s">
        <v>285</v>
      </c>
      <c r="D31" s="781"/>
      <c r="E31" s="781"/>
      <c r="F31" s="781"/>
      <c r="G31" s="781"/>
      <c r="H31" s="781"/>
      <c r="I31" s="781"/>
      <c r="J31" s="781"/>
      <c r="K31" s="83">
        <f t="shared" si="0"/>
        <v>0</v>
      </c>
      <c r="L31" s="50"/>
      <c r="M31" s="50"/>
      <c r="N31" s="50"/>
      <c r="O31" s="205"/>
    </row>
    <row r="32" spans="1:15" ht="30" customHeight="1">
      <c r="A32" s="20"/>
      <c r="B32" s="20"/>
      <c r="C32" s="781" t="s">
        <v>286</v>
      </c>
      <c r="D32" s="781"/>
      <c r="E32" s="781"/>
      <c r="F32" s="781"/>
      <c r="G32" s="781"/>
      <c r="H32" s="781"/>
      <c r="I32" s="781"/>
      <c r="J32" s="781"/>
      <c r="K32" s="83">
        <f t="shared" si="0"/>
        <v>0</v>
      </c>
      <c r="L32" s="50"/>
      <c r="M32" s="50"/>
      <c r="N32" s="50"/>
      <c r="O32" s="205"/>
    </row>
    <row r="33" spans="1:45" ht="30" customHeight="1">
      <c r="A33" s="20"/>
      <c r="B33" s="20"/>
      <c r="C33" s="781" t="s">
        <v>287</v>
      </c>
      <c r="D33" s="781"/>
      <c r="E33" s="781"/>
      <c r="F33" s="781"/>
      <c r="G33" s="781"/>
      <c r="H33" s="781"/>
      <c r="I33" s="781"/>
      <c r="J33" s="781"/>
      <c r="K33" s="83">
        <f t="shared" si="0"/>
        <v>0</v>
      </c>
      <c r="L33" s="50"/>
      <c r="M33" s="50"/>
      <c r="N33" s="50"/>
      <c r="O33" s="205"/>
    </row>
    <row r="34" spans="1:45" ht="30" customHeight="1">
      <c r="A34" s="20"/>
      <c r="B34" s="20"/>
      <c r="C34" s="781" t="s">
        <v>288</v>
      </c>
      <c r="D34" s="781"/>
      <c r="E34" s="781"/>
      <c r="F34" s="781"/>
      <c r="G34" s="781"/>
      <c r="H34" s="781"/>
      <c r="I34" s="781"/>
      <c r="J34" s="781"/>
      <c r="K34" s="83">
        <f t="shared" si="0"/>
        <v>0</v>
      </c>
      <c r="L34" s="50"/>
      <c r="M34" s="50"/>
      <c r="N34" s="50"/>
      <c r="O34" s="205"/>
    </row>
    <row r="35" spans="1:45" ht="30" customHeight="1">
      <c r="A35" s="20"/>
      <c r="B35" s="20"/>
      <c r="C35" s="781" t="s">
        <v>956</v>
      </c>
      <c r="D35" s="781"/>
      <c r="E35" s="781"/>
      <c r="F35" s="781"/>
      <c r="G35" s="781"/>
      <c r="H35" s="781"/>
      <c r="I35" s="781"/>
      <c r="J35" s="781"/>
      <c r="K35" s="83">
        <f t="shared" si="0"/>
        <v>0</v>
      </c>
      <c r="L35" s="50"/>
      <c r="M35" s="50"/>
      <c r="N35" s="50"/>
      <c r="O35" s="205"/>
    </row>
    <row r="36" spans="1:45" ht="30" customHeight="1">
      <c r="A36" s="20"/>
      <c r="B36" s="20"/>
      <c r="C36" s="781" t="s">
        <v>289</v>
      </c>
      <c r="D36" s="781"/>
      <c r="E36" s="781"/>
      <c r="F36" s="781"/>
      <c r="G36" s="781"/>
      <c r="H36" s="781"/>
      <c r="I36" s="781"/>
      <c r="J36" s="781"/>
      <c r="K36" s="83">
        <f>SUM(L36:O36)</f>
        <v>0</v>
      </c>
      <c r="L36" s="50"/>
      <c r="M36" s="50"/>
      <c r="N36" s="50"/>
      <c r="O36" s="205"/>
    </row>
    <row r="37" spans="1:45" ht="7.5" customHeight="1">
      <c r="A37" s="7"/>
      <c r="B37" s="6"/>
      <c r="C37" s="5"/>
      <c r="D37" s="5"/>
      <c r="E37" s="142"/>
      <c r="F37" s="142"/>
      <c r="G37" s="142"/>
      <c r="H37" s="142"/>
      <c r="I37" s="142"/>
      <c r="J37" s="142"/>
      <c r="K37" s="142"/>
      <c r="L37" s="142"/>
      <c r="M37" s="142"/>
      <c r="N37" s="142"/>
      <c r="O37" s="160"/>
      <c r="P37" s="160"/>
      <c r="Q37" s="160"/>
      <c r="R37" s="160"/>
      <c r="S37" s="160"/>
      <c r="T37" s="160"/>
      <c r="U37" s="160"/>
      <c r="V37" s="160"/>
      <c r="W37" s="160"/>
      <c r="X37" s="160"/>
      <c r="Y37" s="160"/>
      <c r="Z37" s="160"/>
      <c r="AA37" s="160"/>
      <c r="AB37" s="160"/>
      <c r="AC37" s="160"/>
      <c r="AD37" s="160"/>
      <c r="AE37" s="160"/>
      <c r="AF37" s="147"/>
      <c r="AG37" s="91"/>
      <c r="AH37" s="91"/>
    </row>
    <row r="38" spans="1:45" ht="26.25" customHeight="1">
      <c r="A38" s="7"/>
      <c r="B38" s="6"/>
      <c r="C38" s="5"/>
      <c r="D38" s="17"/>
      <c r="E38" s="407"/>
      <c r="F38" s="407"/>
      <c r="G38" s="407"/>
      <c r="H38" s="407"/>
      <c r="I38" s="407"/>
      <c r="J38" s="407"/>
      <c r="K38" s="407"/>
      <c r="L38" s="407"/>
      <c r="M38" s="407"/>
      <c r="N38" s="407"/>
      <c r="O38" s="407"/>
      <c r="P38" s="204" t="s">
        <v>170</v>
      </c>
      <c r="Q38" s="17"/>
      <c r="R38" s="17"/>
      <c r="S38" s="17"/>
      <c r="T38" s="17"/>
      <c r="U38" s="17"/>
      <c r="V38" s="17"/>
      <c r="W38" s="17"/>
      <c r="X38" s="17"/>
      <c r="Y38" s="17"/>
      <c r="Z38" s="17"/>
      <c r="AA38" s="17"/>
      <c r="AB38" s="17"/>
      <c r="AC38" s="17"/>
      <c r="AD38" s="17"/>
      <c r="AE38" s="17"/>
      <c r="AF38" s="17"/>
      <c r="AG38" s="17"/>
      <c r="AH38" s="17"/>
      <c r="AI38" s="204"/>
      <c r="AJ38" s="17"/>
      <c r="AK38" s="204"/>
      <c r="AL38" s="17"/>
      <c r="AM38" s="17"/>
      <c r="AN38" s="17"/>
      <c r="AO38" s="17"/>
      <c r="AP38" s="17"/>
      <c r="AQ38" s="17"/>
      <c r="AR38" s="17"/>
      <c r="AS38" s="103"/>
    </row>
    <row r="39" spans="1:45">
      <c r="A39" s="48"/>
      <c r="B39" s="48"/>
      <c r="C39" s="49"/>
      <c r="D39" s="49"/>
      <c r="E39" s="49"/>
      <c r="F39" s="49"/>
      <c r="G39" s="49"/>
      <c r="H39" s="49"/>
      <c r="I39" s="49"/>
      <c r="J39" s="49"/>
      <c r="K39" s="49"/>
      <c r="L39" s="49"/>
      <c r="M39" s="49"/>
      <c r="N39" s="49"/>
    </row>
    <row r="40" spans="1:45">
      <c r="A40" s="48"/>
      <c r="B40" s="48"/>
      <c r="C40" s="49"/>
      <c r="D40" s="49"/>
      <c r="E40" s="49"/>
      <c r="F40" s="49"/>
      <c r="G40" s="49"/>
      <c r="H40" s="49"/>
      <c r="I40" s="49"/>
      <c r="J40" s="49"/>
      <c r="K40" s="49"/>
      <c r="L40" s="49"/>
      <c r="M40" s="49"/>
      <c r="N40" s="49"/>
    </row>
    <row r="41" spans="1:45" ht="127.5" customHeight="1">
      <c r="A41" s="272" t="s">
        <v>1195</v>
      </c>
      <c r="B41" s="462"/>
      <c r="C41" s="462"/>
      <c r="D41" s="462"/>
      <c r="E41" s="462"/>
      <c r="F41" s="462"/>
      <c r="G41" s="462"/>
      <c r="H41" s="462"/>
      <c r="I41" s="462"/>
      <c r="J41" s="462"/>
      <c r="K41" s="462"/>
      <c r="L41" s="462"/>
      <c r="M41" s="462"/>
      <c r="N41" s="462"/>
      <c r="O41" s="463"/>
    </row>
  </sheetData>
  <sheetProtection formatCells="0" formatRows="0"/>
  <mergeCells count="34">
    <mergeCell ref="E38:O38"/>
    <mergeCell ref="A41:O41"/>
    <mergeCell ref="A2:N2"/>
    <mergeCell ref="B4:N4"/>
    <mergeCell ref="C36:J36"/>
    <mergeCell ref="C33:J33"/>
    <mergeCell ref="C34:J34"/>
    <mergeCell ref="C31:J31"/>
    <mergeCell ref="C32:J32"/>
    <mergeCell ref="C27:J27"/>
    <mergeCell ref="C28:J28"/>
    <mergeCell ref="C29:J29"/>
    <mergeCell ref="C30:J30"/>
    <mergeCell ref="C8:J8"/>
    <mergeCell ref="C7:J7"/>
    <mergeCell ref="C9:J9"/>
    <mergeCell ref="C10:J10"/>
    <mergeCell ref="C11:J11"/>
    <mergeCell ref="C22:J22"/>
    <mergeCell ref="C23:J23"/>
    <mergeCell ref="C24:J24"/>
    <mergeCell ref="C25:J25"/>
    <mergeCell ref="C26:J26"/>
    <mergeCell ref="C35:J35"/>
    <mergeCell ref="C12:J12"/>
    <mergeCell ref="C13:J13"/>
    <mergeCell ref="C14:J14"/>
    <mergeCell ref="C15:J15"/>
    <mergeCell ref="C16:J16"/>
    <mergeCell ref="C17:J17"/>
    <mergeCell ref="C18:J18"/>
    <mergeCell ref="C19:J19"/>
    <mergeCell ref="C20:J20"/>
    <mergeCell ref="C21:J21"/>
  </mergeCells>
  <phoneticPr fontId="2" type="noConversion"/>
  <pageMargins left="0.59055118110236227" right="0.47244094488188981" top="0.74803149606299213" bottom="0.74803149606299213" header="0.31496062992125984" footer="0.31496062992125984"/>
  <pageSetup paperSize="9" scale="68"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FF00"/>
  </sheetPr>
  <dimension ref="A1:AV22"/>
  <sheetViews>
    <sheetView showZeros="0" view="pageBreakPreview" zoomScaleNormal="100" zoomScaleSheetLayoutView="100" workbookViewId="0">
      <selection activeCell="AU11" sqref="AU11"/>
    </sheetView>
  </sheetViews>
  <sheetFormatPr defaultRowHeight="16.5"/>
  <cols>
    <col min="1" max="4" width="1.125" style="91" customWidth="1"/>
    <col min="5" max="8" width="2.5" style="91" customWidth="1"/>
    <col min="9" max="11" width="5.25" style="91" customWidth="1"/>
    <col min="12" max="13" width="11.25" style="91" customWidth="1"/>
    <col min="14" max="18" width="2.125" style="91" customWidth="1"/>
    <col min="19" max="20" width="2.375" style="91" customWidth="1"/>
    <col min="21" max="21" width="2.125" style="91" customWidth="1"/>
    <col min="22" max="28" width="2.375" style="91" customWidth="1"/>
    <col min="29" max="29" width="3.25" style="91" customWidth="1"/>
    <col min="30" max="37" width="2.375" style="91" customWidth="1"/>
    <col min="38" max="42" width="2.5" style="91" customWidth="1"/>
    <col min="43" max="43" width="2.5" style="97" customWidth="1"/>
    <col min="44" max="45" width="9" style="97"/>
    <col min="46" max="46" width="12.75" style="97" customWidth="1"/>
    <col min="47" max="48" width="16.75" style="97" bestFit="1" customWidth="1"/>
    <col min="49" max="16384" width="9" style="97"/>
  </cols>
  <sheetData>
    <row r="1" spans="1:48">
      <c r="AT1" s="97" t="s">
        <v>1314</v>
      </c>
      <c r="AU1" s="268">
        <f>385664.227527709*1000000</f>
        <v>385664227527.70898</v>
      </c>
    </row>
    <row r="2" spans="1:48" ht="18.75" customHeight="1">
      <c r="A2" s="4"/>
      <c r="B2" s="375" t="s">
        <v>297</v>
      </c>
      <c r="C2" s="375"/>
      <c r="D2" s="375"/>
      <c r="E2" s="375"/>
      <c r="F2" s="375"/>
      <c r="G2" s="375"/>
      <c r="H2" s="375"/>
      <c r="I2" s="375"/>
      <c r="J2" s="375"/>
      <c r="K2" s="375"/>
      <c r="L2" s="375"/>
      <c r="M2" s="375"/>
      <c r="N2" s="375"/>
      <c r="O2" s="375"/>
      <c r="S2" s="97"/>
      <c r="T2" s="97"/>
      <c r="U2" s="97"/>
      <c r="V2" s="97"/>
      <c r="W2" s="97"/>
      <c r="X2" s="97"/>
      <c r="Y2" s="97"/>
      <c r="Z2" s="97"/>
      <c r="AA2" s="97"/>
      <c r="AB2" s="97"/>
      <c r="AC2" s="97"/>
      <c r="AD2" s="97"/>
      <c r="AE2" s="97"/>
      <c r="AF2" s="97"/>
      <c r="AG2" s="97"/>
      <c r="AH2" s="97"/>
      <c r="AI2" s="97"/>
      <c r="AJ2" s="97"/>
      <c r="AK2" s="97"/>
      <c r="AL2" s="97"/>
      <c r="AM2" s="97"/>
      <c r="AN2" s="97"/>
      <c r="AO2" s="97"/>
      <c r="AP2" s="97"/>
      <c r="AT2" s="97" t="s">
        <v>1311</v>
      </c>
      <c r="AU2" s="268">
        <f>465777.351377857*1000000</f>
        <v>465777351377.85699</v>
      </c>
    </row>
    <row r="3" spans="1:48"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c r="AT3" s="97" t="s">
        <v>1312</v>
      </c>
      <c r="AU3" s="268">
        <f>5577/1.1*1000000</f>
        <v>5070000000</v>
      </c>
      <c r="AV3" s="268"/>
    </row>
    <row r="4" spans="1:48" ht="30" customHeight="1">
      <c r="A4" s="20"/>
      <c r="B4" s="20"/>
      <c r="C4" s="788" t="s">
        <v>243</v>
      </c>
      <c r="D4" s="789"/>
      <c r="E4" s="789"/>
      <c r="F4" s="789"/>
      <c r="G4" s="789"/>
      <c r="H4" s="790"/>
      <c r="I4" s="781" t="s">
        <v>299</v>
      </c>
      <c r="J4" s="781"/>
      <c r="K4" s="781"/>
      <c r="L4" s="781" t="s">
        <v>298</v>
      </c>
      <c r="M4" s="781"/>
      <c r="N4" s="796" t="s">
        <v>1136</v>
      </c>
      <c r="O4" s="796"/>
      <c r="P4" s="796"/>
      <c r="Q4" s="796"/>
      <c r="R4" s="796"/>
      <c r="S4" s="796"/>
      <c r="T4" s="796"/>
      <c r="U4" s="796"/>
      <c r="V4" s="500" t="s">
        <v>1137</v>
      </c>
      <c r="W4" s="500"/>
      <c r="X4" s="500"/>
      <c r="Y4" s="500"/>
      <c r="Z4" s="500"/>
      <c r="AA4" s="500"/>
      <c r="AB4" s="500"/>
      <c r="AC4" s="500"/>
      <c r="AD4" s="500"/>
      <c r="AE4" s="501"/>
      <c r="AF4" s="805" t="s">
        <v>1138</v>
      </c>
      <c r="AG4" s="806"/>
      <c r="AH4" s="806"/>
      <c r="AI4" s="806"/>
      <c r="AJ4" s="806"/>
      <c r="AK4" s="807"/>
      <c r="AL4" s="499" t="s">
        <v>1139</v>
      </c>
      <c r="AM4" s="500"/>
      <c r="AN4" s="500"/>
      <c r="AO4" s="500"/>
      <c r="AP4" s="500"/>
      <c r="AQ4" s="501"/>
      <c r="AT4" s="97" t="s">
        <v>1313</v>
      </c>
      <c r="AU4" s="268">
        <v>250000000</v>
      </c>
    </row>
    <row r="5" spans="1:48" ht="33.75" customHeight="1">
      <c r="A5" s="20"/>
      <c r="B5" s="20"/>
      <c r="C5" s="788" t="s">
        <v>307</v>
      </c>
      <c r="D5" s="789"/>
      <c r="E5" s="789"/>
      <c r="F5" s="789"/>
      <c r="G5" s="789"/>
      <c r="H5" s="790"/>
      <c r="I5" s="781" t="s">
        <v>300</v>
      </c>
      <c r="J5" s="781"/>
      <c r="K5" s="781"/>
      <c r="L5" s="808" t="s">
        <v>1297</v>
      </c>
      <c r="M5" s="809"/>
      <c r="N5" s="782" t="s">
        <v>1140</v>
      </c>
      <c r="O5" s="783"/>
      <c r="P5" s="783"/>
      <c r="Q5" s="783"/>
      <c r="R5" s="783"/>
      <c r="S5" s="797">
        <f>+AU4/AU1*100</f>
        <v>6.4823227604649467E-2</v>
      </c>
      <c r="T5" s="798"/>
      <c r="U5" s="206" t="s">
        <v>1141</v>
      </c>
      <c r="V5" s="799" t="s">
        <v>1303</v>
      </c>
      <c r="W5" s="800"/>
      <c r="X5" s="800"/>
      <c r="Y5" s="800"/>
      <c r="Z5" s="800"/>
      <c r="AA5" s="800"/>
      <c r="AB5" s="800"/>
      <c r="AC5" s="800"/>
      <c r="AD5" s="800"/>
      <c r="AE5" s="801"/>
      <c r="AF5" s="776"/>
      <c r="AG5" s="776"/>
      <c r="AH5" s="776"/>
      <c r="AI5" s="776"/>
      <c r="AJ5" s="776"/>
      <c r="AK5" s="776"/>
      <c r="AL5" s="802">
        <v>250000000</v>
      </c>
      <c r="AM5" s="803"/>
      <c r="AN5" s="803"/>
      <c r="AO5" s="803"/>
      <c r="AP5" s="803"/>
      <c r="AQ5" s="804"/>
      <c r="AR5" s="97" t="s">
        <v>1142</v>
      </c>
    </row>
    <row r="6" spans="1:48" ht="33.75" customHeight="1">
      <c r="A6" s="20"/>
      <c r="B6" s="20"/>
      <c r="C6" s="791"/>
      <c r="D6" s="399"/>
      <c r="E6" s="399"/>
      <c r="F6" s="399"/>
      <c r="G6" s="399"/>
      <c r="H6" s="792"/>
      <c r="I6" s="781" t="s">
        <v>301</v>
      </c>
      <c r="J6" s="781"/>
      <c r="K6" s="781"/>
      <c r="L6" s="810"/>
      <c r="M6" s="811"/>
      <c r="N6" s="782" t="s">
        <v>1140</v>
      </c>
      <c r="O6" s="783"/>
      <c r="P6" s="783"/>
      <c r="Q6" s="783"/>
      <c r="R6" s="784"/>
      <c r="S6" s="786" t="s">
        <v>1309</v>
      </c>
      <c r="T6" s="787"/>
      <c r="U6" s="206" t="s">
        <v>1141</v>
      </c>
      <c r="V6" s="782"/>
      <c r="W6" s="783"/>
      <c r="X6" s="783"/>
      <c r="Y6" s="783"/>
      <c r="Z6" s="783"/>
      <c r="AA6" s="783"/>
      <c r="AB6" s="783"/>
      <c r="AC6" s="783"/>
      <c r="AD6" s="783"/>
      <c r="AE6" s="784"/>
      <c r="AF6" s="776"/>
      <c r="AG6" s="776"/>
      <c r="AH6" s="776"/>
      <c r="AI6" s="776"/>
      <c r="AJ6" s="776"/>
      <c r="AK6" s="776"/>
      <c r="AL6" s="802"/>
      <c r="AM6" s="803"/>
      <c r="AN6" s="803"/>
      <c r="AO6" s="803"/>
      <c r="AP6" s="803"/>
      <c r="AQ6" s="804"/>
      <c r="AR6" s="97" t="s">
        <v>1142</v>
      </c>
    </row>
    <row r="7" spans="1:48" ht="116.25" customHeight="1">
      <c r="A7" s="20"/>
      <c r="B7" s="20"/>
      <c r="C7" s="791"/>
      <c r="D7" s="399"/>
      <c r="E7" s="399"/>
      <c r="F7" s="399"/>
      <c r="G7" s="399"/>
      <c r="H7" s="792"/>
      <c r="I7" s="781" t="s">
        <v>302</v>
      </c>
      <c r="J7" s="781"/>
      <c r="K7" s="781"/>
      <c r="L7" s="810"/>
      <c r="M7" s="811"/>
      <c r="N7" s="782" t="s">
        <v>1143</v>
      </c>
      <c r="O7" s="783"/>
      <c r="P7" s="783"/>
      <c r="Q7" s="783"/>
      <c r="R7" s="784"/>
      <c r="S7" s="797">
        <f>+AU3/AU2*100</f>
        <v>1.0885029048754704</v>
      </c>
      <c r="T7" s="798"/>
      <c r="U7" s="206" t="s">
        <v>1141</v>
      </c>
      <c r="V7" s="799" t="s">
        <v>1302</v>
      </c>
      <c r="W7" s="800"/>
      <c r="X7" s="800"/>
      <c r="Y7" s="800"/>
      <c r="Z7" s="800"/>
      <c r="AA7" s="800"/>
      <c r="AB7" s="800"/>
      <c r="AC7" s="800"/>
      <c r="AD7" s="800"/>
      <c r="AE7" s="801"/>
      <c r="AF7" s="776">
        <v>67000000</v>
      </c>
      <c r="AG7" s="776"/>
      <c r="AH7" s="776"/>
      <c r="AI7" s="776"/>
      <c r="AJ7" s="776"/>
      <c r="AK7" s="776"/>
      <c r="AL7" s="802">
        <v>360000000</v>
      </c>
      <c r="AM7" s="803"/>
      <c r="AN7" s="803"/>
      <c r="AO7" s="803"/>
      <c r="AP7" s="803"/>
      <c r="AQ7" s="804"/>
      <c r="AR7" s="97" t="s">
        <v>1144</v>
      </c>
    </row>
    <row r="8" spans="1:48" ht="33.75" customHeight="1">
      <c r="A8" s="20"/>
      <c r="B8" s="20"/>
      <c r="C8" s="791"/>
      <c r="D8" s="399"/>
      <c r="E8" s="399"/>
      <c r="F8" s="399"/>
      <c r="G8" s="399"/>
      <c r="H8" s="792"/>
      <c r="I8" s="781" t="s">
        <v>303</v>
      </c>
      <c r="J8" s="781"/>
      <c r="K8" s="781"/>
      <c r="L8" s="810"/>
      <c r="M8" s="811"/>
      <c r="N8" s="782" t="s">
        <v>1143</v>
      </c>
      <c r="O8" s="783"/>
      <c r="P8" s="783"/>
      <c r="Q8" s="783"/>
      <c r="R8" s="784"/>
      <c r="S8" s="786" t="s">
        <v>1309</v>
      </c>
      <c r="T8" s="787"/>
      <c r="U8" s="206" t="s">
        <v>1141</v>
      </c>
      <c r="V8" s="782"/>
      <c r="W8" s="783"/>
      <c r="X8" s="783"/>
      <c r="Y8" s="783"/>
      <c r="Z8" s="783"/>
      <c r="AA8" s="783"/>
      <c r="AB8" s="783"/>
      <c r="AC8" s="783"/>
      <c r="AD8" s="783"/>
      <c r="AE8" s="784"/>
      <c r="AF8" s="776"/>
      <c r="AG8" s="776"/>
      <c r="AH8" s="776"/>
      <c r="AI8" s="776"/>
      <c r="AJ8" s="776"/>
      <c r="AK8" s="776"/>
      <c r="AL8" s="802"/>
      <c r="AM8" s="803"/>
      <c r="AN8" s="803"/>
      <c r="AO8" s="803"/>
      <c r="AP8" s="803"/>
      <c r="AQ8" s="804"/>
      <c r="AR8" s="97" t="s">
        <v>1144</v>
      </c>
    </row>
    <row r="9" spans="1:48" ht="33.75" customHeight="1">
      <c r="A9" s="20"/>
      <c r="B9" s="20"/>
      <c r="C9" s="791"/>
      <c r="D9" s="399"/>
      <c r="E9" s="399"/>
      <c r="F9" s="399"/>
      <c r="G9" s="399"/>
      <c r="H9" s="792"/>
      <c r="I9" s="781" t="s">
        <v>304</v>
      </c>
      <c r="J9" s="781"/>
      <c r="K9" s="781"/>
      <c r="L9" s="810"/>
      <c r="M9" s="811"/>
      <c r="N9" s="782" t="s">
        <v>1145</v>
      </c>
      <c r="O9" s="783"/>
      <c r="P9" s="783"/>
      <c r="Q9" s="783"/>
      <c r="R9" s="784"/>
      <c r="S9" s="786" t="s">
        <v>1309</v>
      </c>
      <c r="T9" s="787"/>
      <c r="U9" s="206" t="s">
        <v>1141</v>
      </c>
      <c r="V9" s="799" t="s">
        <v>1304</v>
      </c>
      <c r="W9" s="800"/>
      <c r="X9" s="800"/>
      <c r="Y9" s="800"/>
      <c r="Z9" s="800"/>
      <c r="AA9" s="800"/>
      <c r="AB9" s="800"/>
      <c r="AC9" s="800"/>
      <c r="AD9" s="800"/>
      <c r="AE9" s="801"/>
      <c r="AF9" s="776"/>
      <c r="AG9" s="776"/>
      <c r="AH9" s="776"/>
      <c r="AI9" s="776"/>
      <c r="AJ9" s="776"/>
      <c r="AK9" s="776"/>
      <c r="AL9" s="802"/>
      <c r="AM9" s="803"/>
      <c r="AN9" s="803"/>
      <c r="AO9" s="803"/>
      <c r="AP9" s="803"/>
      <c r="AQ9" s="804"/>
      <c r="AR9" s="97" t="s">
        <v>1142</v>
      </c>
    </row>
    <row r="10" spans="1:48" ht="33.75" customHeight="1">
      <c r="A10" s="20"/>
      <c r="B10" s="20"/>
      <c r="C10" s="793"/>
      <c r="D10" s="794"/>
      <c r="E10" s="794"/>
      <c r="F10" s="794"/>
      <c r="G10" s="794"/>
      <c r="H10" s="795"/>
      <c r="I10" s="781" t="s">
        <v>305</v>
      </c>
      <c r="J10" s="781"/>
      <c r="K10" s="781"/>
      <c r="L10" s="812"/>
      <c r="M10" s="813"/>
      <c r="N10" s="782" t="s">
        <v>1146</v>
      </c>
      <c r="O10" s="783"/>
      <c r="P10" s="783"/>
      <c r="Q10" s="783"/>
      <c r="R10" s="784"/>
      <c r="S10" s="786" t="s">
        <v>1309</v>
      </c>
      <c r="T10" s="787"/>
      <c r="U10" s="206" t="s">
        <v>1141</v>
      </c>
      <c r="V10" s="782"/>
      <c r="W10" s="783"/>
      <c r="X10" s="783"/>
      <c r="Y10" s="783"/>
      <c r="Z10" s="783"/>
      <c r="AA10" s="783"/>
      <c r="AB10" s="783"/>
      <c r="AC10" s="783"/>
      <c r="AD10" s="783"/>
      <c r="AE10" s="784"/>
      <c r="AF10" s="776"/>
      <c r="AG10" s="776"/>
      <c r="AH10" s="776"/>
      <c r="AI10" s="776"/>
      <c r="AJ10" s="776"/>
      <c r="AK10" s="776"/>
      <c r="AL10" s="802"/>
      <c r="AM10" s="803"/>
      <c r="AN10" s="803"/>
      <c r="AO10" s="803"/>
      <c r="AP10" s="803"/>
      <c r="AQ10" s="804"/>
      <c r="AR10" s="97" t="s">
        <v>1142</v>
      </c>
    </row>
    <row r="11" spans="1:48" ht="127.5" customHeight="1">
      <c r="A11" s="20"/>
      <c r="B11" s="20"/>
      <c r="C11" s="781" t="s">
        <v>308</v>
      </c>
      <c r="D11" s="781"/>
      <c r="E11" s="781"/>
      <c r="F11" s="781"/>
      <c r="G11" s="781"/>
      <c r="H11" s="781"/>
      <c r="I11" s="781" t="s">
        <v>306</v>
      </c>
      <c r="J11" s="781"/>
      <c r="K11" s="781"/>
      <c r="L11" s="785" t="s">
        <v>1298</v>
      </c>
      <c r="M11" s="785"/>
      <c r="N11" s="799" t="s">
        <v>1301</v>
      </c>
      <c r="O11" s="800"/>
      <c r="P11" s="800"/>
      <c r="Q11" s="800"/>
      <c r="R11" s="800"/>
      <c r="S11" s="800"/>
      <c r="T11" s="800"/>
      <c r="U11" s="800"/>
      <c r="V11" s="800"/>
      <c r="W11" s="800"/>
      <c r="X11" s="800"/>
      <c r="Y11" s="800"/>
      <c r="Z11" s="800"/>
      <c r="AA11" s="800"/>
      <c r="AB11" s="800"/>
      <c r="AC11" s="800"/>
      <c r="AD11" s="800"/>
      <c r="AE11" s="801"/>
      <c r="AF11" s="776">
        <v>4444444</v>
      </c>
      <c r="AG11" s="776"/>
      <c r="AH11" s="776"/>
      <c r="AI11" s="776"/>
      <c r="AJ11" s="776"/>
      <c r="AK11" s="776"/>
      <c r="AL11" s="802">
        <v>50000000</v>
      </c>
      <c r="AM11" s="803"/>
      <c r="AN11" s="803"/>
      <c r="AO11" s="803"/>
      <c r="AP11" s="803"/>
      <c r="AQ11" s="804"/>
      <c r="AR11" s="97" t="s">
        <v>1144</v>
      </c>
    </row>
    <row r="12" spans="1:48" ht="250.5" customHeight="1">
      <c r="A12" s="20"/>
      <c r="B12" s="20"/>
      <c r="C12" s="781" t="s">
        <v>309</v>
      </c>
      <c r="D12" s="781"/>
      <c r="E12" s="781"/>
      <c r="F12" s="781"/>
      <c r="G12" s="781"/>
      <c r="H12" s="781"/>
      <c r="I12" s="781" t="s">
        <v>306</v>
      </c>
      <c r="J12" s="781"/>
      <c r="K12" s="781"/>
      <c r="L12" s="785" t="s">
        <v>1299</v>
      </c>
      <c r="M12" s="785"/>
      <c r="N12" s="799" t="s">
        <v>1300</v>
      </c>
      <c r="O12" s="800"/>
      <c r="P12" s="800"/>
      <c r="Q12" s="800"/>
      <c r="R12" s="800"/>
      <c r="S12" s="800"/>
      <c r="T12" s="800"/>
      <c r="U12" s="800"/>
      <c r="V12" s="800"/>
      <c r="W12" s="800"/>
      <c r="X12" s="800"/>
      <c r="Y12" s="800"/>
      <c r="Z12" s="800"/>
      <c r="AA12" s="800"/>
      <c r="AB12" s="800"/>
      <c r="AC12" s="800"/>
      <c r="AD12" s="800"/>
      <c r="AE12" s="801"/>
      <c r="AF12" s="776">
        <v>2417778</v>
      </c>
      <c r="AG12" s="776"/>
      <c r="AH12" s="776"/>
      <c r="AI12" s="776"/>
      <c r="AJ12" s="776"/>
      <c r="AK12" s="776"/>
      <c r="AL12" s="802">
        <v>27200000</v>
      </c>
      <c r="AM12" s="803"/>
      <c r="AN12" s="803"/>
      <c r="AO12" s="803"/>
      <c r="AP12" s="803"/>
      <c r="AQ12" s="804"/>
      <c r="AR12" s="97" t="s">
        <v>1144</v>
      </c>
    </row>
    <row r="13" spans="1:48" ht="33.75" customHeight="1">
      <c r="A13" s="20"/>
      <c r="B13" s="20"/>
      <c r="C13" s="781" t="s">
        <v>310</v>
      </c>
      <c r="D13" s="781"/>
      <c r="E13" s="781"/>
      <c r="F13" s="781"/>
      <c r="G13" s="781"/>
      <c r="H13" s="781"/>
      <c r="I13" s="781" t="s">
        <v>306</v>
      </c>
      <c r="J13" s="781"/>
      <c r="K13" s="781"/>
      <c r="L13" s="785"/>
      <c r="M13" s="785"/>
      <c r="N13" s="782"/>
      <c r="O13" s="783"/>
      <c r="P13" s="783"/>
      <c r="Q13" s="783"/>
      <c r="R13" s="783"/>
      <c r="S13" s="783"/>
      <c r="T13" s="783"/>
      <c r="U13" s="783"/>
      <c r="V13" s="783"/>
      <c r="W13" s="783"/>
      <c r="X13" s="783"/>
      <c r="Y13" s="783"/>
      <c r="Z13" s="783"/>
      <c r="AA13" s="783"/>
      <c r="AB13" s="783"/>
      <c r="AC13" s="783"/>
      <c r="AD13" s="783"/>
      <c r="AE13" s="784"/>
      <c r="AF13" s="776"/>
      <c r="AG13" s="776"/>
      <c r="AH13" s="776"/>
      <c r="AI13" s="776"/>
      <c r="AJ13" s="776"/>
      <c r="AK13" s="776"/>
      <c r="AL13" s="802"/>
      <c r="AM13" s="803"/>
      <c r="AN13" s="803"/>
      <c r="AO13" s="803"/>
      <c r="AP13" s="803"/>
      <c r="AQ13" s="804"/>
      <c r="AR13" s="97" t="s">
        <v>1144</v>
      </c>
    </row>
    <row r="14" spans="1:48" ht="33.75" customHeight="1">
      <c r="A14" s="20"/>
      <c r="B14" s="20"/>
      <c r="C14" s="781" t="s">
        <v>311</v>
      </c>
      <c r="D14" s="781"/>
      <c r="E14" s="781"/>
      <c r="F14" s="781"/>
      <c r="G14" s="781"/>
      <c r="H14" s="781"/>
      <c r="I14" s="781" t="s">
        <v>306</v>
      </c>
      <c r="J14" s="781"/>
      <c r="K14" s="781"/>
      <c r="L14" s="785"/>
      <c r="M14" s="785"/>
      <c r="N14" s="782"/>
      <c r="O14" s="783"/>
      <c r="P14" s="783"/>
      <c r="Q14" s="783"/>
      <c r="R14" s="783"/>
      <c r="S14" s="783"/>
      <c r="T14" s="783"/>
      <c r="U14" s="783"/>
      <c r="V14" s="783"/>
      <c r="W14" s="783"/>
      <c r="X14" s="783"/>
      <c r="Y14" s="783"/>
      <c r="Z14" s="783"/>
      <c r="AA14" s="783"/>
      <c r="AB14" s="783"/>
      <c r="AC14" s="783"/>
      <c r="AD14" s="783"/>
      <c r="AE14" s="784"/>
      <c r="AF14" s="776"/>
      <c r="AG14" s="776"/>
      <c r="AH14" s="776"/>
      <c r="AI14" s="776"/>
      <c r="AJ14" s="776"/>
      <c r="AK14" s="776"/>
      <c r="AL14" s="802"/>
      <c r="AM14" s="803"/>
      <c r="AN14" s="803"/>
      <c r="AO14" s="803"/>
      <c r="AP14" s="803"/>
      <c r="AQ14" s="804"/>
      <c r="AR14" s="97" t="s">
        <v>1144</v>
      </c>
    </row>
    <row r="15" spans="1:48" ht="33.75" customHeight="1">
      <c r="A15" s="20"/>
      <c r="B15" s="20"/>
      <c r="C15" s="781" t="s">
        <v>312</v>
      </c>
      <c r="D15" s="781"/>
      <c r="E15" s="781"/>
      <c r="F15" s="781"/>
      <c r="G15" s="781"/>
      <c r="H15" s="781"/>
      <c r="I15" s="781" t="s">
        <v>306</v>
      </c>
      <c r="J15" s="781"/>
      <c r="K15" s="781"/>
      <c r="L15" s="785"/>
      <c r="M15" s="785"/>
      <c r="N15" s="782"/>
      <c r="O15" s="783"/>
      <c r="P15" s="783"/>
      <c r="Q15" s="783"/>
      <c r="R15" s="783"/>
      <c r="S15" s="783"/>
      <c r="T15" s="783"/>
      <c r="U15" s="783"/>
      <c r="V15" s="783"/>
      <c r="W15" s="783"/>
      <c r="X15" s="783"/>
      <c r="Y15" s="783"/>
      <c r="Z15" s="783"/>
      <c r="AA15" s="783"/>
      <c r="AB15" s="783"/>
      <c r="AC15" s="783"/>
      <c r="AD15" s="783"/>
      <c r="AE15" s="784"/>
      <c r="AF15" s="776"/>
      <c r="AG15" s="776"/>
      <c r="AH15" s="776"/>
      <c r="AI15" s="776"/>
      <c r="AJ15" s="776"/>
      <c r="AK15" s="776"/>
      <c r="AL15" s="802"/>
      <c r="AM15" s="803"/>
      <c r="AN15" s="803"/>
      <c r="AO15" s="803"/>
      <c r="AP15" s="803"/>
      <c r="AQ15" s="804"/>
      <c r="AR15" s="97" t="s">
        <v>1144</v>
      </c>
    </row>
    <row r="16" spans="1:48" ht="30" customHeight="1">
      <c r="A16" s="20"/>
      <c r="B16" s="20"/>
      <c r="C16" s="751" t="s">
        <v>296</v>
      </c>
      <c r="D16" s="752"/>
      <c r="E16" s="752"/>
      <c r="F16" s="752"/>
      <c r="G16" s="752"/>
      <c r="H16" s="752"/>
      <c r="I16" s="752"/>
      <c r="J16" s="752"/>
      <c r="K16" s="752"/>
      <c r="L16" s="752"/>
      <c r="M16" s="752"/>
      <c r="N16" s="752"/>
      <c r="O16" s="752"/>
      <c r="P16" s="752"/>
      <c r="Q16" s="752"/>
      <c r="R16" s="752"/>
      <c r="S16" s="752"/>
      <c r="T16" s="752"/>
      <c r="U16" s="752"/>
      <c r="V16" s="752"/>
      <c r="W16" s="752"/>
      <c r="X16" s="752"/>
      <c r="Y16" s="752"/>
      <c r="Z16" s="752"/>
      <c r="AA16" s="752"/>
      <c r="AB16" s="752"/>
      <c r="AC16" s="752"/>
      <c r="AD16" s="752"/>
      <c r="AE16" s="753"/>
      <c r="AF16" s="814">
        <f>SUM(AF5:AK15)</f>
        <v>73862222</v>
      </c>
      <c r="AG16" s="814"/>
      <c r="AH16" s="814"/>
      <c r="AI16" s="814"/>
      <c r="AJ16" s="814"/>
      <c r="AK16" s="814"/>
      <c r="AL16" s="502"/>
      <c r="AM16" s="502"/>
      <c r="AN16" s="502"/>
      <c r="AO16" s="502"/>
      <c r="AP16" s="502"/>
      <c r="AQ16" s="502"/>
    </row>
    <row r="17" spans="1:46" ht="35.1" customHeight="1">
      <c r="A17" s="86"/>
      <c r="B17" s="88"/>
      <c r="C17" s="88"/>
      <c r="E17" s="285" t="s">
        <v>1196</v>
      </c>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row>
    <row r="18" spans="1:46" ht="35.1" customHeight="1">
      <c r="A18" s="86"/>
      <c r="B18" s="88"/>
      <c r="C18" s="88"/>
      <c r="E18" s="285" t="s">
        <v>1147</v>
      </c>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T18" s="91"/>
    </row>
    <row r="19" spans="1:46" ht="25.5" customHeight="1">
      <c r="A19" s="7"/>
      <c r="B19" s="7"/>
      <c r="C19" s="85"/>
      <c r="D19" s="85"/>
      <c r="E19" s="442"/>
      <c r="F19" s="442"/>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42"/>
      <c r="AM19" s="442"/>
      <c r="AN19" s="442"/>
      <c r="AO19" s="442"/>
      <c r="AP19" s="442"/>
      <c r="AQ19" s="442"/>
      <c r="AR19" s="195" t="s">
        <v>170</v>
      </c>
      <c r="AS19" s="91"/>
    </row>
    <row r="20" spans="1:46" ht="17.25">
      <c r="A20" s="20"/>
      <c r="B20" s="20"/>
      <c r="C20" s="7"/>
      <c r="D20" s="7"/>
      <c r="E20" s="7"/>
      <c r="F20" s="7"/>
      <c r="G20" s="7"/>
      <c r="H20" s="7"/>
      <c r="I20" s="7"/>
      <c r="J20" s="7"/>
      <c r="K20" s="7"/>
      <c r="L20" s="7"/>
      <c r="M20" s="7"/>
      <c r="N20" s="120"/>
      <c r="O20" s="120"/>
      <c r="P20" s="120"/>
      <c r="Q20" s="120"/>
      <c r="R20" s="120"/>
      <c r="S20" s="120"/>
      <c r="T20" s="120"/>
      <c r="U20" s="120"/>
      <c r="V20" s="120"/>
      <c r="W20" s="120"/>
      <c r="X20" s="120"/>
      <c r="Y20" s="120"/>
      <c r="Z20" s="120"/>
      <c r="AA20" s="120"/>
      <c r="AB20" s="120"/>
      <c r="AC20" s="120"/>
      <c r="AD20" s="120"/>
      <c r="AE20" s="120"/>
      <c r="AF20" s="7"/>
      <c r="AG20" s="7"/>
      <c r="AH20" s="7"/>
      <c r="AI20" s="7"/>
      <c r="AJ20" s="7"/>
      <c r="AK20" s="7"/>
      <c r="AL20" s="120"/>
      <c r="AM20" s="120"/>
      <c r="AN20" s="120"/>
      <c r="AO20" s="120"/>
      <c r="AP20" s="120"/>
      <c r="AQ20" s="120"/>
    </row>
    <row r="22" spans="1:46" ht="234.75" customHeight="1">
      <c r="A22" s="272" t="s">
        <v>1197</v>
      </c>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3"/>
    </row>
  </sheetData>
  <protectedRanges>
    <protectedRange sqref="A17:AQ19" name="범위2_1"/>
  </protectedRanges>
  <mergeCells count="83">
    <mergeCell ref="A22:AQ22"/>
    <mergeCell ref="E18:AQ18"/>
    <mergeCell ref="E19:AQ19"/>
    <mergeCell ref="AL16:AQ16"/>
    <mergeCell ref="AL12:AQ12"/>
    <mergeCell ref="AL13:AQ13"/>
    <mergeCell ref="AL14:AQ14"/>
    <mergeCell ref="AL15:AQ15"/>
    <mergeCell ref="E17:AQ17"/>
    <mergeCell ref="N13:AE13"/>
    <mergeCell ref="C16:AE16"/>
    <mergeCell ref="AF13:AK13"/>
    <mergeCell ref="AF16:AK16"/>
    <mergeCell ref="L15:M15"/>
    <mergeCell ref="I12:K12"/>
    <mergeCell ref="L12:M12"/>
    <mergeCell ref="AL10:AQ10"/>
    <mergeCell ref="AL11:AQ11"/>
    <mergeCell ref="N11:AE11"/>
    <mergeCell ref="AF11:AK11"/>
    <mergeCell ref="C12:H12"/>
    <mergeCell ref="N12:AE12"/>
    <mergeCell ref="AF12:AK12"/>
    <mergeCell ref="C11:H11"/>
    <mergeCell ref="I11:K11"/>
    <mergeCell ref="L11:M11"/>
    <mergeCell ref="L5:M10"/>
    <mergeCell ref="I9:K9"/>
    <mergeCell ref="I10:K10"/>
    <mergeCell ref="AF10:AK10"/>
    <mergeCell ref="I8:K8"/>
    <mergeCell ref="I6:K6"/>
    <mergeCell ref="AL8:AQ8"/>
    <mergeCell ref="N9:R9"/>
    <mergeCell ref="S9:T9"/>
    <mergeCell ref="V9:AE9"/>
    <mergeCell ref="AL9:AQ9"/>
    <mergeCell ref="N8:R8"/>
    <mergeCell ref="S8:T8"/>
    <mergeCell ref="V8:AE8"/>
    <mergeCell ref="AF9:AK9"/>
    <mergeCell ref="AF8:AK8"/>
    <mergeCell ref="AL6:AQ6"/>
    <mergeCell ref="N7:R7"/>
    <mergeCell ref="S7:T7"/>
    <mergeCell ref="V7:AE7"/>
    <mergeCell ref="AL7:AQ7"/>
    <mergeCell ref="S6:T6"/>
    <mergeCell ref="V6:AE6"/>
    <mergeCell ref="AF7:AK7"/>
    <mergeCell ref="AF6:AK6"/>
    <mergeCell ref="B2:O2"/>
    <mergeCell ref="I4:K4"/>
    <mergeCell ref="I5:K5"/>
    <mergeCell ref="N4:U4"/>
    <mergeCell ref="AL4:AQ4"/>
    <mergeCell ref="N5:R5"/>
    <mergeCell ref="S5:T5"/>
    <mergeCell ref="V5:AE5"/>
    <mergeCell ref="AL5:AQ5"/>
    <mergeCell ref="AF5:AK5"/>
    <mergeCell ref="AF4:AK4"/>
    <mergeCell ref="C4:H4"/>
    <mergeCell ref="V4:AE4"/>
    <mergeCell ref="L4:M4"/>
    <mergeCell ref="C13:H13"/>
    <mergeCell ref="N10:R10"/>
    <mergeCell ref="S10:T10"/>
    <mergeCell ref="V10:AE10"/>
    <mergeCell ref="I13:K13"/>
    <mergeCell ref="L13:M13"/>
    <mergeCell ref="C5:H10"/>
    <mergeCell ref="I7:K7"/>
    <mergeCell ref="N6:R6"/>
    <mergeCell ref="AF14:AK14"/>
    <mergeCell ref="C15:H15"/>
    <mergeCell ref="N15:AE15"/>
    <mergeCell ref="AF15:AK15"/>
    <mergeCell ref="I15:K15"/>
    <mergeCell ref="L14:M14"/>
    <mergeCell ref="I14:K14"/>
    <mergeCell ref="C14:H14"/>
    <mergeCell ref="N14:AE14"/>
  </mergeCells>
  <phoneticPr fontId="2" type="noConversion"/>
  <pageMargins left="0.59055118110236227" right="0.47244094488188981" top="0.74803149606299213" bottom="0.74803149606299213" header="0.31496062992125984" footer="0.31496062992125984"/>
  <pageSetup paperSize="9" scale="68"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AU17"/>
  <sheetViews>
    <sheetView view="pageBreakPreview" zoomScaleNormal="100" zoomScaleSheetLayoutView="100" workbookViewId="0">
      <selection activeCell="W5" sqref="W5"/>
    </sheetView>
  </sheetViews>
  <sheetFormatPr defaultRowHeight="16.5"/>
  <cols>
    <col min="1" max="4" width="1.125" style="91" customWidth="1"/>
    <col min="5" max="37" width="2.375" style="91" customWidth="1"/>
    <col min="38" max="47" width="9" style="91"/>
    <col min="48" max="16384" width="9" style="97"/>
  </cols>
  <sheetData>
    <row r="1" spans="1:4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row>
    <row r="2" spans="1:47" ht="20.25" customHeight="1">
      <c r="A2" s="375" t="s">
        <v>316</v>
      </c>
      <c r="B2" s="375"/>
      <c r="C2" s="375"/>
      <c r="D2" s="375"/>
      <c r="E2" s="375"/>
      <c r="F2" s="375"/>
      <c r="G2" s="375"/>
      <c r="H2" s="375"/>
      <c r="I2" s="375"/>
      <c r="J2" s="375"/>
      <c r="K2" s="375"/>
      <c r="L2" s="375"/>
      <c r="M2" s="375"/>
      <c r="N2" s="375"/>
      <c r="O2" s="375"/>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row>
    <row r="3" spans="1:47" ht="20.2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row>
    <row r="4" spans="1:47" ht="21"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51"/>
      <c r="AE4" s="43"/>
      <c r="AF4" s="703" t="s">
        <v>313</v>
      </c>
      <c r="AG4" s="703"/>
      <c r="AH4" s="703"/>
      <c r="AI4" s="703"/>
      <c r="AJ4" s="703"/>
      <c r="AK4" s="703"/>
    </row>
    <row r="5" spans="1:47" ht="30" customHeight="1">
      <c r="A5" s="20"/>
      <c r="B5" s="20"/>
      <c r="C5" s="492" t="s">
        <v>314</v>
      </c>
      <c r="D5" s="492"/>
      <c r="E5" s="492"/>
      <c r="F5" s="492"/>
      <c r="G5" s="492"/>
      <c r="H5" s="492"/>
      <c r="I5" s="492"/>
      <c r="J5" s="492"/>
      <c r="K5" s="492"/>
      <c r="L5" s="492"/>
      <c r="M5" s="492"/>
      <c r="N5" s="52" t="s">
        <v>961</v>
      </c>
      <c r="O5" s="72">
        <f>표지!E8</f>
        <v>2</v>
      </c>
      <c r="P5" s="73" t="str">
        <f>표지!F8</f>
        <v>기</v>
      </c>
      <c r="Q5" s="72">
        <f>표지!G8</f>
        <v>1</v>
      </c>
      <c r="R5" s="53" t="s">
        <v>963</v>
      </c>
      <c r="S5" s="54" t="s">
        <v>964</v>
      </c>
      <c r="T5" s="52" t="s">
        <v>961</v>
      </c>
      <c r="U5" s="76">
        <v>1</v>
      </c>
      <c r="V5" s="72" t="s">
        <v>964</v>
      </c>
      <c r="W5" s="77">
        <v>1</v>
      </c>
      <c r="X5" s="72" t="s">
        <v>963</v>
      </c>
      <c r="Y5" s="74" t="s">
        <v>964</v>
      </c>
      <c r="Z5" s="75" t="s">
        <v>965</v>
      </c>
      <c r="AA5" s="77" t="s">
        <v>973</v>
      </c>
      <c r="AB5" s="72" t="s">
        <v>964</v>
      </c>
      <c r="AC5" s="77" t="s">
        <v>973</v>
      </c>
      <c r="AD5" s="72" t="s">
        <v>966</v>
      </c>
      <c r="AE5" s="74" t="s">
        <v>964</v>
      </c>
      <c r="AF5" s="75" t="s">
        <v>965</v>
      </c>
      <c r="AG5" s="77" t="s">
        <v>974</v>
      </c>
      <c r="AH5" s="72" t="s">
        <v>967</v>
      </c>
      <c r="AI5" s="77" t="s">
        <v>973</v>
      </c>
      <c r="AJ5" s="72" t="s">
        <v>963</v>
      </c>
      <c r="AK5" s="74" t="s">
        <v>964</v>
      </c>
    </row>
    <row r="6" spans="1:47" ht="30" customHeight="1">
      <c r="A6" s="20"/>
      <c r="B6" s="20"/>
      <c r="C6" s="492" t="s">
        <v>317</v>
      </c>
      <c r="D6" s="492"/>
      <c r="E6" s="492"/>
      <c r="F6" s="492"/>
      <c r="G6" s="492"/>
      <c r="H6" s="492"/>
      <c r="I6" s="492"/>
      <c r="J6" s="492"/>
      <c r="K6" s="492"/>
      <c r="L6" s="492"/>
      <c r="M6" s="492"/>
      <c r="N6" s="819">
        <f>IFERROR((((1+(N12/((N14+N15)/2)))^(12/N13))-1)*100,"")</f>
        <v>-0.79051259084723657</v>
      </c>
      <c r="O6" s="819"/>
      <c r="P6" s="819"/>
      <c r="Q6" s="819"/>
      <c r="R6" s="819"/>
      <c r="S6" s="819"/>
      <c r="T6" s="819">
        <f>IFERROR((((1+(T12/((T14+T15)/2)))^(12/T13))-1)*100,"")</f>
        <v>9.3664881198574079E-2</v>
      </c>
      <c r="U6" s="819"/>
      <c r="V6" s="819"/>
      <c r="W6" s="819"/>
      <c r="X6" s="819"/>
      <c r="Y6" s="819"/>
      <c r="Z6" s="819" t="str">
        <f>IFERROR((((1+(Z12/((Z14+Z15)/2)))^(12/Z13))-1)*100,"")</f>
        <v/>
      </c>
      <c r="AA6" s="819"/>
      <c r="AB6" s="819"/>
      <c r="AC6" s="819"/>
      <c r="AD6" s="819"/>
      <c r="AE6" s="819"/>
      <c r="AF6" s="819" t="str">
        <f>IFERROR((((1+(AF12/((AF14+AF15)/2)))^(12/AF13))-1)*100,"")</f>
        <v/>
      </c>
      <c r="AG6" s="819"/>
      <c r="AH6" s="819"/>
      <c r="AI6" s="819"/>
      <c r="AJ6" s="819"/>
      <c r="AK6" s="819"/>
    </row>
    <row r="7" spans="1:47" ht="159" customHeight="1">
      <c r="A7" s="4"/>
      <c r="B7" s="141"/>
      <c r="C7" s="141"/>
      <c r="D7" s="182"/>
      <c r="E7" s="815" t="s">
        <v>1198</v>
      </c>
      <c r="F7" s="815"/>
      <c r="G7" s="815"/>
      <c r="H7" s="815"/>
      <c r="I7" s="815"/>
      <c r="J7" s="815"/>
      <c r="K7" s="815"/>
      <c r="L7" s="815"/>
      <c r="M7" s="815"/>
      <c r="N7" s="815"/>
      <c r="O7" s="815"/>
      <c r="P7" s="815"/>
      <c r="Q7" s="815"/>
      <c r="R7" s="815"/>
      <c r="S7" s="815"/>
      <c r="T7" s="815"/>
      <c r="U7" s="815"/>
      <c r="V7" s="815"/>
      <c r="W7" s="815"/>
      <c r="X7" s="815"/>
      <c r="Y7" s="815"/>
      <c r="Z7" s="815"/>
      <c r="AA7" s="815"/>
      <c r="AB7" s="815"/>
      <c r="AC7" s="815"/>
      <c r="AD7" s="815"/>
      <c r="AE7" s="815"/>
      <c r="AF7" s="815"/>
      <c r="AG7" s="815"/>
      <c r="AH7" s="815"/>
      <c r="AI7" s="815"/>
      <c r="AJ7" s="815"/>
      <c r="AK7" s="815"/>
      <c r="AL7" s="2"/>
      <c r="AO7" s="97"/>
      <c r="AP7" s="97"/>
      <c r="AQ7" s="97"/>
      <c r="AR7" s="97"/>
      <c r="AS7" s="97"/>
      <c r="AT7" s="97"/>
      <c r="AU7" s="97"/>
    </row>
    <row r="8" spans="1:47" ht="26.25" customHeight="1">
      <c r="A8" s="7"/>
      <c r="B8" s="6"/>
      <c r="C8" s="5"/>
      <c r="D8" s="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195" t="s">
        <v>170</v>
      </c>
      <c r="AU8" s="97"/>
    </row>
    <row r="10" spans="1:47">
      <c r="C10" s="91" t="s">
        <v>136</v>
      </c>
    </row>
    <row r="11" spans="1:47" ht="30" customHeight="1">
      <c r="A11" s="20"/>
      <c r="B11" s="20"/>
      <c r="C11" s="492" t="s">
        <v>243</v>
      </c>
      <c r="D11" s="492"/>
      <c r="E11" s="492"/>
      <c r="F11" s="492"/>
      <c r="G11" s="492"/>
      <c r="H11" s="492"/>
      <c r="I11" s="492"/>
      <c r="J11" s="492"/>
      <c r="K11" s="492"/>
      <c r="L11" s="492"/>
      <c r="M11" s="492"/>
      <c r="N11" s="52" t="s">
        <v>961</v>
      </c>
      <c r="O11" s="72">
        <f>O5</f>
        <v>2</v>
      </c>
      <c r="P11" s="73" t="str">
        <f>P5</f>
        <v>기</v>
      </c>
      <c r="Q11" s="72">
        <f>Q5</f>
        <v>1</v>
      </c>
      <c r="R11" s="72" t="s">
        <v>963</v>
      </c>
      <c r="S11" s="74" t="s">
        <v>964</v>
      </c>
      <c r="T11" s="75" t="s">
        <v>961</v>
      </c>
      <c r="U11" s="78">
        <f>U5</f>
        <v>1</v>
      </c>
      <c r="V11" s="73" t="str">
        <f>V5</f>
        <v>기</v>
      </c>
      <c r="W11" s="78">
        <f>W5</f>
        <v>1</v>
      </c>
      <c r="X11" s="72" t="s">
        <v>968</v>
      </c>
      <c r="Y11" s="74" t="s">
        <v>964</v>
      </c>
      <c r="Z11" s="75" t="s">
        <v>961</v>
      </c>
      <c r="AA11" s="78" t="str">
        <f>AA5</f>
        <v>-</v>
      </c>
      <c r="AB11" s="73" t="str">
        <f>AB5</f>
        <v>기</v>
      </c>
      <c r="AC11" s="78" t="str">
        <f>AC5</f>
        <v>-</v>
      </c>
      <c r="AD11" s="72" t="s">
        <v>969</v>
      </c>
      <c r="AE11" s="74" t="s">
        <v>964</v>
      </c>
      <c r="AF11" s="75" t="s">
        <v>961</v>
      </c>
      <c r="AG11" s="78" t="str">
        <f>AG5</f>
        <v>-</v>
      </c>
      <c r="AH11" s="73" t="str">
        <f>AH5</f>
        <v>기</v>
      </c>
      <c r="AI11" s="78" t="str">
        <f>AI5</f>
        <v>-</v>
      </c>
      <c r="AJ11" s="72" t="s">
        <v>963</v>
      </c>
      <c r="AK11" s="74" t="s">
        <v>964</v>
      </c>
    </row>
    <row r="12" spans="1:47" ht="30" customHeight="1">
      <c r="A12" s="20"/>
      <c r="B12" s="20"/>
      <c r="C12" s="493" t="s">
        <v>970</v>
      </c>
      <c r="D12" s="371"/>
      <c r="E12" s="371"/>
      <c r="F12" s="371"/>
      <c r="G12" s="371"/>
      <c r="H12" s="371"/>
      <c r="I12" s="371"/>
      <c r="J12" s="371"/>
      <c r="K12" s="371"/>
      <c r="L12" s="371"/>
      <c r="M12" s="716"/>
      <c r="N12" s="816">
        <f>'5부.Ⅱ'!U73</f>
        <v>-92626672</v>
      </c>
      <c r="O12" s="816"/>
      <c r="P12" s="816"/>
      <c r="Q12" s="816"/>
      <c r="R12" s="816"/>
      <c r="S12" s="816"/>
      <c r="T12" s="817">
        <v>70224</v>
      </c>
      <c r="U12" s="817"/>
      <c r="V12" s="817"/>
      <c r="W12" s="817"/>
      <c r="X12" s="817"/>
      <c r="Y12" s="817"/>
      <c r="Z12" s="817"/>
      <c r="AA12" s="817"/>
      <c r="AB12" s="817"/>
      <c r="AC12" s="817"/>
      <c r="AD12" s="817"/>
      <c r="AE12" s="817"/>
      <c r="AF12" s="817"/>
      <c r="AG12" s="817"/>
      <c r="AH12" s="817"/>
      <c r="AI12" s="817"/>
      <c r="AJ12" s="817"/>
      <c r="AK12" s="817"/>
    </row>
    <row r="13" spans="1:47" ht="30" customHeight="1">
      <c r="A13" s="20"/>
      <c r="B13" s="20"/>
      <c r="C13" s="493" t="s">
        <v>971</v>
      </c>
      <c r="D13" s="371"/>
      <c r="E13" s="371"/>
      <c r="F13" s="371"/>
      <c r="G13" s="371"/>
      <c r="H13" s="371"/>
      <c r="I13" s="371"/>
      <c r="J13" s="371"/>
      <c r="K13" s="371"/>
      <c r="L13" s="371"/>
      <c r="M13" s="716"/>
      <c r="N13" s="818">
        <v>3</v>
      </c>
      <c r="O13" s="818"/>
      <c r="P13" s="818"/>
      <c r="Q13" s="818"/>
      <c r="R13" s="818"/>
      <c r="S13" s="818"/>
      <c r="T13" s="818">
        <v>3</v>
      </c>
      <c r="U13" s="818"/>
      <c r="V13" s="818"/>
      <c r="W13" s="818"/>
      <c r="X13" s="818"/>
      <c r="Y13" s="818"/>
      <c r="Z13" s="818"/>
      <c r="AA13" s="818"/>
      <c r="AB13" s="818"/>
      <c r="AC13" s="818"/>
      <c r="AD13" s="818"/>
      <c r="AE13" s="818"/>
      <c r="AF13" s="818"/>
      <c r="AG13" s="818"/>
      <c r="AH13" s="818"/>
      <c r="AI13" s="818"/>
      <c r="AJ13" s="818"/>
      <c r="AK13" s="818"/>
    </row>
    <row r="14" spans="1:47" ht="30" customHeight="1">
      <c r="A14" s="20"/>
      <c r="B14" s="20"/>
      <c r="C14" s="493" t="s">
        <v>315</v>
      </c>
      <c r="D14" s="371"/>
      <c r="E14" s="371"/>
      <c r="F14" s="371"/>
      <c r="G14" s="371"/>
      <c r="H14" s="371"/>
      <c r="I14" s="371"/>
      <c r="J14" s="371"/>
      <c r="K14" s="371"/>
      <c r="L14" s="371"/>
      <c r="M14" s="716"/>
      <c r="N14" s="816">
        <v>300000000</v>
      </c>
      <c r="O14" s="816"/>
      <c r="P14" s="816"/>
      <c r="Q14" s="816"/>
      <c r="R14" s="816"/>
      <c r="S14" s="816"/>
      <c r="T14" s="817">
        <v>300000000</v>
      </c>
      <c r="U14" s="817"/>
      <c r="V14" s="817"/>
      <c r="W14" s="817"/>
      <c r="X14" s="817"/>
      <c r="Y14" s="817"/>
      <c r="Z14" s="817"/>
      <c r="AA14" s="817"/>
      <c r="AB14" s="817"/>
      <c r="AC14" s="817"/>
      <c r="AD14" s="817"/>
      <c r="AE14" s="817"/>
      <c r="AF14" s="817"/>
      <c r="AG14" s="817"/>
      <c r="AH14" s="817"/>
      <c r="AI14" s="817"/>
      <c r="AJ14" s="817"/>
      <c r="AK14" s="817"/>
    </row>
    <row r="15" spans="1:47" ht="30" customHeight="1">
      <c r="A15" s="20"/>
      <c r="B15" s="20"/>
      <c r="C15" s="492" t="s">
        <v>972</v>
      </c>
      <c r="D15" s="492"/>
      <c r="E15" s="492"/>
      <c r="F15" s="492"/>
      <c r="G15" s="492"/>
      <c r="H15" s="492"/>
      <c r="I15" s="492"/>
      <c r="J15" s="492"/>
      <c r="K15" s="492"/>
      <c r="L15" s="492"/>
      <c r="M15" s="492"/>
      <c r="N15" s="816">
        <f>'5부.Ⅰ'!U112+'5부.Ⅰ'!U115</f>
        <v>93160000000</v>
      </c>
      <c r="O15" s="816"/>
      <c r="P15" s="816"/>
      <c r="Q15" s="816"/>
      <c r="R15" s="816"/>
      <c r="S15" s="816"/>
      <c r="T15" s="817">
        <v>300000000</v>
      </c>
      <c r="U15" s="817"/>
      <c r="V15" s="817"/>
      <c r="W15" s="817"/>
      <c r="X15" s="817"/>
      <c r="Y15" s="817"/>
      <c r="Z15" s="817"/>
      <c r="AA15" s="817"/>
      <c r="AB15" s="817"/>
      <c r="AC15" s="817"/>
      <c r="AD15" s="817"/>
      <c r="AE15" s="817"/>
      <c r="AF15" s="817"/>
      <c r="AG15" s="817"/>
      <c r="AH15" s="817"/>
      <c r="AI15" s="817"/>
      <c r="AJ15" s="817"/>
      <c r="AK15" s="817"/>
    </row>
    <row r="17" spans="1:37" ht="84" customHeight="1">
      <c r="A17" s="272" t="s">
        <v>318</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3"/>
    </row>
  </sheetData>
  <protectedRanges>
    <protectedRange sqref="T12:AK15 N13" name="범위3"/>
    <protectedRange sqref="T5:AK5" name="범위2_2"/>
    <protectedRange sqref="A7:AK8" name="범위2"/>
  </protectedRanges>
  <mergeCells count="32">
    <mergeCell ref="AF4:AK4"/>
    <mergeCell ref="C5:M5"/>
    <mergeCell ref="C6:M6"/>
    <mergeCell ref="N6:S6"/>
    <mergeCell ref="T6:Y6"/>
    <mergeCell ref="Z6:AE6"/>
    <mergeCell ref="AF6:AK6"/>
    <mergeCell ref="Z13:AE13"/>
    <mergeCell ref="AF13:AK13"/>
    <mergeCell ref="A17:AK17"/>
    <mergeCell ref="C11:M11"/>
    <mergeCell ref="C15:M15"/>
    <mergeCell ref="N15:S15"/>
    <mergeCell ref="T15:Y15"/>
    <mergeCell ref="Z15:AE15"/>
    <mergeCell ref="AF15:AK15"/>
    <mergeCell ref="A2:O2"/>
    <mergeCell ref="E7:AK7"/>
    <mergeCell ref="E8:AK8"/>
    <mergeCell ref="C14:M14"/>
    <mergeCell ref="N14:S14"/>
    <mergeCell ref="T14:Y14"/>
    <mergeCell ref="Z14:AE14"/>
    <mergeCell ref="AF14:AK14"/>
    <mergeCell ref="C12:M12"/>
    <mergeCell ref="N12:S12"/>
    <mergeCell ref="T12:Y12"/>
    <mergeCell ref="Z12:AE12"/>
    <mergeCell ref="AF12:AK12"/>
    <mergeCell ref="C13:M13"/>
    <mergeCell ref="N13:S13"/>
    <mergeCell ref="T13:Y13"/>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7"/>
  <dimension ref="A2:AL12"/>
  <sheetViews>
    <sheetView showGridLines="0" view="pageBreakPreview" zoomScaleNormal="85" zoomScaleSheetLayoutView="100" workbookViewId="0">
      <selection activeCell="D1" sqref="D1"/>
    </sheetView>
  </sheetViews>
  <sheetFormatPr defaultRowHeight="16.5"/>
  <cols>
    <col min="1" max="4" width="1.125" style="91" customWidth="1"/>
    <col min="5" max="37" width="2.375" style="91" customWidth="1"/>
    <col min="38" max="38" width="22.5" style="91" customWidth="1"/>
    <col min="39" max="16384" width="9" style="97"/>
  </cols>
  <sheetData>
    <row r="2" spans="1:38" ht="19.5">
      <c r="A2" s="4"/>
      <c r="B2" s="375" t="s">
        <v>27</v>
      </c>
      <c r="C2" s="375"/>
      <c r="D2" s="375"/>
      <c r="E2" s="375"/>
      <c r="F2" s="375"/>
      <c r="G2" s="375"/>
      <c r="H2" s="375"/>
      <c r="I2" s="375"/>
      <c r="J2" s="375"/>
      <c r="K2" s="375"/>
      <c r="L2" s="375"/>
      <c r="M2" s="375"/>
      <c r="N2" s="375"/>
      <c r="O2" s="375"/>
      <c r="P2" s="375"/>
      <c r="Q2" s="4"/>
      <c r="R2" s="4"/>
      <c r="S2" s="4"/>
      <c r="T2" s="4"/>
      <c r="U2" s="4"/>
      <c r="V2" s="4"/>
      <c r="W2" s="4"/>
      <c r="X2" s="4"/>
      <c r="Y2" s="4"/>
      <c r="Z2" s="4"/>
      <c r="AA2" s="4"/>
      <c r="AB2" s="4"/>
      <c r="AC2" s="4"/>
      <c r="AD2" s="4"/>
      <c r="AE2" s="4"/>
      <c r="AF2" s="4"/>
      <c r="AG2" s="4"/>
      <c r="AH2" s="4"/>
      <c r="AI2" s="4"/>
      <c r="AJ2" s="4"/>
      <c r="AK2" s="14"/>
      <c r="AL2" s="2"/>
    </row>
    <row r="3" spans="1:38" ht="19.5">
      <c r="A3" s="4"/>
      <c r="B3" s="141"/>
      <c r="C3" s="141"/>
      <c r="D3" s="141"/>
      <c r="E3" s="141"/>
      <c r="F3" s="141"/>
      <c r="G3" s="141"/>
      <c r="H3" s="141"/>
      <c r="I3" s="141"/>
      <c r="J3" s="141"/>
      <c r="K3" s="141"/>
      <c r="L3" s="141"/>
      <c r="M3" s="141"/>
      <c r="N3" s="141"/>
      <c r="O3" s="141"/>
      <c r="P3" s="141"/>
      <c r="Q3" s="4"/>
      <c r="R3" s="4"/>
      <c r="S3" s="4"/>
      <c r="T3" s="4"/>
      <c r="U3" s="4"/>
      <c r="V3" s="4"/>
      <c r="W3" s="4"/>
      <c r="X3" s="4"/>
      <c r="Y3" s="4"/>
      <c r="Z3" s="4"/>
      <c r="AA3" s="4"/>
      <c r="AB3" s="4"/>
      <c r="AC3" s="4"/>
      <c r="AD3" s="4"/>
      <c r="AE3" s="4"/>
      <c r="AF3" s="4"/>
      <c r="AG3" s="4"/>
      <c r="AH3" s="4"/>
      <c r="AI3" s="4"/>
      <c r="AJ3" s="4"/>
      <c r="AK3" s="14"/>
      <c r="AL3" s="2"/>
    </row>
    <row r="4" spans="1:38" ht="33.75" customHeight="1">
      <c r="A4" s="4"/>
      <c r="B4" s="141"/>
      <c r="C4" s="385" t="s">
        <v>28</v>
      </c>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2"/>
    </row>
    <row r="5" spans="1:38" ht="7.5" customHeight="1">
      <c r="A5" s="4"/>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2"/>
    </row>
    <row r="6" spans="1:38" ht="237.75" customHeight="1">
      <c r="A6" s="7"/>
      <c r="B6" s="6"/>
      <c r="C6" s="5"/>
      <c r="D6" s="5"/>
      <c r="E6" s="386" t="s">
        <v>1251</v>
      </c>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147"/>
    </row>
    <row r="7" spans="1:38" ht="51" hidden="1" customHeight="1">
      <c r="A7" s="7"/>
      <c r="B7" s="6"/>
      <c r="C7" s="5"/>
      <c r="D7" s="5"/>
      <c r="E7" s="386"/>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147"/>
    </row>
    <row r="8" spans="1:38" ht="51" hidden="1" customHeight="1">
      <c r="A8" s="7"/>
      <c r="B8" s="6"/>
      <c r="C8" s="5"/>
      <c r="D8" s="5"/>
      <c r="E8" s="386"/>
      <c r="F8" s="386"/>
      <c r="G8" s="386"/>
      <c r="H8" s="386"/>
      <c r="I8" s="386"/>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386"/>
      <c r="AL8" s="147"/>
    </row>
    <row r="9" spans="1:38" ht="51" hidden="1" customHeight="1">
      <c r="A9" s="7"/>
      <c r="B9" s="6"/>
      <c r="C9" s="5"/>
      <c r="D9" s="5"/>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386"/>
      <c r="AL9" s="147"/>
    </row>
    <row r="10" spans="1:38" ht="18.75" customHeight="1">
      <c r="A10" s="7"/>
      <c r="B10" s="6"/>
      <c r="C10" s="5"/>
      <c r="D10" s="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47"/>
    </row>
    <row r="11" spans="1:38" ht="19.5">
      <c r="A11" s="4"/>
      <c r="B11" s="141"/>
      <c r="C11" s="141"/>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2"/>
    </row>
    <row r="12" spans="1:38" ht="70.5" customHeight="1">
      <c r="A12" s="387" t="s">
        <v>29</v>
      </c>
      <c r="B12" s="388"/>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9"/>
    </row>
  </sheetData>
  <mergeCells count="4">
    <mergeCell ref="B2:P2"/>
    <mergeCell ref="C4:AK4"/>
    <mergeCell ref="E6:AK9"/>
    <mergeCell ref="A12:AK12"/>
  </mergeCells>
  <phoneticPr fontId="2" type="noConversion"/>
  <dataValidations count="1">
    <dataValidation allowBlank="1" showInputMessage="1" showErrorMessage="1" promptTitle="서술입력" prompt="자유롭게 입력하시기 바랍니다." sqref="E10 E6" xr:uid="{00000000-0002-0000-0200-000000000000}"/>
  </dataValidations>
  <pageMargins left="0.47244094488188981" right="0.47244094488188981" top="0.74803149606299213" bottom="0.74803149606299213" header="0.31496062992125984" footer="0.31496062992125984"/>
  <pageSetup paperSize="9" orientation="portrait" blackAndWhite="1"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rgb="FFFFFF00"/>
  </sheetPr>
  <dimension ref="A2:AT19"/>
  <sheetViews>
    <sheetView tabSelected="1" view="pageBreakPreview" zoomScaleNormal="100" zoomScaleSheetLayoutView="100" workbookViewId="0">
      <selection activeCell="S11" sqref="S11:V11"/>
    </sheetView>
  </sheetViews>
  <sheetFormatPr defaultRowHeight="16.5"/>
  <cols>
    <col min="1" max="4" width="1.125" style="91" customWidth="1"/>
    <col min="5" max="7" width="4.125" style="91" customWidth="1"/>
    <col min="8" max="8" width="10.375" style="91" customWidth="1"/>
    <col min="9" max="13" width="4.5" style="91" customWidth="1"/>
    <col min="14" max="14" width="14" style="91" customWidth="1"/>
    <col min="15" max="37" width="2.375" style="91" customWidth="1"/>
    <col min="38" max="39" width="6.375" style="91" customWidth="1"/>
    <col min="40" max="40" width="35.5" style="91" customWidth="1"/>
    <col min="41" max="41" width="9" style="91"/>
    <col min="42" max="16384" width="9" style="97"/>
  </cols>
  <sheetData>
    <row r="2" spans="1:46" ht="19.5">
      <c r="A2" s="374" t="s">
        <v>327</v>
      </c>
      <c r="B2" s="374"/>
      <c r="C2" s="374"/>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row>
    <row r="3" spans="1:46"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46" ht="20.25" customHeight="1">
      <c r="A4" s="375" t="s">
        <v>328</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row>
    <row r="6" spans="1:46" ht="18.75" customHeight="1">
      <c r="A6" s="4"/>
      <c r="B6" s="820" t="s">
        <v>319</v>
      </c>
      <c r="C6" s="820"/>
      <c r="D6" s="820"/>
      <c r="E6" s="820"/>
      <c r="F6" s="820"/>
      <c r="G6" s="820"/>
      <c r="H6" s="820"/>
      <c r="I6" s="820"/>
      <c r="J6" s="820"/>
      <c r="K6" s="820"/>
      <c r="L6" s="820"/>
      <c r="M6" s="820"/>
      <c r="N6" s="820"/>
      <c r="O6" s="820"/>
      <c r="P6" s="820"/>
      <c r="Q6" s="820"/>
      <c r="R6" s="820"/>
      <c r="S6" s="820"/>
      <c r="T6" s="820"/>
      <c r="U6" s="820"/>
      <c r="V6" s="820"/>
      <c r="W6" s="820"/>
      <c r="X6" s="820"/>
      <c r="Y6" s="820"/>
      <c r="Z6" s="820"/>
      <c r="AA6" s="820"/>
      <c r="AB6" s="820"/>
      <c r="AC6" s="820"/>
      <c r="AD6" s="820"/>
      <c r="AE6" s="820"/>
      <c r="AF6" s="820"/>
      <c r="AG6" s="820"/>
      <c r="AH6" s="820"/>
      <c r="AI6" s="820"/>
      <c r="AJ6" s="820"/>
      <c r="AK6" s="820"/>
      <c r="AL6" s="2"/>
    </row>
    <row r="7" spans="1:46" ht="18.75" customHeight="1">
      <c r="A7" s="4"/>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2"/>
    </row>
    <row r="8" spans="1:46" ht="18.75" customHeight="1">
      <c r="A8" s="4"/>
      <c r="B8" s="141"/>
      <c r="C8" s="141"/>
      <c r="D8" s="141"/>
      <c r="E8" s="141"/>
      <c r="F8" s="141"/>
      <c r="G8" s="141"/>
      <c r="H8" s="88"/>
      <c r="I8" s="88"/>
      <c r="J8" s="88"/>
      <c r="K8" s="88"/>
      <c r="L8" s="88"/>
      <c r="M8" s="88"/>
      <c r="N8" s="88"/>
      <c r="O8" s="88"/>
      <c r="P8" s="88"/>
      <c r="Q8" s="88"/>
      <c r="R8" s="88"/>
      <c r="S8" s="88"/>
      <c r="T8" s="88"/>
      <c r="U8" s="88"/>
      <c r="V8" s="88"/>
      <c r="W8" s="88"/>
      <c r="X8" s="88"/>
      <c r="Y8" s="88"/>
      <c r="Z8" s="88"/>
      <c r="AA8" s="88"/>
      <c r="AB8" s="88"/>
      <c r="AC8" s="88"/>
      <c r="AD8" s="88"/>
      <c r="AE8" s="88"/>
      <c r="AF8" s="580" t="s">
        <v>173</v>
      </c>
      <c r="AG8" s="580"/>
      <c r="AH8" s="580"/>
      <c r="AI8" s="580"/>
      <c r="AJ8" s="580"/>
      <c r="AK8" s="580"/>
      <c r="AL8" s="580"/>
      <c r="AM8" s="580"/>
    </row>
    <row r="9" spans="1:46" ht="30" customHeight="1">
      <c r="A9" s="20"/>
      <c r="B9" s="20"/>
      <c r="C9" s="437" t="s">
        <v>330</v>
      </c>
      <c r="D9" s="437"/>
      <c r="E9" s="437"/>
      <c r="F9" s="437"/>
      <c r="G9" s="437"/>
      <c r="H9" s="196" t="s">
        <v>168</v>
      </c>
      <c r="I9" s="499" t="s">
        <v>320</v>
      </c>
      <c r="J9" s="500"/>
      <c r="K9" s="500"/>
      <c r="L9" s="500"/>
      <c r="M9" s="501"/>
      <c r="N9" s="153" t="s">
        <v>1116</v>
      </c>
      <c r="O9" s="499" t="s">
        <v>321</v>
      </c>
      <c r="P9" s="500"/>
      <c r="Q9" s="500"/>
      <c r="R9" s="501"/>
      <c r="S9" s="499" t="s">
        <v>322</v>
      </c>
      <c r="T9" s="500"/>
      <c r="U9" s="500"/>
      <c r="V9" s="501"/>
      <c r="W9" s="657" t="s">
        <v>323</v>
      </c>
      <c r="X9" s="658"/>
      <c r="Y9" s="659"/>
      <c r="Z9" s="657" t="s">
        <v>324</v>
      </c>
      <c r="AA9" s="658"/>
      <c r="AB9" s="658"/>
      <c r="AC9" s="659"/>
      <c r="AD9" s="657" t="s">
        <v>325</v>
      </c>
      <c r="AE9" s="658"/>
      <c r="AF9" s="658"/>
      <c r="AG9" s="659"/>
      <c r="AH9" s="657" t="s">
        <v>326</v>
      </c>
      <c r="AI9" s="658"/>
      <c r="AJ9" s="658"/>
      <c r="AK9" s="659"/>
      <c r="AL9" s="657" t="s">
        <v>96</v>
      </c>
      <c r="AM9" s="659"/>
    </row>
    <row r="10" spans="1:46" ht="30" customHeight="1">
      <c r="A10" s="20"/>
      <c r="B10" s="20"/>
      <c r="C10" s="479" t="s">
        <v>1315</v>
      </c>
      <c r="D10" s="479"/>
      <c r="E10" s="479"/>
      <c r="F10" s="479"/>
      <c r="G10" s="479"/>
      <c r="H10" s="121" t="s">
        <v>1244</v>
      </c>
      <c r="I10" s="663" t="s">
        <v>1316</v>
      </c>
      <c r="J10" s="664"/>
      <c r="K10" s="664"/>
      <c r="L10" s="664"/>
      <c r="M10" s="665"/>
      <c r="N10" s="155" t="s">
        <v>1309</v>
      </c>
      <c r="O10" s="821">
        <v>60799.520799999998</v>
      </c>
      <c r="P10" s="822"/>
      <c r="Q10" s="822"/>
      <c r="R10" s="823"/>
      <c r="S10" s="666" t="s">
        <v>1317</v>
      </c>
      <c r="T10" s="667"/>
      <c r="U10" s="667"/>
      <c r="V10" s="668"/>
      <c r="W10" s="828">
        <v>0</v>
      </c>
      <c r="X10" s="829"/>
      <c r="Y10" s="830"/>
      <c r="Z10" s="824">
        <v>465777</v>
      </c>
      <c r="AA10" s="825"/>
      <c r="AB10" s="825"/>
      <c r="AC10" s="825"/>
      <c r="AD10" s="824">
        <v>229661</v>
      </c>
      <c r="AE10" s="825"/>
      <c r="AF10" s="825"/>
      <c r="AG10" s="825"/>
      <c r="AH10" s="480">
        <v>222481736523</v>
      </c>
      <c r="AI10" s="481"/>
      <c r="AJ10" s="481"/>
      <c r="AK10" s="481"/>
      <c r="AL10" s="826"/>
      <c r="AM10" s="827"/>
    </row>
    <row r="11" spans="1:46" ht="30" customHeight="1">
      <c r="A11" s="20"/>
      <c r="B11" s="20"/>
      <c r="C11" s="479"/>
      <c r="D11" s="479"/>
      <c r="E11" s="479"/>
      <c r="F11" s="479"/>
      <c r="G11" s="479"/>
      <c r="H11" s="121"/>
      <c r="I11" s="663"/>
      <c r="J11" s="664"/>
      <c r="K11" s="664"/>
      <c r="L11" s="664"/>
      <c r="M11" s="665"/>
      <c r="N11" s="155"/>
      <c r="O11" s="821"/>
      <c r="P11" s="822"/>
      <c r="Q11" s="822"/>
      <c r="R11" s="823"/>
      <c r="S11" s="672"/>
      <c r="T11" s="667"/>
      <c r="U11" s="667"/>
      <c r="V11" s="668"/>
      <c r="W11" s="828"/>
      <c r="X11" s="829"/>
      <c r="Y11" s="830"/>
      <c r="Z11" s="480"/>
      <c r="AA11" s="481"/>
      <c r="AB11" s="481"/>
      <c r="AC11" s="481"/>
      <c r="AD11" s="480"/>
      <c r="AE11" s="481"/>
      <c r="AF11" s="481"/>
      <c r="AG11" s="481"/>
      <c r="AH11" s="480"/>
      <c r="AI11" s="481"/>
      <c r="AJ11" s="481"/>
      <c r="AK11" s="481"/>
      <c r="AL11" s="826"/>
      <c r="AM11" s="827"/>
    </row>
    <row r="12" spans="1:46" ht="30" customHeight="1">
      <c r="A12" s="20"/>
      <c r="B12" s="20"/>
      <c r="C12" s="479"/>
      <c r="D12" s="479"/>
      <c r="E12" s="479"/>
      <c r="F12" s="479"/>
      <c r="G12" s="479"/>
      <c r="H12" s="121"/>
      <c r="I12" s="663"/>
      <c r="J12" s="664"/>
      <c r="K12" s="664"/>
      <c r="L12" s="664"/>
      <c r="M12" s="665"/>
      <c r="N12" s="155"/>
      <c r="O12" s="821"/>
      <c r="P12" s="822"/>
      <c r="Q12" s="822"/>
      <c r="R12" s="823"/>
      <c r="S12" s="672"/>
      <c r="T12" s="667"/>
      <c r="U12" s="667"/>
      <c r="V12" s="668"/>
      <c r="W12" s="828"/>
      <c r="X12" s="829"/>
      <c r="Y12" s="830"/>
      <c r="Z12" s="480"/>
      <c r="AA12" s="481"/>
      <c r="AB12" s="481"/>
      <c r="AC12" s="481"/>
      <c r="AD12" s="480"/>
      <c r="AE12" s="481"/>
      <c r="AF12" s="481"/>
      <c r="AG12" s="481"/>
      <c r="AH12" s="480"/>
      <c r="AI12" s="481"/>
      <c r="AJ12" s="481"/>
      <c r="AK12" s="481"/>
      <c r="AL12" s="826"/>
      <c r="AM12" s="827"/>
    </row>
    <row r="13" spans="1:46" ht="30" customHeight="1">
      <c r="A13" s="20"/>
      <c r="B13" s="20"/>
      <c r="C13" s="479"/>
      <c r="D13" s="479"/>
      <c r="E13" s="479"/>
      <c r="F13" s="479"/>
      <c r="G13" s="479"/>
      <c r="H13" s="121"/>
      <c r="I13" s="663"/>
      <c r="J13" s="664"/>
      <c r="K13" s="664"/>
      <c r="L13" s="664"/>
      <c r="M13" s="665"/>
      <c r="N13" s="155"/>
      <c r="O13" s="821"/>
      <c r="P13" s="822"/>
      <c r="Q13" s="822"/>
      <c r="R13" s="823"/>
      <c r="S13" s="672"/>
      <c r="T13" s="667"/>
      <c r="U13" s="667"/>
      <c r="V13" s="668"/>
      <c r="W13" s="828"/>
      <c r="X13" s="829"/>
      <c r="Y13" s="830"/>
      <c r="Z13" s="480"/>
      <c r="AA13" s="481"/>
      <c r="AB13" s="481"/>
      <c r="AC13" s="481"/>
      <c r="AD13" s="480"/>
      <c r="AE13" s="481"/>
      <c r="AF13" s="481"/>
      <c r="AG13" s="481"/>
      <c r="AH13" s="480"/>
      <c r="AI13" s="481"/>
      <c r="AJ13" s="481"/>
      <c r="AK13" s="481"/>
      <c r="AL13" s="826"/>
      <c r="AM13" s="827"/>
    </row>
    <row r="14" spans="1:46" ht="30" customHeight="1">
      <c r="A14" s="20"/>
      <c r="B14" s="20"/>
      <c r="C14" s="479"/>
      <c r="D14" s="479"/>
      <c r="E14" s="479"/>
      <c r="F14" s="479"/>
      <c r="G14" s="479"/>
      <c r="H14" s="121"/>
      <c r="I14" s="663"/>
      <c r="J14" s="664"/>
      <c r="K14" s="664"/>
      <c r="L14" s="664"/>
      <c r="M14" s="665"/>
      <c r="N14" s="155"/>
      <c r="O14" s="821"/>
      <c r="P14" s="822"/>
      <c r="Q14" s="822"/>
      <c r="R14" s="823"/>
      <c r="S14" s="672"/>
      <c r="T14" s="667"/>
      <c r="U14" s="667"/>
      <c r="V14" s="668"/>
      <c r="W14" s="828"/>
      <c r="X14" s="829"/>
      <c r="Y14" s="830"/>
      <c r="Z14" s="480"/>
      <c r="AA14" s="481"/>
      <c r="AB14" s="481"/>
      <c r="AC14" s="481"/>
      <c r="AD14" s="480"/>
      <c r="AE14" s="481"/>
      <c r="AF14" s="481"/>
      <c r="AG14" s="481"/>
      <c r="AH14" s="480"/>
      <c r="AI14" s="481"/>
      <c r="AJ14" s="481"/>
      <c r="AK14" s="481"/>
      <c r="AL14" s="826"/>
      <c r="AM14" s="827"/>
    </row>
    <row r="15" spans="1:46" ht="54" customHeight="1">
      <c r="A15" s="4"/>
      <c r="B15" s="141"/>
      <c r="C15" s="88"/>
      <c r="E15" s="831" t="s">
        <v>329</v>
      </c>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831"/>
      <c r="AF15" s="831"/>
      <c r="AG15" s="831"/>
      <c r="AH15" s="831"/>
      <c r="AI15" s="831"/>
      <c r="AJ15" s="831"/>
      <c r="AK15" s="831"/>
      <c r="AL15" s="831"/>
      <c r="AM15" s="831"/>
      <c r="AO15" s="97"/>
    </row>
    <row r="16" spans="1:46" ht="26.25" customHeight="1">
      <c r="A16" s="7"/>
      <c r="B16" s="6"/>
      <c r="C16" s="85"/>
      <c r="D16" s="85"/>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P16" s="91"/>
      <c r="AQ16" s="91"/>
      <c r="AR16" s="91"/>
      <c r="AS16" s="91"/>
      <c r="AT16" s="91"/>
    </row>
    <row r="19" spans="1:39" ht="243.75" customHeight="1">
      <c r="A19" s="272" t="s">
        <v>1199</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3"/>
    </row>
  </sheetData>
  <protectedRanges>
    <protectedRange sqref="A15:B16" name="범위2"/>
    <protectedRange sqref="C15:AM16" name="범위2_1"/>
  </protectedRanges>
  <mergeCells count="61">
    <mergeCell ref="A19:AM19"/>
    <mergeCell ref="AD14:AG14"/>
    <mergeCell ref="AH14:AK14"/>
    <mergeCell ref="AL14:AM14"/>
    <mergeCell ref="E15:AM15"/>
    <mergeCell ref="E16:AM16"/>
    <mergeCell ref="I14:M14"/>
    <mergeCell ref="O14:R14"/>
    <mergeCell ref="S14:V14"/>
    <mergeCell ref="W14:Y14"/>
    <mergeCell ref="Z14:AC14"/>
    <mergeCell ref="AL12:AM12"/>
    <mergeCell ref="I13:M13"/>
    <mergeCell ref="O13:R13"/>
    <mergeCell ref="S13:V13"/>
    <mergeCell ref="W13:Y13"/>
    <mergeCell ref="Z13:AC13"/>
    <mergeCell ref="AD13:AG13"/>
    <mergeCell ref="AH13:AK13"/>
    <mergeCell ref="AL13:AM13"/>
    <mergeCell ref="W12:Y12"/>
    <mergeCell ref="Z12:AC12"/>
    <mergeCell ref="AD12:AG12"/>
    <mergeCell ref="AH12:AK12"/>
    <mergeCell ref="AD10:AG10"/>
    <mergeCell ref="AH10:AK10"/>
    <mergeCell ref="AL10:AM10"/>
    <mergeCell ref="I11:M11"/>
    <mergeCell ref="O11:R11"/>
    <mergeCell ref="S11:V11"/>
    <mergeCell ref="W11:Y11"/>
    <mergeCell ref="Z11:AC11"/>
    <mergeCell ref="AD11:AG11"/>
    <mergeCell ref="AH11:AK11"/>
    <mergeCell ref="AL11:AM11"/>
    <mergeCell ref="I10:M10"/>
    <mergeCell ref="O10:R10"/>
    <mergeCell ref="S10:V10"/>
    <mergeCell ref="W10:Y10"/>
    <mergeCell ref="Z10:AC10"/>
    <mergeCell ref="W9:Y9"/>
    <mergeCell ref="Z9:AC9"/>
    <mergeCell ref="AD9:AG9"/>
    <mergeCell ref="AH9:AK9"/>
    <mergeCell ref="AL9:AM9"/>
    <mergeCell ref="C13:G13"/>
    <mergeCell ref="A2:AK2"/>
    <mergeCell ref="A4:AK4"/>
    <mergeCell ref="C10:G10"/>
    <mergeCell ref="C14:G14"/>
    <mergeCell ref="B6:AK6"/>
    <mergeCell ref="C9:G9"/>
    <mergeCell ref="C12:G12"/>
    <mergeCell ref="I12:M12"/>
    <mergeCell ref="O12:R12"/>
    <mergeCell ref="S12:V12"/>
    <mergeCell ref="C11:G11"/>
    <mergeCell ref="AF8:AM8"/>
    <mergeCell ref="I9:M9"/>
    <mergeCell ref="O9:R9"/>
    <mergeCell ref="S9:V9"/>
  </mergeCells>
  <phoneticPr fontId="2" type="noConversion"/>
  <dataValidations count="1">
    <dataValidation type="list" allowBlank="1" showInputMessage="1" showErrorMessage="1" sqref="H10:H14" xr:uid="{00000000-0002-0000-1D00-000000000000}">
      <formula1>"주택(공동주택),주택(단독주택),주택(준주택),오피스,리테일,물류,호텔,데이터센터,사회기반시설,복합시설,기타"</formula1>
    </dataValidation>
  </dataValidations>
  <pageMargins left="0.59055118110236227" right="0.47244094488188981" top="0.74803149606299213" bottom="0.74803149606299213" header="0.31496062992125984" footer="0.31496062992125984"/>
  <pageSetup paperSize="9" scale="64" orientation="portrait" blackAndWhite="1"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2:BT27"/>
  <sheetViews>
    <sheetView view="pageBreakPreview" zoomScale="85" zoomScaleNormal="100" zoomScaleSheetLayoutView="85" workbookViewId="0">
      <selection activeCell="AV9" sqref="AV9"/>
    </sheetView>
  </sheetViews>
  <sheetFormatPr defaultRowHeight="16.5"/>
  <cols>
    <col min="1" max="4" width="1.125" style="91" customWidth="1"/>
    <col min="5" max="37" width="2.375" style="91" customWidth="1"/>
    <col min="38" max="38" width="20.75" style="91" customWidth="1"/>
    <col min="39" max="39" width="9" style="91"/>
    <col min="40" max="40" width="28.875" style="91" customWidth="1"/>
    <col min="41" max="16384" width="9" style="97"/>
  </cols>
  <sheetData>
    <row r="2" spans="1:72" ht="18.75" customHeight="1">
      <c r="A2" s="86"/>
      <c r="B2" s="820" t="s">
        <v>983</v>
      </c>
      <c r="C2" s="820"/>
      <c r="D2" s="820"/>
      <c r="E2" s="820"/>
      <c r="F2" s="820"/>
      <c r="G2" s="820"/>
      <c r="H2" s="820"/>
      <c r="I2" s="820"/>
      <c r="J2" s="820"/>
      <c r="K2" s="820"/>
      <c r="L2" s="820"/>
      <c r="M2" s="820"/>
      <c r="N2" s="820"/>
      <c r="O2" s="820"/>
      <c r="P2" s="820"/>
      <c r="Q2" s="820"/>
      <c r="R2" s="820"/>
      <c r="S2" s="820"/>
      <c r="T2" s="820"/>
      <c r="U2" s="820"/>
      <c r="V2" s="820"/>
      <c r="W2" s="820"/>
      <c r="X2" s="820"/>
      <c r="Y2" s="820"/>
      <c r="Z2" s="820"/>
      <c r="AA2" s="820"/>
      <c r="AB2" s="820"/>
      <c r="AC2" s="820"/>
      <c r="AD2" s="820"/>
      <c r="AE2" s="820"/>
      <c r="AF2" s="820"/>
      <c r="AG2" s="820"/>
      <c r="AH2" s="820"/>
      <c r="AI2" s="820"/>
      <c r="AJ2" s="820"/>
      <c r="AK2" s="820"/>
      <c r="AL2" s="87"/>
    </row>
    <row r="3" spans="1:72" ht="18.75" customHeight="1">
      <c r="A3" s="86"/>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7"/>
    </row>
    <row r="4" spans="1:72" ht="18.75" customHeight="1">
      <c r="A4" s="86"/>
      <c r="B4" s="832" t="s">
        <v>331</v>
      </c>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7"/>
    </row>
    <row r="5" spans="1:72" ht="36" customHeight="1">
      <c r="C5" s="833"/>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5"/>
      <c r="AL5" s="832" t="s">
        <v>334</v>
      </c>
      <c r="AM5" s="832"/>
      <c r="AN5" s="832"/>
      <c r="AO5" s="832"/>
      <c r="AP5" s="832"/>
      <c r="AQ5" s="832"/>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row>
    <row r="6" spans="1:72" ht="36" customHeight="1">
      <c r="C6" s="836"/>
      <c r="D6" s="83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c r="AJ6" s="837"/>
      <c r="AK6" s="838"/>
      <c r="AL6" s="832"/>
      <c r="AM6" s="832"/>
      <c r="AN6" s="832"/>
      <c r="AO6" s="832"/>
      <c r="AP6" s="832"/>
      <c r="AQ6" s="832"/>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row>
    <row r="7" spans="1:72" ht="36" customHeight="1">
      <c r="C7" s="836"/>
      <c r="D7" s="837"/>
      <c r="E7" s="837"/>
      <c r="F7" s="837"/>
      <c r="G7" s="837"/>
      <c r="H7" s="837"/>
      <c r="I7" s="837"/>
      <c r="J7" s="837"/>
      <c r="K7" s="837"/>
      <c r="L7" s="837"/>
      <c r="M7" s="837"/>
      <c r="N7" s="837"/>
      <c r="O7" s="837"/>
      <c r="P7" s="837"/>
      <c r="Q7" s="837"/>
      <c r="R7" s="837"/>
      <c r="S7" s="837"/>
      <c r="T7" s="837"/>
      <c r="U7" s="837"/>
      <c r="V7" s="837"/>
      <c r="W7" s="837"/>
      <c r="X7" s="837"/>
      <c r="Y7" s="837"/>
      <c r="Z7" s="837"/>
      <c r="AA7" s="837"/>
      <c r="AB7" s="837"/>
      <c r="AC7" s="837"/>
      <c r="AD7" s="837"/>
      <c r="AE7" s="837"/>
      <c r="AF7" s="837"/>
      <c r="AG7" s="837"/>
      <c r="AH7" s="837"/>
      <c r="AI7" s="837"/>
      <c r="AJ7" s="837"/>
      <c r="AK7" s="838"/>
      <c r="AL7" s="832"/>
      <c r="AM7" s="832"/>
      <c r="AN7" s="832"/>
      <c r="AO7" s="832"/>
      <c r="AP7" s="832"/>
      <c r="AQ7" s="832"/>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row>
    <row r="8" spans="1:72" ht="36" customHeight="1">
      <c r="C8" s="836"/>
      <c r="D8" s="837"/>
      <c r="E8" s="837"/>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837"/>
      <c r="AK8" s="838"/>
      <c r="AL8" s="832"/>
      <c r="AM8" s="832"/>
      <c r="AN8" s="832"/>
      <c r="AO8" s="832"/>
      <c r="AP8" s="832"/>
      <c r="AQ8" s="832"/>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row>
    <row r="9" spans="1:72" ht="361.5" customHeight="1">
      <c r="C9" s="839"/>
      <c r="D9" s="840"/>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1"/>
      <c r="AL9" s="832"/>
      <c r="AM9" s="832"/>
      <c r="AN9" s="832"/>
      <c r="AO9" s="832"/>
      <c r="AP9" s="832"/>
      <c r="AQ9" s="832"/>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row>
    <row r="10" spans="1:72" ht="18.75" customHeight="1">
      <c r="A10" s="86"/>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7"/>
    </row>
    <row r="11" spans="1:72" ht="18.75" customHeight="1">
      <c r="A11" s="86"/>
      <c r="B11" s="832" t="s">
        <v>332</v>
      </c>
      <c r="C11" s="832"/>
      <c r="D11" s="832"/>
      <c r="E11" s="832"/>
      <c r="F11" s="832"/>
      <c r="G11" s="832"/>
      <c r="H11" s="832"/>
      <c r="I11" s="832"/>
      <c r="J11" s="832"/>
      <c r="K11" s="832"/>
      <c r="L11" s="832"/>
      <c r="M11" s="832"/>
      <c r="N11" s="832"/>
      <c r="O11" s="832"/>
      <c r="P11" s="832"/>
      <c r="Q11" s="832"/>
      <c r="R11" s="832"/>
      <c r="S11" s="832"/>
      <c r="T11" s="832"/>
      <c r="U11" s="832"/>
      <c r="V11" s="832"/>
      <c r="W11" s="832"/>
      <c r="X11" s="832"/>
      <c r="Y11" s="832"/>
      <c r="Z11" s="832"/>
      <c r="AA11" s="832"/>
      <c r="AB11" s="832"/>
      <c r="AC11" s="832"/>
      <c r="AD11" s="832"/>
      <c r="AE11" s="832"/>
      <c r="AF11" s="832"/>
      <c r="AG11" s="832"/>
      <c r="AH11" s="832"/>
      <c r="AI11" s="832"/>
      <c r="AJ11" s="832"/>
      <c r="AK11" s="832"/>
      <c r="AL11" s="87"/>
    </row>
    <row r="12" spans="1:72" ht="36" customHeight="1">
      <c r="C12" s="833"/>
      <c r="D12" s="834"/>
      <c r="E12" s="834"/>
      <c r="F12" s="834"/>
      <c r="G12" s="834"/>
      <c r="H12" s="834"/>
      <c r="I12" s="834"/>
      <c r="J12" s="834"/>
      <c r="K12" s="834"/>
      <c r="L12" s="834"/>
      <c r="M12" s="834"/>
      <c r="N12" s="834"/>
      <c r="O12" s="834"/>
      <c r="P12" s="834"/>
      <c r="Q12" s="834"/>
      <c r="R12" s="834"/>
      <c r="S12" s="834"/>
      <c r="T12" s="834"/>
      <c r="U12" s="834"/>
      <c r="V12" s="834"/>
      <c r="W12" s="834"/>
      <c r="X12" s="834"/>
      <c r="Y12" s="834"/>
      <c r="Z12" s="834"/>
      <c r="AA12" s="834"/>
      <c r="AB12" s="834"/>
      <c r="AC12" s="834"/>
      <c r="AD12" s="834"/>
      <c r="AE12" s="834"/>
      <c r="AF12" s="834"/>
      <c r="AG12" s="834"/>
      <c r="AH12" s="834"/>
      <c r="AI12" s="834"/>
      <c r="AJ12" s="834"/>
      <c r="AK12" s="835"/>
    </row>
    <row r="13" spans="1:72" ht="36" customHeight="1">
      <c r="C13" s="836"/>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8"/>
    </row>
    <row r="14" spans="1:72" ht="36" customHeight="1">
      <c r="C14" s="836"/>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c r="AJ14" s="837"/>
      <c r="AK14" s="838"/>
    </row>
    <row r="15" spans="1:72" ht="36" customHeight="1">
      <c r="C15" s="836"/>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c r="AD15" s="837"/>
      <c r="AE15" s="837"/>
      <c r="AF15" s="837"/>
      <c r="AG15" s="837"/>
      <c r="AH15" s="837"/>
      <c r="AI15" s="837"/>
      <c r="AJ15" s="837"/>
      <c r="AK15" s="838"/>
    </row>
    <row r="16" spans="1:72" ht="304.5" customHeight="1">
      <c r="C16" s="839"/>
      <c r="D16" s="840"/>
      <c r="E16" s="840"/>
      <c r="F16" s="840"/>
      <c r="G16" s="840"/>
      <c r="H16" s="840"/>
      <c r="I16" s="840"/>
      <c r="J16" s="840"/>
      <c r="K16" s="840"/>
      <c r="L16" s="84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1"/>
    </row>
    <row r="18" spans="1:43" ht="18.75" customHeight="1">
      <c r="A18" s="86"/>
      <c r="B18" s="832" t="s">
        <v>333</v>
      </c>
      <c r="C18" s="832"/>
      <c r="D18" s="832"/>
      <c r="E18" s="832"/>
      <c r="F18" s="832"/>
      <c r="G18" s="832"/>
      <c r="H18" s="832"/>
      <c r="I18" s="832"/>
      <c r="J18" s="832"/>
      <c r="K18" s="832"/>
      <c r="L18" s="832"/>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7"/>
    </row>
    <row r="19" spans="1:43" ht="36" customHeight="1">
      <c r="C19" s="833"/>
      <c r="D19" s="834"/>
      <c r="E19" s="834"/>
      <c r="F19" s="834"/>
      <c r="G19" s="834"/>
      <c r="H19" s="834"/>
      <c r="I19" s="834"/>
      <c r="J19" s="834"/>
      <c r="K19" s="834"/>
      <c r="L19" s="834"/>
      <c r="M19" s="834"/>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5"/>
      <c r="AL19" s="842" t="s">
        <v>335</v>
      </c>
      <c r="AM19" s="285"/>
      <c r="AN19" s="285"/>
      <c r="AO19" s="285"/>
      <c r="AP19" s="285"/>
      <c r="AQ19" s="285"/>
    </row>
    <row r="20" spans="1:43" ht="36" customHeight="1">
      <c r="C20" s="836"/>
      <c r="D20" s="837"/>
      <c r="E20" s="837"/>
      <c r="F20" s="837"/>
      <c r="G20" s="837"/>
      <c r="H20" s="837"/>
      <c r="I20" s="837"/>
      <c r="J20" s="837"/>
      <c r="K20" s="837"/>
      <c r="L20" s="837"/>
      <c r="M20" s="837"/>
      <c r="N20" s="837"/>
      <c r="O20" s="837"/>
      <c r="P20" s="837"/>
      <c r="Q20" s="837"/>
      <c r="R20" s="837"/>
      <c r="S20" s="837"/>
      <c r="T20" s="837"/>
      <c r="U20" s="837"/>
      <c r="V20" s="837"/>
      <c r="W20" s="837"/>
      <c r="X20" s="837"/>
      <c r="Y20" s="837"/>
      <c r="Z20" s="837"/>
      <c r="AA20" s="837"/>
      <c r="AB20" s="837"/>
      <c r="AC20" s="837"/>
      <c r="AD20" s="837"/>
      <c r="AE20" s="837"/>
      <c r="AF20" s="837"/>
      <c r="AG20" s="837"/>
      <c r="AH20" s="837"/>
      <c r="AI20" s="837"/>
      <c r="AJ20" s="837"/>
      <c r="AK20" s="838"/>
      <c r="AL20" s="842"/>
      <c r="AM20" s="285"/>
      <c r="AN20" s="285"/>
      <c r="AO20" s="285"/>
      <c r="AP20" s="285"/>
      <c r="AQ20" s="285"/>
    </row>
    <row r="21" spans="1:43" ht="36" customHeight="1">
      <c r="C21" s="836"/>
      <c r="D21" s="837"/>
      <c r="E21" s="837"/>
      <c r="F21" s="837"/>
      <c r="G21" s="837"/>
      <c r="H21" s="837"/>
      <c r="I21" s="837"/>
      <c r="J21" s="837"/>
      <c r="K21" s="837"/>
      <c r="L21" s="837"/>
      <c r="M21" s="837"/>
      <c r="N21" s="837"/>
      <c r="O21" s="837"/>
      <c r="P21" s="837"/>
      <c r="Q21" s="837"/>
      <c r="R21" s="837"/>
      <c r="S21" s="837"/>
      <c r="T21" s="837"/>
      <c r="U21" s="837"/>
      <c r="V21" s="837"/>
      <c r="W21" s="837"/>
      <c r="X21" s="837"/>
      <c r="Y21" s="837"/>
      <c r="Z21" s="837"/>
      <c r="AA21" s="837"/>
      <c r="AB21" s="837"/>
      <c r="AC21" s="837"/>
      <c r="AD21" s="837"/>
      <c r="AE21" s="837"/>
      <c r="AF21" s="837"/>
      <c r="AG21" s="837"/>
      <c r="AH21" s="837"/>
      <c r="AI21" s="837"/>
      <c r="AJ21" s="837"/>
      <c r="AK21" s="838"/>
      <c r="AL21" s="842"/>
      <c r="AM21" s="285"/>
      <c r="AN21" s="285"/>
      <c r="AO21" s="285"/>
      <c r="AP21" s="285"/>
      <c r="AQ21" s="285"/>
    </row>
    <row r="22" spans="1:43" ht="36" customHeight="1">
      <c r="C22" s="836"/>
      <c r="D22" s="837"/>
      <c r="E22" s="837"/>
      <c r="F22" s="837"/>
      <c r="G22" s="837"/>
      <c r="H22" s="837"/>
      <c r="I22" s="837"/>
      <c r="J22" s="837"/>
      <c r="K22" s="837"/>
      <c r="L22" s="837"/>
      <c r="M22" s="837"/>
      <c r="N22" s="837"/>
      <c r="O22" s="837"/>
      <c r="P22" s="837"/>
      <c r="Q22" s="837"/>
      <c r="R22" s="837"/>
      <c r="S22" s="837"/>
      <c r="T22" s="837"/>
      <c r="U22" s="837"/>
      <c r="V22" s="837"/>
      <c r="W22" s="837"/>
      <c r="X22" s="837"/>
      <c r="Y22" s="837"/>
      <c r="Z22" s="837"/>
      <c r="AA22" s="837"/>
      <c r="AB22" s="837"/>
      <c r="AC22" s="837"/>
      <c r="AD22" s="837"/>
      <c r="AE22" s="837"/>
      <c r="AF22" s="837"/>
      <c r="AG22" s="837"/>
      <c r="AH22" s="837"/>
      <c r="AI22" s="837"/>
      <c r="AJ22" s="837"/>
      <c r="AK22" s="838"/>
      <c r="AL22" s="842"/>
      <c r="AM22" s="285"/>
      <c r="AN22" s="285"/>
      <c r="AO22" s="285"/>
      <c r="AP22" s="285"/>
      <c r="AQ22" s="285"/>
    </row>
    <row r="23" spans="1:43" ht="36" customHeight="1">
      <c r="C23" s="839"/>
      <c r="D23" s="840"/>
      <c r="E23" s="840"/>
      <c r="F23" s="840"/>
      <c r="G23" s="840"/>
      <c r="H23" s="840"/>
      <c r="I23" s="840"/>
      <c r="J23" s="840"/>
      <c r="K23" s="840"/>
      <c r="L23" s="840"/>
      <c r="M23" s="840"/>
      <c r="N23" s="840"/>
      <c r="O23" s="840"/>
      <c r="P23" s="840"/>
      <c r="Q23" s="840"/>
      <c r="R23" s="840"/>
      <c r="S23" s="840"/>
      <c r="T23" s="840"/>
      <c r="U23" s="840"/>
      <c r="V23" s="840"/>
      <c r="W23" s="840"/>
      <c r="X23" s="840"/>
      <c r="Y23" s="840"/>
      <c r="Z23" s="840"/>
      <c r="AA23" s="840"/>
      <c r="AB23" s="840"/>
      <c r="AC23" s="840"/>
      <c r="AD23" s="840"/>
      <c r="AE23" s="840"/>
      <c r="AF23" s="840"/>
      <c r="AG23" s="840"/>
      <c r="AH23" s="840"/>
      <c r="AI23" s="840"/>
      <c r="AJ23" s="840"/>
      <c r="AK23" s="841"/>
      <c r="AL23" s="842"/>
      <c r="AM23" s="285"/>
      <c r="AN23" s="285"/>
      <c r="AO23" s="285"/>
      <c r="AP23" s="285"/>
      <c r="AQ23" s="285"/>
    </row>
    <row r="25" spans="1:43" ht="17.25" hidden="1" thickBot="1">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row>
    <row r="27" spans="1:43" ht="105.75" customHeight="1">
      <c r="A27" s="272" t="s">
        <v>986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4"/>
    </row>
  </sheetData>
  <mergeCells count="10">
    <mergeCell ref="B18:AK18"/>
    <mergeCell ref="C19:AK23"/>
    <mergeCell ref="AL19:AQ23"/>
    <mergeCell ref="A27:AK27"/>
    <mergeCell ref="B2:AK2"/>
    <mergeCell ref="B4:AK4"/>
    <mergeCell ref="C5:AK9"/>
    <mergeCell ref="AL5:AQ9"/>
    <mergeCell ref="B11:AK11"/>
    <mergeCell ref="C12:AK16"/>
  </mergeCells>
  <phoneticPr fontId="2" type="noConversion"/>
  <dataValidations count="1">
    <dataValidation type="list" allowBlank="1" showInputMessage="1" showErrorMessage="1" sqref="AL2" xr:uid="{00000000-0002-0000-1E00-000000000000}">
      <formula1>"해당사항 없음"</formula1>
    </dataValidation>
  </dataValidations>
  <pageMargins left="0.59055118110236227" right="0.47244094488188981" top="0.74803149606299213" bottom="0.74803149606299213" header="0.31496062992125984" footer="0.31496062992125984"/>
  <pageSetup paperSize="9" orientation="portrait" blackAndWhite="1" r:id="rId1"/>
  <rowBreaks count="1" manualBreakCount="1">
    <brk id="9" max="36"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G134"/>
  <sheetViews>
    <sheetView showGridLines="0" view="pageBreakPreview" zoomScaleNormal="100" zoomScaleSheetLayoutView="100" workbookViewId="0">
      <selection activeCell="L1" sqref="L1"/>
    </sheetView>
  </sheetViews>
  <sheetFormatPr defaultRowHeight="16.5"/>
  <cols>
    <col min="1" max="1" width="9" style="175"/>
    <col min="2" max="3" width="1.125" style="232" customWidth="1"/>
    <col min="4" max="13" width="2.75" style="232" customWidth="1"/>
    <col min="14" max="38" width="3.25" style="232" customWidth="1"/>
    <col min="39" max="46" width="9" style="91"/>
    <col min="47" max="16384" width="9" style="97"/>
  </cols>
  <sheetData>
    <row r="1" spans="1:38">
      <c r="A1" s="91"/>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row>
    <row r="2" spans="1:38" ht="19.5">
      <c r="A2" s="55"/>
      <c r="B2" s="874" t="s">
        <v>576</v>
      </c>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4"/>
      <c r="AL2" s="874"/>
    </row>
    <row r="3" spans="1:38"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c r="AL3" s="91"/>
    </row>
    <row r="4" spans="1:38" ht="20.25" customHeight="1">
      <c r="A4" s="45"/>
      <c r="B4" s="714" t="s">
        <v>577</v>
      </c>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row>
    <row r="5" spans="1:38">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row>
    <row r="6" spans="1:38" ht="16.5" customHeight="1">
      <c r="B6" s="175"/>
      <c r="C6" s="175"/>
      <c r="D6" s="175"/>
      <c r="E6" s="175"/>
      <c r="F6" s="175"/>
      <c r="G6" s="175"/>
      <c r="H6" s="175"/>
      <c r="I6" s="175"/>
      <c r="J6" s="175"/>
      <c r="K6" s="175"/>
      <c r="L6" s="175"/>
      <c r="M6" s="175" t="s">
        <v>336</v>
      </c>
      <c r="N6" s="175"/>
      <c r="O6" s="175"/>
      <c r="P6" s="175" t="s">
        <v>337</v>
      </c>
      <c r="Q6" s="208">
        <f>표지!E8</f>
        <v>2</v>
      </c>
      <c r="R6" s="175" t="s">
        <v>338</v>
      </c>
      <c r="S6" s="208">
        <f>표지!G8</f>
        <v>1</v>
      </c>
      <c r="T6" s="209" t="s">
        <v>962</v>
      </c>
      <c r="U6" s="175"/>
      <c r="V6" s="175"/>
      <c r="W6" s="175" t="s">
        <v>340</v>
      </c>
      <c r="X6" s="175"/>
      <c r="Y6" s="175"/>
      <c r="Z6" s="210"/>
      <c r="AA6" s="856" t="str">
        <f>표지!G6</f>
        <v>2025.03.31</v>
      </c>
      <c r="AB6" s="856"/>
      <c r="AC6" s="856"/>
      <c r="AD6" s="210"/>
      <c r="AE6" s="175" t="s">
        <v>341</v>
      </c>
      <c r="AF6" s="175"/>
      <c r="AG6" s="175"/>
      <c r="AH6" s="175"/>
      <c r="AI6" s="175"/>
      <c r="AJ6" s="175"/>
      <c r="AK6" s="175"/>
      <c r="AL6" s="175"/>
    </row>
    <row r="7" spans="1:38" ht="16.5" customHeight="1">
      <c r="B7" s="175"/>
      <c r="C7" s="175"/>
      <c r="D7" s="175"/>
      <c r="E7" s="175"/>
      <c r="F7" s="175"/>
      <c r="G7" s="175"/>
      <c r="H7" s="175"/>
      <c r="I7" s="175"/>
      <c r="J7" s="175"/>
      <c r="K7" s="175"/>
      <c r="L7" s="175"/>
      <c r="M7" s="175" t="s">
        <v>342</v>
      </c>
      <c r="N7" s="175"/>
      <c r="O7" s="175"/>
      <c r="P7" s="175" t="s">
        <v>337</v>
      </c>
      <c r="Q7" s="211">
        <f>Q6-1</f>
        <v>1</v>
      </c>
      <c r="R7" s="175" t="s">
        <v>338</v>
      </c>
      <c r="S7" s="209"/>
      <c r="T7" s="209" t="s">
        <v>339</v>
      </c>
      <c r="U7" s="175"/>
      <c r="V7" s="175"/>
      <c r="W7" s="175" t="s">
        <v>340</v>
      </c>
      <c r="X7" s="175"/>
      <c r="Y7" s="175"/>
      <c r="Z7" s="210"/>
      <c r="AA7" s="857" t="s">
        <v>1211</v>
      </c>
      <c r="AB7" s="857"/>
      <c r="AC7" s="857"/>
      <c r="AD7" s="210"/>
      <c r="AE7" s="175" t="s">
        <v>341</v>
      </c>
      <c r="AF7" s="175"/>
      <c r="AG7" s="175"/>
      <c r="AH7" s="175"/>
      <c r="AI7" s="175"/>
      <c r="AJ7" s="175"/>
      <c r="AK7" s="175"/>
      <c r="AL7" s="175"/>
    </row>
    <row r="8" spans="1:38" ht="17.25" customHeight="1">
      <c r="B8" s="57"/>
      <c r="C8" s="57"/>
      <c r="D8" s="175" t="s">
        <v>343</v>
      </c>
      <c r="E8" s="58"/>
      <c r="F8" s="58"/>
      <c r="G8" s="175" t="str">
        <f>표지!E28</f>
        <v>(주)서울장위대한제52호위탁관리부동산투자회사</v>
      </c>
      <c r="H8" s="58"/>
      <c r="I8" s="58"/>
      <c r="J8" s="58"/>
      <c r="K8" s="58"/>
      <c r="L8" s="58"/>
      <c r="M8" s="58"/>
      <c r="N8" s="58"/>
      <c r="O8" s="58"/>
      <c r="P8" s="58"/>
      <c r="Q8" s="58"/>
      <c r="R8" s="58"/>
      <c r="S8" s="58"/>
      <c r="T8" s="58"/>
      <c r="U8" s="58"/>
      <c r="V8" s="58"/>
      <c r="W8" s="58"/>
      <c r="X8" s="58"/>
      <c r="Y8" s="58"/>
      <c r="Z8" s="58"/>
      <c r="AA8" s="58"/>
      <c r="AB8" s="58"/>
      <c r="AC8" s="58"/>
      <c r="AD8" s="58"/>
      <c r="AE8" s="58"/>
      <c r="AF8" s="58"/>
      <c r="AG8" s="24"/>
      <c r="AH8" s="59"/>
      <c r="AI8" s="858" t="s">
        <v>344</v>
      </c>
      <c r="AJ8" s="858"/>
      <c r="AK8" s="858"/>
      <c r="AL8" s="858"/>
    </row>
    <row r="9" spans="1:38" ht="16.5" customHeight="1">
      <c r="B9" s="175"/>
      <c r="C9" s="175"/>
      <c r="D9" s="846" t="s">
        <v>345</v>
      </c>
      <c r="E9" s="847"/>
      <c r="F9" s="847"/>
      <c r="G9" s="847"/>
      <c r="H9" s="847"/>
      <c r="I9" s="847"/>
      <c r="J9" s="847"/>
      <c r="K9" s="847"/>
      <c r="L9" s="847"/>
      <c r="M9" s="847"/>
      <c r="N9" s="848"/>
      <c r="O9" s="212"/>
      <c r="P9" s="213"/>
      <c r="Q9" s="213"/>
      <c r="R9" s="213" t="s">
        <v>346</v>
      </c>
      <c r="S9" s="213">
        <f>Q6</f>
        <v>2</v>
      </c>
      <c r="T9" s="214" t="s">
        <v>347</v>
      </c>
      <c r="U9" s="213"/>
      <c r="V9" s="213">
        <f>S6</f>
        <v>1</v>
      </c>
      <c r="W9" s="213" t="str">
        <f>T6</f>
        <v>분기</v>
      </c>
      <c r="X9" s="213"/>
      <c r="Y9" s="213"/>
      <c r="Z9" s="213"/>
      <c r="AA9" s="215"/>
      <c r="AB9" s="216"/>
      <c r="AC9" s="216"/>
      <c r="AD9" s="216" t="s">
        <v>348</v>
      </c>
      <c r="AE9" s="217">
        <f>Q7</f>
        <v>1</v>
      </c>
      <c r="AF9" s="214" t="s">
        <v>349</v>
      </c>
      <c r="AG9" s="216"/>
      <c r="AH9" s="218"/>
      <c r="AI9" s="216" t="str">
        <f>T7</f>
        <v>기말</v>
      </c>
      <c r="AJ9" s="216"/>
      <c r="AK9" s="216"/>
      <c r="AL9" s="219"/>
    </row>
    <row r="10" spans="1:38" ht="16.5" customHeight="1">
      <c r="A10" s="220"/>
      <c r="B10" s="175"/>
      <c r="C10" s="175"/>
      <c r="D10" s="846"/>
      <c r="E10" s="847"/>
      <c r="F10" s="847"/>
      <c r="G10" s="847"/>
      <c r="H10" s="847"/>
      <c r="I10" s="847"/>
      <c r="J10" s="847"/>
      <c r="K10" s="847"/>
      <c r="L10" s="847"/>
      <c r="M10" s="847"/>
      <c r="N10" s="848"/>
      <c r="O10" s="849" t="s">
        <v>350</v>
      </c>
      <c r="P10" s="850"/>
      <c r="Q10" s="850"/>
      <c r="R10" s="850"/>
      <c r="S10" s="850"/>
      <c r="T10" s="850"/>
      <c r="U10" s="850"/>
      <c r="V10" s="850"/>
      <c r="W10" s="850"/>
      <c r="X10" s="850"/>
      <c r="Y10" s="850"/>
      <c r="Z10" s="851"/>
      <c r="AA10" s="849" t="s">
        <v>351</v>
      </c>
      <c r="AB10" s="850"/>
      <c r="AC10" s="850"/>
      <c r="AD10" s="850"/>
      <c r="AE10" s="850"/>
      <c r="AF10" s="850"/>
      <c r="AG10" s="850"/>
      <c r="AH10" s="850"/>
      <c r="AI10" s="850"/>
      <c r="AJ10" s="850"/>
      <c r="AK10" s="850"/>
      <c r="AL10" s="851"/>
    </row>
    <row r="11" spans="1:38" ht="16.5" customHeight="1">
      <c r="A11" s="209"/>
      <c r="B11" s="221"/>
      <c r="C11" s="221"/>
      <c r="D11" s="222" t="s">
        <v>352</v>
      </c>
      <c r="E11" s="223"/>
      <c r="F11" s="223"/>
      <c r="G11" s="223"/>
      <c r="H11" s="223"/>
      <c r="I11" s="223"/>
      <c r="J11" s="223"/>
      <c r="K11" s="223"/>
      <c r="L11" s="223"/>
      <c r="M11" s="223"/>
      <c r="N11" s="224"/>
      <c r="O11" s="852"/>
      <c r="P11" s="853"/>
      <c r="Q11" s="853"/>
      <c r="R11" s="853"/>
      <c r="S11" s="853"/>
      <c r="T11" s="853"/>
      <c r="U11" s="853"/>
      <c r="V11" s="853"/>
      <c r="W11" s="853"/>
      <c r="X11" s="853"/>
      <c r="Y11" s="853"/>
      <c r="Z11" s="853"/>
      <c r="AA11" s="853"/>
      <c r="AB11" s="853"/>
      <c r="AC11" s="853"/>
      <c r="AD11" s="853"/>
      <c r="AE11" s="853"/>
      <c r="AF11" s="853"/>
      <c r="AG11" s="853"/>
      <c r="AH11" s="853"/>
      <c r="AI11" s="853"/>
      <c r="AJ11" s="853"/>
      <c r="AK11" s="853"/>
      <c r="AL11" s="853"/>
    </row>
    <row r="12" spans="1:38" ht="16.5" customHeight="1">
      <c r="A12" s="209" t="s">
        <v>353</v>
      </c>
      <c r="B12" s="221"/>
      <c r="C12" s="221"/>
      <c r="D12" s="222" t="s">
        <v>354</v>
      </c>
      <c r="E12" s="223"/>
      <c r="F12" s="223"/>
      <c r="G12" s="223"/>
      <c r="H12" s="223"/>
      <c r="I12" s="223"/>
      <c r="J12" s="223"/>
      <c r="K12" s="223"/>
      <c r="L12" s="223"/>
      <c r="M12" s="223"/>
      <c r="N12" s="224"/>
      <c r="O12" s="852"/>
      <c r="P12" s="853"/>
      <c r="Q12" s="853"/>
      <c r="R12" s="853"/>
      <c r="S12" s="853"/>
      <c r="T12" s="853"/>
      <c r="U12" s="853">
        <f>+O13+O14+O15+O16+O17+O18+O19+O20+O21+O22+O23+O24+O25+O26+O32+O33+O34+O35</f>
        <v>8643080966</v>
      </c>
      <c r="V12" s="853"/>
      <c r="W12" s="853"/>
      <c r="X12" s="853"/>
      <c r="Y12" s="853"/>
      <c r="Z12" s="853"/>
      <c r="AA12" s="853"/>
      <c r="AB12" s="853"/>
      <c r="AC12" s="853"/>
      <c r="AD12" s="853"/>
      <c r="AE12" s="853"/>
      <c r="AF12" s="853"/>
      <c r="AG12" s="853">
        <f>+AA13+AA14+AA15+AA16+AA17+AA18+AA19+AA20+AA21+AA22+AA23+AA24+AA25+AA26+AA32+AA33+AA34+AA35</f>
        <v>300070224</v>
      </c>
      <c r="AH12" s="853"/>
      <c r="AI12" s="853"/>
      <c r="AJ12" s="853"/>
      <c r="AK12" s="853"/>
      <c r="AL12" s="853"/>
    </row>
    <row r="13" spans="1:38" ht="16.5" customHeight="1">
      <c r="A13" s="209" t="s">
        <v>355</v>
      </c>
      <c r="B13" s="221"/>
      <c r="C13" s="221"/>
      <c r="D13" s="225" t="s">
        <v>356</v>
      </c>
      <c r="E13" s="223"/>
      <c r="F13" s="223"/>
      <c r="G13" s="223"/>
      <c r="H13" s="223"/>
      <c r="I13" s="223"/>
      <c r="J13" s="223"/>
      <c r="K13" s="223"/>
      <c r="L13" s="223"/>
      <c r="M13" s="223"/>
      <c r="N13" s="224"/>
      <c r="O13" s="854">
        <v>6978466601</v>
      </c>
      <c r="P13" s="855"/>
      <c r="Q13" s="855"/>
      <c r="R13" s="855"/>
      <c r="S13" s="855"/>
      <c r="T13" s="855"/>
      <c r="U13" s="853"/>
      <c r="V13" s="853"/>
      <c r="W13" s="853"/>
      <c r="X13" s="853"/>
      <c r="Y13" s="853"/>
      <c r="Z13" s="853"/>
      <c r="AA13" s="854">
        <v>300059414</v>
      </c>
      <c r="AB13" s="855"/>
      <c r="AC13" s="855"/>
      <c r="AD13" s="855"/>
      <c r="AE13" s="855"/>
      <c r="AF13" s="855"/>
      <c r="AG13" s="853"/>
      <c r="AH13" s="853"/>
      <c r="AI13" s="853"/>
      <c r="AJ13" s="853"/>
      <c r="AK13" s="853"/>
      <c r="AL13" s="853"/>
    </row>
    <row r="14" spans="1:38" ht="16.5" customHeight="1">
      <c r="A14" s="209" t="s">
        <v>357</v>
      </c>
      <c r="B14" s="221"/>
      <c r="C14" s="221"/>
      <c r="D14" s="225" t="s">
        <v>358</v>
      </c>
      <c r="E14" s="223"/>
      <c r="F14" s="223"/>
      <c r="G14" s="223"/>
      <c r="H14" s="223"/>
      <c r="I14" s="223"/>
      <c r="J14" s="223"/>
      <c r="K14" s="223"/>
      <c r="L14" s="223"/>
      <c r="M14" s="223"/>
      <c r="N14" s="224"/>
      <c r="O14" s="854"/>
      <c r="P14" s="855"/>
      <c r="Q14" s="855"/>
      <c r="R14" s="855"/>
      <c r="S14" s="855"/>
      <c r="T14" s="855"/>
      <c r="U14" s="853"/>
      <c r="V14" s="853"/>
      <c r="W14" s="853"/>
      <c r="X14" s="853"/>
      <c r="Y14" s="853"/>
      <c r="Z14" s="853"/>
      <c r="AA14" s="854"/>
      <c r="AB14" s="855"/>
      <c r="AC14" s="855"/>
      <c r="AD14" s="855"/>
      <c r="AE14" s="855"/>
      <c r="AF14" s="855"/>
      <c r="AG14" s="853"/>
      <c r="AH14" s="853"/>
      <c r="AI14" s="853"/>
      <c r="AJ14" s="853"/>
      <c r="AK14" s="853"/>
      <c r="AL14" s="853"/>
    </row>
    <row r="15" spans="1:38" ht="16.5" customHeight="1">
      <c r="A15" s="209" t="s">
        <v>359</v>
      </c>
      <c r="B15" s="221"/>
      <c r="C15" s="221"/>
      <c r="D15" s="225" t="s">
        <v>360</v>
      </c>
      <c r="E15" s="223"/>
      <c r="F15" s="223"/>
      <c r="G15" s="223"/>
      <c r="H15" s="223"/>
      <c r="I15" s="223"/>
      <c r="J15" s="223"/>
      <c r="K15" s="223"/>
      <c r="L15" s="223"/>
      <c r="M15" s="223"/>
      <c r="N15" s="224"/>
      <c r="O15" s="854"/>
      <c r="P15" s="855"/>
      <c r="Q15" s="855"/>
      <c r="R15" s="855"/>
      <c r="S15" s="855"/>
      <c r="T15" s="855"/>
      <c r="U15" s="853"/>
      <c r="V15" s="853"/>
      <c r="W15" s="853"/>
      <c r="X15" s="853"/>
      <c r="Y15" s="853"/>
      <c r="Z15" s="853"/>
      <c r="AA15" s="854"/>
      <c r="AB15" s="855"/>
      <c r="AC15" s="855"/>
      <c r="AD15" s="855"/>
      <c r="AE15" s="855"/>
      <c r="AF15" s="855"/>
      <c r="AG15" s="853"/>
      <c r="AH15" s="853"/>
      <c r="AI15" s="853"/>
      <c r="AJ15" s="853"/>
      <c r="AK15" s="853"/>
      <c r="AL15" s="853"/>
    </row>
    <row r="16" spans="1:38" ht="16.5" customHeight="1">
      <c r="A16" s="209" t="s">
        <v>361</v>
      </c>
      <c r="B16" s="221"/>
      <c r="C16" s="221"/>
      <c r="D16" s="225" t="s">
        <v>362</v>
      </c>
      <c r="E16" s="223"/>
      <c r="F16" s="223"/>
      <c r="G16" s="223"/>
      <c r="H16" s="223"/>
      <c r="I16" s="223"/>
      <c r="J16" s="223"/>
      <c r="K16" s="223"/>
      <c r="L16" s="223"/>
      <c r="M16" s="223"/>
      <c r="N16" s="224"/>
      <c r="O16" s="854"/>
      <c r="P16" s="855"/>
      <c r="Q16" s="855"/>
      <c r="R16" s="855"/>
      <c r="S16" s="855"/>
      <c r="T16" s="855"/>
      <c r="U16" s="853"/>
      <c r="V16" s="853"/>
      <c r="W16" s="853"/>
      <c r="X16" s="853"/>
      <c r="Y16" s="853"/>
      <c r="Z16" s="853"/>
      <c r="AA16" s="854"/>
      <c r="AB16" s="855"/>
      <c r="AC16" s="855"/>
      <c r="AD16" s="855"/>
      <c r="AE16" s="855"/>
      <c r="AF16" s="855"/>
      <c r="AG16" s="853"/>
      <c r="AH16" s="853"/>
      <c r="AI16" s="853"/>
      <c r="AJ16" s="853"/>
      <c r="AK16" s="853"/>
      <c r="AL16" s="853"/>
    </row>
    <row r="17" spans="1:85" ht="16.5" customHeight="1">
      <c r="A17" s="209" t="s">
        <v>363</v>
      </c>
      <c r="B17" s="221"/>
      <c r="C17" s="221"/>
      <c r="D17" s="225" t="s">
        <v>364</v>
      </c>
      <c r="E17" s="223"/>
      <c r="F17" s="223"/>
      <c r="G17" s="223"/>
      <c r="H17" s="223"/>
      <c r="I17" s="223"/>
      <c r="J17" s="223"/>
      <c r="K17" s="223"/>
      <c r="L17" s="223"/>
      <c r="M17" s="223"/>
      <c r="N17" s="224"/>
      <c r="O17" s="854"/>
      <c r="P17" s="855"/>
      <c r="Q17" s="855"/>
      <c r="R17" s="855"/>
      <c r="S17" s="855"/>
      <c r="T17" s="855"/>
      <c r="U17" s="853"/>
      <c r="V17" s="853"/>
      <c r="W17" s="853"/>
      <c r="X17" s="853"/>
      <c r="Y17" s="853"/>
      <c r="Z17" s="853"/>
      <c r="AA17" s="854"/>
      <c r="AB17" s="855"/>
      <c r="AC17" s="855"/>
      <c r="AD17" s="855"/>
      <c r="AE17" s="855"/>
      <c r="AF17" s="855"/>
      <c r="AG17" s="853"/>
      <c r="AH17" s="853"/>
      <c r="AI17" s="853"/>
      <c r="AJ17" s="853"/>
      <c r="AK17" s="853"/>
      <c r="AL17" s="853"/>
    </row>
    <row r="18" spans="1:85" ht="16.5" customHeight="1">
      <c r="A18" s="209" t="s">
        <v>365</v>
      </c>
      <c r="B18" s="221"/>
      <c r="C18" s="221"/>
      <c r="D18" s="225" t="s">
        <v>366</v>
      </c>
      <c r="E18" s="223"/>
      <c r="F18" s="223"/>
      <c r="G18" s="223"/>
      <c r="H18" s="223"/>
      <c r="I18" s="223"/>
      <c r="J18" s="223"/>
      <c r="K18" s="223"/>
      <c r="L18" s="223"/>
      <c r="M18" s="223"/>
      <c r="N18" s="224"/>
      <c r="O18" s="854"/>
      <c r="P18" s="855"/>
      <c r="Q18" s="855"/>
      <c r="R18" s="855"/>
      <c r="S18" s="855"/>
      <c r="T18" s="855"/>
      <c r="U18" s="853"/>
      <c r="V18" s="853"/>
      <c r="W18" s="853"/>
      <c r="X18" s="853"/>
      <c r="Y18" s="853"/>
      <c r="Z18" s="853"/>
      <c r="AA18" s="854"/>
      <c r="AB18" s="855"/>
      <c r="AC18" s="855"/>
      <c r="AD18" s="855"/>
      <c r="AE18" s="855"/>
      <c r="AF18" s="855"/>
      <c r="AG18" s="853"/>
      <c r="AH18" s="853"/>
      <c r="AI18" s="853"/>
      <c r="AJ18" s="853"/>
      <c r="AK18" s="853"/>
      <c r="AL18" s="853"/>
    </row>
    <row r="19" spans="1:85" s="91" customFormat="1" ht="16.5" customHeight="1">
      <c r="A19" s="209" t="s">
        <v>367</v>
      </c>
      <c r="B19" s="221"/>
      <c r="C19" s="221"/>
      <c r="D19" s="225" t="s">
        <v>368</v>
      </c>
      <c r="E19" s="223"/>
      <c r="F19" s="223"/>
      <c r="G19" s="223"/>
      <c r="H19" s="223"/>
      <c r="I19" s="223"/>
      <c r="J19" s="223"/>
      <c r="K19" s="223"/>
      <c r="L19" s="223"/>
      <c r="M19" s="223"/>
      <c r="N19" s="224"/>
      <c r="O19" s="854"/>
      <c r="P19" s="855"/>
      <c r="Q19" s="855"/>
      <c r="R19" s="855"/>
      <c r="S19" s="855"/>
      <c r="T19" s="855"/>
      <c r="U19" s="853"/>
      <c r="V19" s="853"/>
      <c r="W19" s="853"/>
      <c r="X19" s="853"/>
      <c r="Y19" s="853"/>
      <c r="Z19" s="853"/>
      <c r="AA19" s="854"/>
      <c r="AB19" s="855"/>
      <c r="AC19" s="855"/>
      <c r="AD19" s="855"/>
      <c r="AE19" s="855"/>
      <c r="AF19" s="855"/>
      <c r="AG19" s="853"/>
      <c r="AH19" s="853"/>
      <c r="AI19" s="853"/>
      <c r="AJ19" s="853"/>
      <c r="AK19" s="853"/>
      <c r="AL19" s="853"/>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row>
    <row r="20" spans="1:85" ht="16.5" customHeight="1">
      <c r="A20" s="209" t="s">
        <v>369</v>
      </c>
      <c r="B20" s="221"/>
      <c r="C20" s="221"/>
      <c r="D20" s="225" t="s">
        <v>370</v>
      </c>
      <c r="E20" s="223"/>
      <c r="F20" s="223"/>
      <c r="G20" s="223"/>
      <c r="H20" s="223"/>
      <c r="I20" s="223"/>
      <c r="J20" s="223"/>
      <c r="K20" s="223"/>
      <c r="L20" s="223"/>
      <c r="M20" s="223"/>
      <c r="N20" s="224"/>
      <c r="O20" s="854"/>
      <c r="P20" s="855"/>
      <c r="Q20" s="855"/>
      <c r="R20" s="855"/>
      <c r="S20" s="855"/>
      <c r="T20" s="855"/>
      <c r="U20" s="853"/>
      <c r="V20" s="853"/>
      <c r="W20" s="853"/>
      <c r="X20" s="853"/>
      <c r="Y20" s="853"/>
      <c r="Z20" s="853"/>
      <c r="AA20" s="854"/>
      <c r="AB20" s="855"/>
      <c r="AC20" s="855"/>
      <c r="AD20" s="855"/>
      <c r="AE20" s="855"/>
      <c r="AF20" s="855"/>
      <c r="AG20" s="853"/>
      <c r="AH20" s="853"/>
      <c r="AI20" s="853"/>
      <c r="AJ20" s="853"/>
      <c r="AK20" s="853"/>
      <c r="AL20" s="853"/>
    </row>
    <row r="21" spans="1:85" ht="16.5" customHeight="1">
      <c r="A21" s="209" t="s">
        <v>371</v>
      </c>
      <c r="B21" s="221"/>
      <c r="C21" s="221"/>
      <c r="D21" s="225" t="s">
        <v>372</v>
      </c>
      <c r="E21" s="223"/>
      <c r="F21" s="223"/>
      <c r="G21" s="223"/>
      <c r="H21" s="223"/>
      <c r="I21" s="223"/>
      <c r="J21" s="223"/>
      <c r="K21" s="223"/>
      <c r="L21" s="223"/>
      <c r="M21" s="223"/>
      <c r="N21" s="224"/>
      <c r="O21" s="854">
        <v>1600392594</v>
      </c>
      <c r="P21" s="855"/>
      <c r="Q21" s="855"/>
      <c r="R21" s="855"/>
      <c r="S21" s="855"/>
      <c r="T21" s="855"/>
      <c r="U21" s="853"/>
      <c r="V21" s="853"/>
      <c r="W21" s="853"/>
      <c r="X21" s="853"/>
      <c r="Y21" s="853"/>
      <c r="Z21" s="853"/>
      <c r="AA21" s="854"/>
      <c r="AB21" s="855"/>
      <c r="AC21" s="855"/>
      <c r="AD21" s="855"/>
      <c r="AE21" s="855"/>
      <c r="AF21" s="855"/>
      <c r="AG21" s="853"/>
      <c r="AH21" s="853"/>
      <c r="AI21" s="853"/>
      <c r="AJ21" s="853"/>
      <c r="AK21" s="853"/>
      <c r="AL21" s="853"/>
    </row>
    <row r="22" spans="1:85" ht="16.5" customHeight="1">
      <c r="A22" s="209" t="s">
        <v>373</v>
      </c>
      <c r="B22" s="221"/>
      <c r="C22" s="221"/>
      <c r="D22" s="225" t="s">
        <v>374</v>
      </c>
      <c r="E22" s="223"/>
      <c r="F22" s="223"/>
      <c r="G22" s="223"/>
      <c r="H22" s="223"/>
      <c r="I22" s="223"/>
      <c r="J22" s="223"/>
      <c r="K22" s="223"/>
      <c r="L22" s="223"/>
      <c r="M22" s="223"/>
      <c r="N22" s="224"/>
      <c r="O22" s="854">
        <v>64184821</v>
      </c>
      <c r="P22" s="855"/>
      <c r="Q22" s="855"/>
      <c r="R22" s="855"/>
      <c r="S22" s="855"/>
      <c r="T22" s="855"/>
      <c r="U22" s="853"/>
      <c r="V22" s="853"/>
      <c r="W22" s="853"/>
      <c r="X22" s="853"/>
      <c r="Y22" s="853"/>
      <c r="Z22" s="853"/>
      <c r="AA22" s="854"/>
      <c r="AB22" s="855"/>
      <c r="AC22" s="855"/>
      <c r="AD22" s="855"/>
      <c r="AE22" s="855"/>
      <c r="AF22" s="855"/>
      <c r="AG22" s="853"/>
      <c r="AH22" s="853"/>
      <c r="AI22" s="853"/>
      <c r="AJ22" s="853"/>
      <c r="AK22" s="853"/>
      <c r="AL22" s="853"/>
    </row>
    <row r="23" spans="1:85" ht="16.5" customHeight="1">
      <c r="A23" s="209" t="s">
        <v>375</v>
      </c>
      <c r="B23" s="221"/>
      <c r="C23" s="221"/>
      <c r="D23" s="225" t="s">
        <v>376</v>
      </c>
      <c r="E23" s="223"/>
      <c r="F23" s="223"/>
      <c r="G23" s="223"/>
      <c r="H23" s="223"/>
      <c r="I23" s="223"/>
      <c r="J23" s="223"/>
      <c r="K23" s="223"/>
      <c r="L23" s="223"/>
      <c r="M23" s="223"/>
      <c r="N23" s="224"/>
      <c r="O23" s="854">
        <v>36950</v>
      </c>
      <c r="P23" s="855"/>
      <c r="Q23" s="855"/>
      <c r="R23" s="855"/>
      <c r="S23" s="855"/>
      <c r="T23" s="855"/>
      <c r="U23" s="853"/>
      <c r="V23" s="853"/>
      <c r="W23" s="853"/>
      <c r="X23" s="853"/>
      <c r="Y23" s="853"/>
      <c r="Z23" s="853"/>
      <c r="AA23" s="854">
        <v>10810</v>
      </c>
      <c r="AB23" s="855"/>
      <c r="AC23" s="855"/>
      <c r="AD23" s="855"/>
      <c r="AE23" s="855"/>
      <c r="AF23" s="855"/>
      <c r="AG23" s="853"/>
      <c r="AH23" s="853"/>
      <c r="AI23" s="853"/>
      <c r="AJ23" s="853"/>
      <c r="AK23" s="853"/>
      <c r="AL23" s="853"/>
    </row>
    <row r="24" spans="1:85" ht="16.5" customHeight="1">
      <c r="A24" s="209" t="s">
        <v>377</v>
      </c>
      <c r="B24" s="221"/>
      <c r="C24" s="221"/>
      <c r="D24" s="225" t="s">
        <v>378</v>
      </c>
      <c r="E24" s="223"/>
      <c r="F24" s="223"/>
      <c r="G24" s="223"/>
      <c r="H24" s="223"/>
      <c r="I24" s="223"/>
      <c r="J24" s="223"/>
      <c r="K24" s="223"/>
      <c r="L24" s="223"/>
      <c r="M24" s="223"/>
      <c r="N24" s="224"/>
      <c r="O24" s="854"/>
      <c r="P24" s="855"/>
      <c r="Q24" s="855"/>
      <c r="R24" s="855"/>
      <c r="S24" s="855"/>
      <c r="T24" s="855"/>
      <c r="U24" s="853"/>
      <c r="V24" s="853"/>
      <c r="W24" s="853"/>
      <c r="X24" s="853"/>
      <c r="Y24" s="853"/>
      <c r="Z24" s="853"/>
      <c r="AA24" s="854"/>
      <c r="AB24" s="855"/>
      <c r="AC24" s="855"/>
      <c r="AD24" s="855"/>
      <c r="AE24" s="855"/>
      <c r="AF24" s="855"/>
      <c r="AG24" s="853"/>
      <c r="AH24" s="853"/>
      <c r="AI24" s="853"/>
      <c r="AJ24" s="853"/>
      <c r="AK24" s="853"/>
      <c r="AL24" s="853"/>
    </row>
    <row r="25" spans="1:85" ht="16.5" customHeight="1">
      <c r="A25" s="209" t="s">
        <v>379</v>
      </c>
      <c r="B25" s="221"/>
      <c r="C25" s="221"/>
      <c r="D25" s="225" t="s">
        <v>380</v>
      </c>
      <c r="E25" s="223"/>
      <c r="F25" s="223"/>
      <c r="G25" s="223"/>
      <c r="H25" s="223"/>
      <c r="I25" s="223"/>
      <c r="J25" s="223"/>
      <c r="K25" s="223"/>
      <c r="L25" s="223"/>
      <c r="M25" s="223"/>
      <c r="N25" s="224"/>
      <c r="O25" s="854"/>
      <c r="P25" s="855"/>
      <c r="Q25" s="855"/>
      <c r="R25" s="855"/>
      <c r="S25" s="855"/>
      <c r="T25" s="855"/>
      <c r="U25" s="853"/>
      <c r="V25" s="853"/>
      <c r="W25" s="853"/>
      <c r="X25" s="853"/>
      <c r="Y25" s="853"/>
      <c r="Z25" s="853"/>
      <c r="AA25" s="854"/>
      <c r="AB25" s="855"/>
      <c r="AC25" s="855"/>
      <c r="AD25" s="855"/>
      <c r="AE25" s="855"/>
      <c r="AF25" s="855"/>
      <c r="AG25" s="853"/>
      <c r="AH25" s="853"/>
      <c r="AI25" s="853"/>
      <c r="AJ25" s="853"/>
      <c r="AK25" s="853"/>
      <c r="AL25" s="853"/>
    </row>
    <row r="26" spans="1:85" ht="16.5" customHeight="1">
      <c r="A26" s="209" t="s">
        <v>381</v>
      </c>
      <c r="B26" s="221"/>
      <c r="C26" s="221"/>
      <c r="D26" s="225" t="s">
        <v>382</v>
      </c>
      <c r="E26" s="223"/>
      <c r="F26" s="223"/>
      <c r="G26" s="223"/>
      <c r="H26" s="223"/>
      <c r="I26" s="223"/>
      <c r="J26" s="223"/>
      <c r="K26" s="223"/>
      <c r="L26" s="223"/>
      <c r="M26" s="223"/>
      <c r="N26" s="224"/>
      <c r="O26" s="852">
        <f>+O27+O28+O29+O30+O31</f>
        <v>0</v>
      </c>
      <c r="P26" s="853"/>
      <c r="Q26" s="853"/>
      <c r="R26" s="853"/>
      <c r="S26" s="853"/>
      <c r="T26" s="853"/>
      <c r="U26" s="853"/>
      <c r="V26" s="853"/>
      <c r="W26" s="853"/>
      <c r="X26" s="853"/>
      <c r="Y26" s="853"/>
      <c r="Z26" s="853"/>
      <c r="AA26" s="853">
        <f>+AA27+AA28+AA29+AA30+AA31</f>
        <v>0</v>
      </c>
      <c r="AB26" s="853"/>
      <c r="AC26" s="853"/>
      <c r="AD26" s="853"/>
      <c r="AE26" s="853"/>
      <c r="AF26" s="853"/>
      <c r="AG26" s="853"/>
      <c r="AH26" s="853"/>
      <c r="AI26" s="853"/>
      <c r="AJ26" s="853"/>
      <c r="AK26" s="853"/>
      <c r="AL26" s="853"/>
    </row>
    <row r="27" spans="1:85" ht="16.5" customHeight="1">
      <c r="A27" s="209" t="s">
        <v>383</v>
      </c>
      <c r="B27" s="221"/>
      <c r="C27" s="221"/>
      <c r="D27" s="225" t="s">
        <v>384</v>
      </c>
      <c r="E27" s="223"/>
      <c r="F27" s="223"/>
      <c r="G27" s="223"/>
      <c r="H27" s="223"/>
      <c r="I27" s="223"/>
      <c r="J27" s="223"/>
      <c r="K27" s="223"/>
      <c r="L27" s="223"/>
      <c r="M27" s="223"/>
      <c r="N27" s="224"/>
      <c r="O27" s="854"/>
      <c r="P27" s="855"/>
      <c r="Q27" s="855"/>
      <c r="R27" s="855"/>
      <c r="S27" s="855"/>
      <c r="T27" s="855"/>
      <c r="U27" s="853"/>
      <c r="V27" s="853"/>
      <c r="W27" s="853"/>
      <c r="X27" s="853"/>
      <c r="Y27" s="853"/>
      <c r="Z27" s="853"/>
      <c r="AA27" s="855"/>
      <c r="AB27" s="855"/>
      <c r="AC27" s="855"/>
      <c r="AD27" s="855"/>
      <c r="AE27" s="855"/>
      <c r="AF27" s="855"/>
      <c r="AG27" s="853"/>
      <c r="AH27" s="853"/>
      <c r="AI27" s="853"/>
      <c r="AJ27" s="853"/>
      <c r="AK27" s="853"/>
      <c r="AL27" s="853"/>
    </row>
    <row r="28" spans="1:85" ht="16.5" customHeight="1">
      <c r="A28" s="209" t="s">
        <v>385</v>
      </c>
      <c r="B28" s="221"/>
      <c r="C28" s="221"/>
      <c r="D28" s="225" t="s">
        <v>386</v>
      </c>
      <c r="E28" s="223"/>
      <c r="F28" s="223"/>
      <c r="G28" s="223"/>
      <c r="H28" s="223"/>
      <c r="I28" s="223"/>
      <c r="J28" s="223"/>
      <c r="K28" s="223"/>
      <c r="L28" s="223"/>
      <c r="M28" s="223"/>
      <c r="N28" s="224"/>
      <c r="O28" s="854"/>
      <c r="P28" s="855"/>
      <c r="Q28" s="855"/>
      <c r="R28" s="855"/>
      <c r="S28" s="855"/>
      <c r="T28" s="855"/>
      <c r="U28" s="853"/>
      <c r="V28" s="853"/>
      <c r="W28" s="853"/>
      <c r="X28" s="853"/>
      <c r="Y28" s="853"/>
      <c r="Z28" s="853"/>
      <c r="AA28" s="855"/>
      <c r="AB28" s="855"/>
      <c r="AC28" s="855"/>
      <c r="AD28" s="855"/>
      <c r="AE28" s="855"/>
      <c r="AF28" s="855"/>
      <c r="AG28" s="853"/>
      <c r="AH28" s="853"/>
      <c r="AI28" s="853"/>
      <c r="AJ28" s="853"/>
      <c r="AK28" s="853"/>
      <c r="AL28" s="853"/>
    </row>
    <row r="29" spans="1:85" ht="16.5" customHeight="1">
      <c r="A29" s="209" t="s">
        <v>387</v>
      </c>
      <c r="B29" s="221"/>
      <c r="C29" s="221"/>
      <c r="D29" s="225" t="s">
        <v>388</v>
      </c>
      <c r="E29" s="223"/>
      <c r="F29" s="223"/>
      <c r="G29" s="223"/>
      <c r="H29" s="223"/>
      <c r="I29" s="223"/>
      <c r="J29" s="223"/>
      <c r="K29" s="223"/>
      <c r="L29" s="223"/>
      <c r="M29" s="223"/>
      <c r="N29" s="224"/>
      <c r="O29" s="859"/>
      <c r="P29" s="859"/>
      <c r="Q29" s="859"/>
      <c r="R29" s="859"/>
      <c r="S29" s="859"/>
      <c r="T29" s="854"/>
      <c r="U29" s="860"/>
      <c r="V29" s="861"/>
      <c r="W29" s="861"/>
      <c r="X29" s="861"/>
      <c r="Y29" s="861"/>
      <c r="Z29" s="852"/>
      <c r="AA29" s="862"/>
      <c r="AB29" s="859"/>
      <c r="AC29" s="859"/>
      <c r="AD29" s="859"/>
      <c r="AE29" s="859"/>
      <c r="AF29" s="854"/>
      <c r="AG29" s="860"/>
      <c r="AH29" s="861"/>
      <c r="AI29" s="861"/>
      <c r="AJ29" s="861"/>
      <c r="AK29" s="861"/>
      <c r="AL29" s="852"/>
    </row>
    <row r="30" spans="1:85" ht="16.5" customHeight="1">
      <c r="A30" s="209" t="s">
        <v>389</v>
      </c>
      <c r="B30" s="221"/>
      <c r="C30" s="221"/>
      <c r="D30" s="225" t="s">
        <v>390</v>
      </c>
      <c r="E30" s="223"/>
      <c r="F30" s="223"/>
      <c r="G30" s="223"/>
      <c r="H30" s="223"/>
      <c r="I30" s="223"/>
      <c r="J30" s="223"/>
      <c r="K30" s="223"/>
      <c r="L30" s="223"/>
      <c r="M30" s="223"/>
      <c r="N30" s="224"/>
      <c r="O30" s="854"/>
      <c r="P30" s="855"/>
      <c r="Q30" s="855"/>
      <c r="R30" s="855"/>
      <c r="S30" s="855"/>
      <c r="T30" s="855"/>
      <c r="U30" s="853"/>
      <c r="V30" s="853"/>
      <c r="W30" s="853"/>
      <c r="X30" s="853"/>
      <c r="Y30" s="853"/>
      <c r="Z30" s="853"/>
      <c r="AA30" s="855"/>
      <c r="AB30" s="855"/>
      <c r="AC30" s="855"/>
      <c r="AD30" s="855"/>
      <c r="AE30" s="855"/>
      <c r="AF30" s="855"/>
      <c r="AG30" s="853"/>
      <c r="AH30" s="853"/>
      <c r="AI30" s="853"/>
      <c r="AJ30" s="853"/>
      <c r="AK30" s="853"/>
      <c r="AL30" s="853"/>
    </row>
    <row r="31" spans="1:85" ht="16.5" customHeight="1">
      <c r="A31" s="209" t="s">
        <v>391</v>
      </c>
      <c r="B31" s="221"/>
      <c r="C31" s="221"/>
      <c r="D31" s="225" t="s">
        <v>392</v>
      </c>
      <c r="E31" s="223"/>
      <c r="F31" s="223"/>
      <c r="G31" s="223"/>
      <c r="H31" s="223"/>
      <c r="I31" s="223"/>
      <c r="J31" s="223"/>
      <c r="K31" s="223"/>
      <c r="L31" s="223"/>
      <c r="M31" s="223"/>
      <c r="N31" s="224"/>
      <c r="O31" s="854"/>
      <c r="P31" s="855"/>
      <c r="Q31" s="855"/>
      <c r="R31" s="855"/>
      <c r="S31" s="855"/>
      <c r="T31" s="855"/>
      <c r="U31" s="853"/>
      <c r="V31" s="853"/>
      <c r="W31" s="853"/>
      <c r="X31" s="853"/>
      <c r="Y31" s="853"/>
      <c r="Z31" s="853"/>
      <c r="AA31" s="855"/>
      <c r="AB31" s="855"/>
      <c r="AC31" s="855"/>
      <c r="AD31" s="855"/>
      <c r="AE31" s="855"/>
      <c r="AF31" s="855"/>
      <c r="AG31" s="853"/>
      <c r="AH31" s="853"/>
      <c r="AI31" s="853"/>
      <c r="AJ31" s="853"/>
      <c r="AK31" s="853"/>
      <c r="AL31" s="853"/>
    </row>
    <row r="32" spans="1:85" ht="16.5" customHeight="1">
      <c r="A32" s="209" t="s">
        <v>393</v>
      </c>
      <c r="B32" s="221"/>
      <c r="C32" s="221"/>
      <c r="D32" s="225" t="s">
        <v>394</v>
      </c>
      <c r="E32" s="223"/>
      <c r="F32" s="223"/>
      <c r="G32" s="223"/>
      <c r="H32" s="223"/>
      <c r="I32" s="223"/>
      <c r="J32" s="223"/>
      <c r="K32" s="223"/>
      <c r="L32" s="223"/>
      <c r="M32" s="223"/>
      <c r="N32" s="224"/>
      <c r="O32" s="854"/>
      <c r="P32" s="855"/>
      <c r="Q32" s="855"/>
      <c r="R32" s="855"/>
      <c r="S32" s="855"/>
      <c r="T32" s="855"/>
      <c r="U32" s="853"/>
      <c r="V32" s="853"/>
      <c r="W32" s="853"/>
      <c r="X32" s="853"/>
      <c r="Y32" s="853"/>
      <c r="Z32" s="853"/>
      <c r="AA32" s="855"/>
      <c r="AB32" s="855"/>
      <c r="AC32" s="855"/>
      <c r="AD32" s="855"/>
      <c r="AE32" s="855"/>
      <c r="AF32" s="855"/>
      <c r="AG32" s="853"/>
      <c r="AH32" s="853"/>
      <c r="AI32" s="853"/>
      <c r="AJ32" s="853"/>
      <c r="AK32" s="853"/>
      <c r="AL32" s="853"/>
    </row>
    <row r="33" spans="1:38" ht="16.5" customHeight="1">
      <c r="A33" s="209" t="s">
        <v>395</v>
      </c>
      <c r="B33" s="221"/>
      <c r="C33" s="221"/>
      <c r="D33" s="225" t="s">
        <v>396</v>
      </c>
      <c r="E33" s="223"/>
      <c r="F33" s="223"/>
      <c r="G33" s="223"/>
      <c r="H33" s="223"/>
      <c r="I33" s="223"/>
      <c r="J33" s="223"/>
      <c r="K33" s="223"/>
      <c r="L33" s="223"/>
      <c r="M33" s="223"/>
      <c r="N33" s="224"/>
      <c r="O33" s="854"/>
      <c r="P33" s="855"/>
      <c r="Q33" s="855"/>
      <c r="R33" s="855"/>
      <c r="S33" s="855"/>
      <c r="T33" s="855"/>
      <c r="U33" s="853"/>
      <c r="V33" s="853"/>
      <c r="W33" s="853"/>
      <c r="X33" s="853"/>
      <c r="Y33" s="853"/>
      <c r="Z33" s="853"/>
      <c r="AA33" s="855"/>
      <c r="AB33" s="855"/>
      <c r="AC33" s="855"/>
      <c r="AD33" s="855"/>
      <c r="AE33" s="855"/>
      <c r="AF33" s="855"/>
      <c r="AG33" s="853"/>
      <c r="AH33" s="853"/>
      <c r="AI33" s="853"/>
      <c r="AJ33" s="853"/>
      <c r="AK33" s="853"/>
      <c r="AL33" s="853"/>
    </row>
    <row r="34" spans="1:38" ht="16.5" customHeight="1">
      <c r="A34" s="209" t="s">
        <v>397</v>
      </c>
      <c r="B34" s="221"/>
      <c r="C34" s="221"/>
      <c r="D34" s="225" t="s">
        <v>398</v>
      </c>
      <c r="E34" s="223"/>
      <c r="F34" s="223"/>
      <c r="G34" s="223"/>
      <c r="H34" s="223"/>
      <c r="I34" s="223"/>
      <c r="J34" s="223"/>
      <c r="K34" s="223"/>
      <c r="L34" s="223"/>
      <c r="M34" s="223"/>
      <c r="N34" s="224"/>
      <c r="O34" s="854"/>
      <c r="P34" s="855"/>
      <c r="Q34" s="855"/>
      <c r="R34" s="855"/>
      <c r="S34" s="855"/>
      <c r="T34" s="855"/>
      <c r="U34" s="853"/>
      <c r="V34" s="853"/>
      <c r="W34" s="853"/>
      <c r="X34" s="853"/>
      <c r="Y34" s="853"/>
      <c r="Z34" s="853"/>
      <c r="AA34" s="855"/>
      <c r="AB34" s="855"/>
      <c r="AC34" s="855"/>
      <c r="AD34" s="855"/>
      <c r="AE34" s="855"/>
      <c r="AF34" s="855"/>
      <c r="AG34" s="853"/>
      <c r="AH34" s="853"/>
      <c r="AI34" s="853"/>
      <c r="AJ34" s="853"/>
      <c r="AK34" s="853"/>
      <c r="AL34" s="853"/>
    </row>
    <row r="35" spans="1:38" ht="16.5" customHeight="1">
      <c r="A35" s="209" t="s">
        <v>399</v>
      </c>
      <c r="B35" s="221"/>
      <c r="C35" s="221"/>
      <c r="D35" s="225" t="s">
        <v>400</v>
      </c>
      <c r="E35" s="223"/>
      <c r="F35" s="223"/>
      <c r="G35" s="223"/>
      <c r="H35" s="223"/>
      <c r="I35" s="223"/>
      <c r="J35" s="223"/>
      <c r="K35" s="223"/>
      <c r="L35" s="223"/>
      <c r="M35" s="223"/>
      <c r="N35" s="224"/>
      <c r="O35" s="854"/>
      <c r="P35" s="855"/>
      <c r="Q35" s="855"/>
      <c r="R35" s="855"/>
      <c r="S35" s="855"/>
      <c r="T35" s="855"/>
      <c r="U35" s="853"/>
      <c r="V35" s="853"/>
      <c r="W35" s="853"/>
      <c r="X35" s="853"/>
      <c r="Y35" s="853"/>
      <c r="Z35" s="853"/>
      <c r="AA35" s="855"/>
      <c r="AB35" s="855"/>
      <c r="AC35" s="855"/>
      <c r="AD35" s="855"/>
      <c r="AE35" s="855"/>
      <c r="AF35" s="855"/>
      <c r="AG35" s="853"/>
      <c r="AH35" s="853"/>
      <c r="AI35" s="853"/>
      <c r="AJ35" s="853"/>
      <c r="AK35" s="853"/>
      <c r="AL35" s="853"/>
    </row>
    <row r="36" spans="1:38" ht="16.5" customHeight="1">
      <c r="A36" s="209" t="s">
        <v>401</v>
      </c>
      <c r="B36" s="221"/>
      <c r="C36" s="221"/>
      <c r="D36" s="222" t="s">
        <v>402</v>
      </c>
      <c r="E36" s="223"/>
      <c r="F36" s="223"/>
      <c r="G36" s="223"/>
      <c r="H36" s="223"/>
      <c r="I36" s="223"/>
      <c r="J36" s="223"/>
      <c r="K36" s="223"/>
      <c r="L36" s="223"/>
      <c r="M36" s="223"/>
      <c r="N36" s="224"/>
      <c r="O36" s="852"/>
      <c r="P36" s="853"/>
      <c r="Q36" s="853"/>
      <c r="R36" s="853"/>
      <c r="S36" s="853"/>
      <c r="T36" s="853"/>
      <c r="U36" s="853">
        <f>+O37+O38+O39+O40+O46+O60+O71+O75+O76+O77+O78</f>
        <v>214045891789</v>
      </c>
      <c r="V36" s="853"/>
      <c r="W36" s="853"/>
      <c r="X36" s="853"/>
      <c r="Y36" s="853"/>
      <c r="Z36" s="853"/>
      <c r="AA36" s="853"/>
      <c r="AB36" s="853"/>
      <c r="AC36" s="853"/>
      <c r="AD36" s="853"/>
      <c r="AE36" s="853"/>
      <c r="AF36" s="853"/>
      <c r="AG36" s="853">
        <f>+AA37+AA38+AA39+AA40+AA46+AA60+AA71+AA75+AA76+AA77+AA78</f>
        <v>0</v>
      </c>
      <c r="AH36" s="853"/>
      <c r="AI36" s="853"/>
      <c r="AJ36" s="853"/>
      <c r="AK36" s="853"/>
      <c r="AL36" s="853"/>
    </row>
    <row r="37" spans="1:38" ht="16.5" customHeight="1">
      <c r="A37" s="209" t="s">
        <v>403</v>
      </c>
      <c r="B37" s="221"/>
      <c r="C37" s="221"/>
      <c r="D37" s="225" t="s">
        <v>404</v>
      </c>
      <c r="E37" s="223"/>
      <c r="F37" s="223"/>
      <c r="G37" s="223"/>
      <c r="H37" s="223"/>
      <c r="I37" s="223"/>
      <c r="J37" s="223"/>
      <c r="K37" s="223"/>
      <c r="L37" s="223"/>
      <c r="M37" s="223"/>
      <c r="N37" s="224"/>
      <c r="O37" s="854"/>
      <c r="P37" s="855"/>
      <c r="Q37" s="855"/>
      <c r="R37" s="855"/>
      <c r="S37" s="855"/>
      <c r="T37" s="855"/>
      <c r="U37" s="853"/>
      <c r="V37" s="853"/>
      <c r="W37" s="853"/>
      <c r="X37" s="853"/>
      <c r="Y37" s="853"/>
      <c r="Z37" s="853"/>
      <c r="AA37" s="855"/>
      <c r="AB37" s="855"/>
      <c r="AC37" s="855"/>
      <c r="AD37" s="855"/>
      <c r="AE37" s="855"/>
      <c r="AF37" s="855"/>
      <c r="AG37" s="853"/>
      <c r="AH37" s="853"/>
      <c r="AI37" s="853"/>
      <c r="AJ37" s="853"/>
      <c r="AK37" s="853"/>
      <c r="AL37" s="853"/>
    </row>
    <row r="38" spans="1:38" ht="16.5" customHeight="1">
      <c r="A38" s="209" t="s">
        <v>405</v>
      </c>
      <c r="B38" s="221"/>
      <c r="C38" s="221"/>
      <c r="D38" s="225" t="s">
        <v>406</v>
      </c>
      <c r="E38" s="223"/>
      <c r="F38" s="223"/>
      <c r="G38" s="223"/>
      <c r="H38" s="223"/>
      <c r="I38" s="223"/>
      <c r="J38" s="223"/>
      <c r="K38" s="223"/>
      <c r="L38" s="223"/>
      <c r="M38" s="223"/>
      <c r="N38" s="224"/>
      <c r="O38" s="854"/>
      <c r="P38" s="855"/>
      <c r="Q38" s="855"/>
      <c r="R38" s="855"/>
      <c r="S38" s="855"/>
      <c r="T38" s="855"/>
      <c r="U38" s="853"/>
      <c r="V38" s="853"/>
      <c r="W38" s="853"/>
      <c r="X38" s="853"/>
      <c r="Y38" s="853"/>
      <c r="Z38" s="853"/>
      <c r="AA38" s="855"/>
      <c r="AB38" s="855"/>
      <c r="AC38" s="855"/>
      <c r="AD38" s="855"/>
      <c r="AE38" s="855"/>
      <c r="AF38" s="855"/>
      <c r="AG38" s="853"/>
      <c r="AH38" s="853"/>
      <c r="AI38" s="853"/>
      <c r="AJ38" s="853"/>
      <c r="AK38" s="853"/>
      <c r="AL38" s="853"/>
    </row>
    <row r="39" spans="1:38" ht="16.5" customHeight="1">
      <c r="A39" s="209" t="s">
        <v>407</v>
      </c>
      <c r="B39" s="221"/>
      <c r="C39" s="221"/>
      <c r="D39" s="225" t="s">
        <v>408</v>
      </c>
      <c r="E39" s="223"/>
      <c r="F39" s="223"/>
      <c r="G39" s="223"/>
      <c r="H39" s="223"/>
      <c r="I39" s="223"/>
      <c r="J39" s="223"/>
      <c r="K39" s="223"/>
      <c r="L39" s="223"/>
      <c r="M39" s="223"/>
      <c r="N39" s="224"/>
      <c r="O39" s="854"/>
      <c r="P39" s="855"/>
      <c r="Q39" s="855"/>
      <c r="R39" s="855"/>
      <c r="S39" s="855"/>
      <c r="T39" s="855"/>
      <c r="U39" s="853"/>
      <c r="V39" s="853"/>
      <c r="W39" s="853"/>
      <c r="X39" s="853"/>
      <c r="Y39" s="853"/>
      <c r="Z39" s="853"/>
      <c r="AA39" s="855"/>
      <c r="AB39" s="855"/>
      <c r="AC39" s="855"/>
      <c r="AD39" s="855"/>
      <c r="AE39" s="855"/>
      <c r="AF39" s="855"/>
      <c r="AG39" s="853"/>
      <c r="AH39" s="853"/>
      <c r="AI39" s="853"/>
      <c r="AJ39" s="853"/>
      <c r="AK39" s="853"/>
      <c r="AL39" s="853"/>
    </row>
    <row r="40" spans="1:38" ht="16.5" customHeight="1">
      <c r="A40" s="209" t="s">
        <v>409</v>
      </c>
      <c r="B40" s="221"/>
      <c r="C40" s="221"/>
      <c r="D40" s="225" t="s">
        <v>410</v>
      </c>
      <c r="E40" s="223"/>
      <c r="F40" s="223"/>
      <c r="G40" s="223"/>
      <c r="H40" s="223"/>
      <c r="I40" s="223"/>
      <c r="J40" s="223"/>
      <c r="K40" s="223"/>
      <c r="L40" s="223"/>
      <c r="M40" s="223"/>
      <c r="N40" s="224"/>
      <c r="O40" s="852">
        <f>+O41+O42+O43+O44+O45</f>
        <v>0</v>
      </c>
      <c r="P40" s="853"/>
      <c r="Q40" s="853"/>
      <c r="R40" s="853"/>
      <c r="S40" s="853"/>
      <c r="T40" s="853"/>
      <c r="U40" s="853"/>
      <c r="V40" s="853"/>
      <c r="W40" s="853"/>
      <c r="X40" s="853"/>
      <c r="Y40" s="853"/>
      <c r="Z40" s="853"/>
      <c r="AA40" s="853">
        <f>+AA41+AA42+AA43+AA44+AA45</f>
        <v>0</v>
      </c>
      <c r="AB40" s="853"/>
      <c r="AC40" s="853"/>
      <c r="AD40" s="853"/>
      <c r="AE40" s="853"/>
      <c r="AF40" s="853"/>
      <c r="AG40" s="853"/>
      <c r="AH40" s="853"/>
      <c r="AI40" s="853"/>
      <c r="AJ40" s="853"/>
      <c r="AK40" s="853"/>
      <c r="AL40" s="853"/>
    </row>
    <row r="41" spans="1:38" ht="16.5" customHeight="1">
      <c r="A41" s="209" t="s">
        <v>411</v>
      </c>
      <c r="B41" s="221"/>
      <c r="C41" s="221"/>
      <c r="D41" s="225" t="s">
        <v>412</v>
      </c>
      <c r="E41" s="223"/>
      <c r="F41" s="223"/>
      <c r="G41" s="223"/>
      <c r="H41" s="223"/>
      <c r="I41" s="223"/>
      <c r="J41" s="223"/>
      <c r="K41" s="223"/>
      <c r="L41" s="223"/>
      <c r="M41" s="223"/>
      <c r="N41" s="224"/>
      <c r="O41" s="854"/>
      <c r="P41" s="855"/>
      <c r="Q41" s="855"/>
      <c r="R41" s="855"/>
      <c r="S41" s="855"/>
      <c r="T41" s="855"/>
      <c r="U41" s="853"/>
      <c r="V41" s="853"/>
      <c r="W41" s="853"/>
      <c r="X41" s="853"/>
      <c r="Y41" s="853"/>
      <c r="Z41" s="853"/>
      <c r="AA41" s="855"/>
      <c r="AB41" s="855"/>
      <c r="AC41" s="855"/>
      <c r="AD41" s="855"/>
      <c r="AE41" s="855"/>
      <c r="AF41" s="855"/>
      <c r="AG41" s="853"/>
      <c r="AH41" s="853"/>
      <c r="AI41" s="853"/>
      <c r="AJ41" s="853"/>
      <c r="AK41" s="853"/>
      <c r="AL41" s="853"/>
    </row>
    <row r="42" spans="1:38" ht="16.5" customHeight="1">
      <c r="A42" s="209" t="s">
        <v>413</v>
      </c>
      <c r="B42" s="221"/>
      <c r="C42" s="221"/>
      <c r="D42" s="225" t="s">
        <v>414</v>
      </c>
      <c r="E42" s="223"/>
      <c r="F42" s="223"/>
      <c r="G42" s="223"/>
      <c r="H42" s="223"/>
      <c r="I42" s="223"/>
      <c r="J42" s="223"/>
      <c r="K42" s="223"/>
      <c r="L42" s="223"/>
      <c r="M42" s="223"/>
      <c r="N42" s="224"/>
      <c r="O42" s="854"/>
      <c r="P42" s="855"/>
      <c r="Q42" s="855"/>
      <c r="R42" s="855"/>
      <c r="S42" s="855"/>
      <c r="T42" s="855"/>
      <c r="U42" s="853"/>
      <c r="V42" s="853"/>
      <c r="W42" s="853"/>
      <c r="X42" s="853"/>
      <c r="Y42" s="853"/>
      <c r="Z42" s="853"/>
      <c r="AA42" s="855"/>
      <c r="AB42" s="855"/>
      <c r="AC42" s="855"/>
      <c r="AD42" s="855"/>
      <c r="AE42" s="855"/>
      <c r="AF42" s="855"/>
      <c r="AG42" s="853"/>
      <c r="AH42" s="853"/>
      <c r="AI42" s="853"/>
      <c r="AJ42" s="853"/>
      <c r="AK42" s="853"/>
      <c r="AL42" s="853"/>
    </row>
    <row r="43" spans="1:38" ht="16.5" customHeight="1">
      <c r="A43" s="209" t="s">
        <v>415</v>
      </c>
      <c r="B43" s="221"/>
      <c r="C43" s="221"/>
      <c r="D43" s="225" t="s">
        <v>416</v>
      </c>
      <c r="E43" s="223"/>
      <c r="F43" s="223"/>
      <c r="G43" s="223"/>
      <c r="H43" s="223"/>
      <c r="I43" s="223"/>
      <c r="J43" s="223"/>
      <c r="K43" s="223"/>
      <c r="L43" s="223"/>
      <c r="M43" s="223"/>
      <c r="N43" s="224"/>
      <c r="O43" s="854"/>
      <c r="P43" s="855"/>
      <c r="Q43" s="855"/>
      <c r="R43" s="855"/>
      <c r="S43" s="855"/>
      <c r="T43" s="855"/>
      <c r="U43" s="853"/>
      <c r="V43" s="853"/>
      <c r="W43" s="853"/>
      <c r="X43" s="853"/>
      <c r="Y43" s="853"/>
      <c r="Z43" s="853"/>
      <c r="AA43" s="855"/>
      <c r="AB43" s="855"/>
      <c r="AC43" s="855"/>
      <c r="AD43" s="855"/>
      <c r="AE43" s="855"/>
      <c r="AF43" s="855"/>
      <c r="AG43" s="853"/>
      <c r="AH43" s="853"/>
      <c r="AI43" s="853"/>
      <c r="AJ43" s="853"/>
      <c r="AK43" s="853"/>
      <c r="AL43" s="853"/>
    </row>
    <row r="44" spans="1:38" ht="16.5" customHeight="1">
      <c r="A44" s="209" t="s">
        <v>417</v>
      </c>
      <c r="B44" s="221"/>
      <c r="C44" s="221"/>
      <c r="D44" s="225" t="s">
        <v>418</v>
      </c>
      <c r="E44" s="223"/>
      <c r="F44" s="223"/>
      <c r="G44" s="223"/>
      <c r="H44" s="223"/>
      <c r="I44" s="223"/>
      <c r="J44" s="223"/>
      <c r="K44" s="223"/>
      <c r="L44" s="223"/>
      <c r="M44" s="223"/>
      <c r="N44" s="224"/>
      <c r="O44" s="854"/>
      <c r="P44" s="855"/>
      <c r="Q44" s="855"/>
      <c r="R44" s="855"/>
      <c r="S44" s="855"/>
      <c r="T44" s="855"/>
      <c r="U44" s="853"/>
      <c r="V44" s="853"/>
      <c r="W44" s="853"/>
      <c r="X44" s="853"/>
      <c r="Y44" s="853"/>
      <c r="Z44" s="853"/>
      <c r="AA44" s="855"/>
      <c r="AB44" s="855"/>
      <c r="AC44" s="855"/>
      <c r="AD44" s="855"/>
      <c r="AE44" s="855"/>
      <c r="AF44" s="855"/>
      <c r="AG44" s="853"/>
      <c r="AH44" s="853"/>
      <c r="AI44" s="853"/>
      <c r="AJ44" s="853"/>
      <c r="AK44" s="853"/>
      <c r="AL44" s="853"/>
    </row>
    <row r="45" spans="1:38" ht="16.5" customHeight="1">
      <c r="A45" s="209" t="s">
        <v>419</v>
      </c>
      <c r="B45" s="221"/>
      <c r="C45" s="221"/>
      <c r="D45" s="225" t="s">
        <v>392</v>
      </c>
      <c r="E45" s="223"/>
      <c r="F45" s="223"/>
      <c r="G45" s="223"/>
      <c r="H45" s="223"/>
      <c r="I45" s="223"/>
      <c r="J45" s="223"/>
      <c r="K45" s="223"/>
      <c r="L45" s="223"/>
      <c r="M45" s="223"/>
      <c r="N45" s="224"/>
      <c r="O45" s="854"/>
      <c r="P45" s="855"/>
      <c r="Q45" s="855"/>
      <c r="R45" s="855"/>
      <c r="S45" s="855"/>
      <c r="T45" s="855"/>
      <c r="U45" s="853"/>
      <c r="V45" s="853"/>
      <c r="W45" s="853"/>
      <c r="X45" s="853"/>
      <c r="Y45" s="853"/>
      <c r="Z45" s="853"/>
      <c r="AA45" s="855"/>
      <c r="AB45" s="855"/>
      <c r="AC45" s="855"/>
      <c r="AD45" s="855"/>
      <c r="AE45" s="855"/>
      <c r="AF45" s="855"/>
      <c r="AG45" s="853"/>
      <c r="AH45" s="853"/>
      <c r="AI45" s="853"/>
      <c r="AJ45" s="853"/>
      <c r="AK45" s="853"/>
      <c r="AL45" s="853"/>
    </row>
    <row r="46" spans="1:38" ht="16.5" customHeight="1">
      <c r="A46" s="209" t="s">
        <v>420</v>
      </c>
      <c r="B46" s="221"/>
      <c r="C46" s="221"/>
      <c r="D46" s="225" t="s">
        <v>421</v>
      </c>
      <c r="E46" s="223"/>
      <c r="F46" s="223"/>
      <c r="G46" s="223"/>
      <c r="H46" s="223"/>
      <c r="I46" s="223"/>
      <c r="J46" s="223"/>
      <c r="K46" s="223"/>
      <c r="L46" s="223"/>
      <c r="M46" s="223"/>
      <c r="N46" s="224"/>
      <c r="O46" s="852">
        <f>+O47+O48+O49+O50+O51+O52+O53+O54+O55+O56+O57+O58+O59</f>
        <v>214045891789</v>
      </c>
      <c r="P46" s="853"/>
      <c r="Q46" s="853"/>
      <c r="R46" s="853"/>
      <c r="S46" s="853"/>
      <c r="T46" s="853"/>
      <c r="U46" s="853"/>
      <c r="V46" s="853"/>
      <c r="W46" s="853"/>
      <c r="X46" s="853"/>
      <c r="Y46" s="853"/>
      <c r="Z46" s="853"/>
      <c r="AA46" s="853">
        <f>+AA47+AA48+AA49+AA50+AA51+AA52+AA53+AA54+AA55+AA56+AA57+AA58+AA59</f>
        <v>0</v>
      </c>
      <c r="AB46" s="853"/>
      <c r="AC46" s="853"/>
      <c r="AD46" s="853"/>
      <c r="AE46" s="853"/>
      <c r="AF46" s="853"/>
      <c r="AG46" s="853"/>
      <c r="AH46" s="853"/>
      <c r="AI46" s="853"/>
      <c r="AJ46" s="853"/>
      <c r="AK46" s="853"/>
      <c r="AL46" s="853"/>
    </row>
    <row r="47" spans="1:38" ht="16.5" customHeight="1">
      <c r="A47" s="209" t="s">
        <v>422</v>
      </c>
      <c r="B47" s="221"/>
      <c r="C47" s="221"/>
      <c r="D47" s="225" t="s">
        <v>423</v>
      </c>
      <c r="E47" s="223"/>
      <c r="F47" s="223"/>
      <c r="G47" s="223"/>
      <c r="H47" s="223"/>
      <c r="I47" s="223"/>
      <c r="J47" s="223"/>
      <c r="K47" s="223"/>
      <c r="L47" s="223"/>
      <c r="M47" s="223"/>
      <c r="N47" s="224"/>
      <c r="O47" s="863">
        <v>213352437200</v>
      </c>
      <c r="P47" s="864"/>
      <c r="Q47" s="864"/>
      <c r="R47" s="864"/>
      <c r="S47" s="864"/>
      <c r="T47" s="864"/>
      <c r="U47" s="853"/>
      <c r="V47" s="853"/>
      <c r="W47" s="853"/>
      <c r="X47" s="853"/>
      <c r="Y47" s="853"/>
      <c r="Z47" s="853"/>
      <c r="AA47" s="855"/>
      <c r="AB47" s="855"/>
      <c r="AC47" s="855"/>
      <c r="AD47" s="855"/>
      <c r="AE47" s="855"/>
      <c r="AF47" s="855"/>
      <c r="AG47" s="853"/>
      <c r="AH47" s="853"/>
      <c r="AI47" s="853"/>
      <c r="AJ47" s="853"/>
      <c r="AK47" s="853"/>
      <c r="AL47" s="853"/>
    </row>
    <row r="48" spans="1:38" ht="16.5" customHeight="1">
      <c r="A48" s="209" t="s">
        <v>424</v>
      </c>
      <c r="B48" s="221"/>
      <c r="C48" s="221"/>
      <c r="D48" s="225" t="s">
        <v>425</v>
      </c>
      <c r="E48" s="223"/>
      <c r="F48" s="223"/>
      <c r="G48" s="223"/>
      <c r="H48" s="223"/>
      <c r="I48" s="223"/>
      <c r="J48" s="223"/>
      <c r="K48" s="223"/>
      <c r="L48" s="223"/>
      <c r="M48" s="223"/>
      <c r="N48" s="224"/>
      <c r="O48" s="863"/>
      <c r="P48" s="864"/>
      <c r="Q48" s="864"/>
      <c r="R48" s="864"/>
      <c r="S48" s="864"/>
      <c r="T48" s="864"/>
      <c r="U48" s="853"/>
      <c r="V48" s="853"/>
      <c r="W48" s="853"/>
      <c r="X48" s="853"/>
      <c r="Y48" s="853"/>
      <c r="Z48" s="853"/>
      <c r="AA48" s="855"/>
      <c r="AB48" s="855"/>
      <c r="AC48" s="855"/>
      <c r="AD48" s="855"/>
      <c r="AE48" s="855"/>
      <c r="AF48" s="855"/>
      <c r="AG48" s="853"/>
      <c r="AH48" s="853"/>
      <c r="AI48" s="853"/>
      <c r="AJ48" s="853"/>
      <c r="AK48" s="853"/>
      <c r="AL48" s="853"/>
    </row>
    <row r="49" spans="1:38" ht="16.5" customHeight="1">
      <c r="A49" s="209" t="s">
        <v>426</v>
      </c>
      <c r="B49" s="221"/>
      <c r="C49" s="221"/>
      <c r="D49" s="225" t="s">
        <v>427</v>
      </c>
      <c r="E49" s="223"/>
      <c r="F49" s="223"/>
      <c r="G49" s="223"/>
      <c r="H49" s="223"/>
      <c r="I49" s="223"/>
      <c r="J49" s="223"/>
      <c r="K49" s="223"/>
      <c r="L49" s="223"/>
      <c r="M49" s="223"/>
      <c r="N49" s="224"/>
      <c r="O49" s="863"/>
      <c r="P49" s="864"/>
      <c r="Q49" s="864"/>
      <c r="R49" s="864"/>
      <c r="S49" s="864"/>
      <c r="T49" s="864"/>
      <c r="U49" s="853"/>
      <c r="V49" s="853"/>
      <c r="W49" s="853"/>
      <c r="X49" s="853"/>
      <c r="Y49" s="853"/>
      <c r="Z49" s="853"/>
      <c r="AA49" s="855"/>
      <c r="AB49" s="855"/>
      <c r="AC49" s="855"/>
      <c r="AD49" s="855"/>
      <c r="AE49" s="855"/>
      <c r="AF49" s="855"/>
      <c r="AG49" s="853"/>
      <c r="AH49" s="853"/>
      <c r="AI49" s="853"/>
      <c r="AJ49" s="853"/>
      <c r="AK49" s="853"/>
      <c r="AL49" s="853"/>
    </row>
    <row r="50" spans="1:38" ht="16.5" customHeight="1">
      <c r="A50" s="209" t="s">
        <v>428</v>
      </c>
      <c r="B50" s="221"/>
      <c r="C50" s="221"/>
      <c r="D50" s="225" t="s">
        <v>429</v>
      </c>
      <c r="E50" s="223"/>
      <c r="F50" s="223"/>
      <c r="G50" s="223"/>
      <c r="H50" s="223"/>
      <c r="I50" s="223"/>
      <c r="J50" s="223"/>
      <c r="K50" s="223"/>
      <c r="L50" s="223"/>
      <c r="M50" s="223"/>
      <c r="N50" s="224"/>
      <c r="O50" s="863"/>
      <c r="P50" s="864"/>
      <c r="Q50" s="864"/>
      <c r="R50" s="864"/>
      <c r="S50" s="864"/>
      <c r="T50" s="864"/>
      <c r="U50" s="853"/>
      <c r="V50" s="853"/>
      <c r="W50" s="853"/>
      <c r="X50" s="853"/>
      <c r="Y50" s="853"/>
      <c r="Z50" s="853"/>
      <c r="AA50" s="855"/>
      <c r="AB50" s="855"/>
      <c r="AC50" s="855"/>
      <c r="AD50" s="855"/>
      <c r="AE50" s="855"/>
      <c r="AF50" s="855"/>
      <c r="AG50" s="853"/>
      <c r="AH50" s="853"/>
      <c r="AI50" s="853"/>
      <c r="AJ50" s="853"/>
      <c r="AK50" s="853"/>
      <c r="AL50" s="853"/>
    </row>
    <row r="51" spans="1:38" ht="16.5" customHeight="1">
      <c r="A51" s="209" t="s">
        <v>430</v>
      </c>
      <c r="B51" s="221"/>
      <c r="C51" s="221"/>
      <c r="D51" s="225" t="s">
        <v>431</v>
      </c>
      <c r="E51" s="223"/>
      <c r="F51" s="223"/>
      <c r="G51" s="223"/>
      <c r="H51" s="223"/>
      <c r="I51" s="223"/>
      <c r="J51" s="223"/>
      <c r="K51" s="223"/>
      <c r="L51" s="223"/>
      <c r="M51" s="223"/>
      <c r="N51" s="224"/>
      <c r="O51" s="863"/>
      <c r="P51" s="864"/>
      <c r="Q51" s="864"/>
      <c r="R51" s="864"/>
      <c r="S51" s="864"/>
      <c r="T51" s="864"/>
      <c r="U51" s="853"/>
      <c r="V51" s="853"/>
      <c r="W51" s="853"/>
      <c r="X51" s="853"/>
      <c r="Y51" s="853"/>
      <c r="Z51" s="853"/>
      <c r="AA51" s="855"/>
      <c r="AB51" s="855"/>
      <c r="AC51" s="855"/>
      <c r="AD51" s="855"/>
      <c r="AE51" s="855"/>
      <c r="AF51" s="855"/>
      <c r="AG51" s="853"/>
      <c r="AH51" s="853"/>
      <c r="AI51" s="853"/>
      <c r="AJ51" s="853"/>
      <c r="AK51" s="853"/>
      <c r="AL51" s="853"/>
    </row>
    <row r="52" spans="1:38" ht="16.5" customHeight="1">
      <c r="A52" s="209" t="s">
        <v>432</v>
      </c>
      <c r="B52" s="221"/>
      <c r="C52" s="221"/>
      <c r="D52" s="225" t="s">
        <v>433</v>
      </c>
      <c r="E52" s="223"/>
      <c r="F52" s="223"/>
      <c r="G52" s="223"/>
      <c r="H52" s="223"/>
      <c r="I52" s="223"/>
      <c r="J52" s="223"/>
      <c r="K52" s="223"/>
      <c r="L52" s="223"/>
      <c r="M52" s="223"/>
      <c r="N52" s="224"/>
      <c r="O52" s="863"/>
      <c r="P52" s="864"/>
      <c r="Q52" s="864"/>
      <c r="R52" s="864"/>
      <c r="S52" s="864"/>
      <c r="T52" s="864"/>
      <c r="U52" s="853"/>
      <c r="V52" s="853"/>
      <c r="W52" s="853"/>
      <c r="X52" s="853"/>
      <c r="Y52" s="853"/>
      <c r="Z52" s="853"/>
      <c r="AA52" s="855"/>
      <c r="AB52" s="855"/>
      <c r="AC52" s="855"/>
      <c r="AD52" s="855"/>
      <c r="AE52" s="855"/>
      <c r="AF52" s="855"/>
      <c r="AG52" s="853"/>
      <c r="AH52" s="853"/>
      <c r="AI52" s="853"/>
      <c r="AJ52" s="853"/>
      <c r="AK52" s="853"/>
      <c r="AL52" s="853"/>
    </row>
    <row r="53" spans="1:38" ht="16.5" customHeight="1">
      <c r="A53" s="209" t="s">
        <v>434</v>
      </c>
      <c r="B53" s="221"/>
      <c r="C53" s="221"/>
      <c r="D53" s="225" t="s">
        <v>435</v>
      </c>
      <c r="E53" s="223"/>
      <c r="F53" s="223"/>
      <c r="G53" s="223"/>
      <c r="H53" s="223"/>
      <c r="I53" s="223"/>
      <c r="J53" s="223"/>
      <c r="K53" s="223"/>
      <c r="L53" s="223"/>
      <c r="M53" s="223"/>
      <c r="N53" s="224"/>
      <c r="O53" s="863"/>
      <c r="P53" s="864"/>
      <c r="Q53" s="864"/>
      <c r="R53" s="864"/>
      <c r="S53" s="864"/>
      <c r="T53" s="864"/>
      <c r="U53" s="853"/>
      <c r="V53" s="853"/>
      <c r="W53" s="853"/>
      <c r="X53" s="853"/>
      <c r="Y53" s="853"/>
      <c r="Z53" s="853"/>
      <c r="AA53" s="855"/>
      <c r="AB53" s="855"/>
      <c r="AC53" s="855"/>
      <c r="AD53" s="855"/>
      <c r="AE53" s="855"/>
      <c r="AF53" s="855"/>
      <c r="AG53" s="853"/>
      <c r="AH53" s="853"/>
      <c r="AI53" s="853"/>
      <c r="AJ53" s="853"/>
      <c r="AK53" s="853"/>
      <c r="AL53" s="853"/>
    </row>
    <row r="54" spans="1:38" ht="16.5" customHeight="1">
      <c r="A54" s="209" t="s">
        <v>436</v>
      </c>
      <c r="B54" s="221"/>
      <c r="C54" s="221"/>
      <c r="D54" s="225" t="s">
        <v>437</v>
      </c>
      <c r="E54" s="223"/>
      <c r="F54" s="223"/>
      <c r="G54" s="223"/>
      <c r="H54" s="223"/>
      <c r="I54" s="223"/>
      <c r="J54" s="223"/>
      <c r="K54" s="223"/>
      <c r="L54" s="223"/>
      <c r="M54" s="223"/>
      <c r="N54" s="224"/>
      <c r="O54" s="863">
        <v>693454589</v>
      </c>
      <c r="P54" s="864"/>
      <c r="Q54" s="864"/>
      <c r="R54" s="864"/>
      <c r="S54" s="864"/>
      <c r="T54" s="864"/>
      <c r="U54" s="853"/>
      <c r="V54" s="853"/>
      <c r="W54" s="853"/>
      <c r="X54" s="853"/>
      <c r="Y54" s="853"/>
      <c r="Z54" s="853"/>
      <c r="AA54" s="855"/>
      <c r="AB54" s="855"/>
      <c r="AC54" s="855"/>
      <c r="AD54" s="855"/>
      <c r="AE54" s="855"/>
      <c r="AF54" s="855"/>
      <c r="AG54" s="853"/>
      <c r="AH54" s="853"/>
      <c r="AI54" s="853"/>
      <c r="AJ54" s="853"/>
      <c r="AK54" s="853"/>
      <c r="AL54" s="853"/>
    </row>
    <row r="55" spans="1:38" ht="16.5" customHeight="1">
      <c r="A55" s="209" t="s">
        <v>438</v>
      </c>
      <c r="B55" s="221"/>
      <c r="C55" s="221"/>
      <c r="D55" s="225" t="s">
        <v>439</v>
      </c>
      <c r="E55" s="223"/>
      <c r="F55" s="223"/>
      <c r="G55" s="223"/>
      <c r="H55" s="223"/>
      <c r="I55" s="223"/>
      <c r="J55" s="223"/>
      <c r="K55" s="223"/>
      <c r="L55" s="223"/>
      <c r="M55" s="223"/>
      <c r="N55" s="224"/>
      <c r="O55" s="863"/>
      <c r="P55" s="864"/>
      <c r="Q55" s="864"/>
      <c r="R55" s="864"/>
      <c r="S55" s="864"/>
      <c r="T55" s="864"/>
      <c r="U55" s="853"/>
      <c r="V55" s="853"/>
      <c r="W55" s="853"/>
      <c r="X55" s="853"/>
      <c r="Y55" s="853"/>
      <c r="Z55" s="853"/>
      <c r="AA55" s="855"/>
      <c r="AB55" s="855"/>
      <c r="AC55" s="855"/>
      <c r="AD55" s="855"/>
      <c r="AE55" s="855"/>
      <c r="AF55" s="855"/>
      <c r="AG55" s="853"/>
      <c r="AH55" s="853"/>
      <c r="AI55" s="853"/>
      <c r="AJ55" s="853"/>
      <c r="AK55" s="853"/>
      <c r="AL55" s="853"/>
    </row>
    <row r="56" spans="1:38" ht="16.5" customHeight="1">
      <c r="A56" s="209" t="s">
        <v>440</v>
      </c>
      <c r="B56" s="221"/>
      <c r="C56" s="221"/>
      <c r="D56" s="225" t="s">
        <v>441</v>
      </c>
      <c r="E56" s="223"/>
      <c r="F56" s="223"/>
      <c r="G56" s="223"/>
      <c r="H56" s="223"/>
      <c r="I56" s="223"/>
      <c r="J56" s="223"/>
      <c r="K56" s="223"/>
      <c r="L56" s="223"/>
      <c r="M56" s="223"/>
      <c r="N56" s="224"/>
      <c r="O56" s="863"/>
      <c r="P56" s="864"/>
      <c r="Q56" s="864"/>
      <c r="R56" s="864"/>
      <c r="S56" s="864"/>
      <c r="T56" s="864"/>
      <c r="U56" s="853"/>
      <c r="V56" s="853"/>
      <c r="W56" s="853"/>
      <c r="X56" s="853"/>
      <c r="Y56" s="853"/>
      <c r="Z56" s="853"/>
      <c r="AA56" s="855"/>
      <c r="AB56" s="855"/>
      <c r="AC56" s="855"/>
      <c r="AD56" s="855"/>
      <c r="AE56" s="855"/>
      <c r="AF56" s="855"/>
      <c r="AG56" s="853"/>
      <c r="AH56" s="853"/>
      <c r="AI56" s="853"/>
      <c r="AJ56" s="853"/>
      <c r="AK56" s="853"/>
      <c r="AL56" s="853"/>
    </row>
    <row r="57" spans="1:38" ht="16.5" customHeight="1">
      <c r="A57" s="209" t="s">
        <v>442</v>
      </c>
      <c r="B57" s="221"/>
      <c r="C57" s="221"/>
      <c r="D57" s="225" t="s">
        <v>443</v>
      </c>
      <c r="E57" s="223"/>
      <c r="F57" s="223"/>
      <c r="G57" s="223"/>
      <c r="H57" s="223"/>
      <c r="I57" s="223"/>
      <c r="J57" s="223"/>
      <c r="K57" s="223"/>
      <c r="L57" s="223"/>
      <c r="M57" s="223"/>
      <c r="N57" s="224"/>
      <c r="O57" s="863"/>
      <c r="P57" s="864"/>
      <c r="Q57" s="864"/>
      <c r="R57" s="864"/>
      <c r="S57" s="864"/>
      <c r="T57" s="864"/>
      <c r="U57" s="853"/>
      <c r="V57" s="853"/>
      <c r="W57" s="853"/>
      <c r="X57" s="853"/>
      <c r="Y57" s="853"/>
      <c r="Z57" s="853"/>
      <c r="AA57" s="855"/>
      <c r="AB57" s="855"/>
      <c r="AC57" s="855"/>
      <c r="AD57" s="855"/>
      <c r="AE57" s="855"/>
      <c r="AF57" s="855"/>
      <c r="AG57" s="853"/>
      <c r="AH57" s="853"/>
      <c r="AI57" s="853"/>
      <c r="AJ57" s="853"/>
      <c r="AK57" s="853"/>
      <c r="AL57" s="853"/>
    </row>
    <row r="58" spans="1:38" ht="16.5" customHeight="1">
      <c r="A58" s="209" t="s">
        <v>444</v>
      </c>
      <c r="B58" s="221"/>
      <c r="C58" s="221"/>
      <c r="D58" s="225" t="s">
        <v>445</v>
      </c>
      <c r="E58" s="223"/>
      <c r="F58" s="223"/>
      <c r="G58" s="223"/>
      <c r="H58" s="223"/>
      <c r="I58" s="223"/>
      <c r="J58" s="223"/>
      <c r="K58" s="223"/>
      <c r="L58" s="223"/>
      <c r="M58" s="223"/>
      <c r="N58" s="224"/>
      <c r="O58" s="863"/>
      <c r="P58" s="864"/>
      <c r="Q58" s="864"/>
      <c r="R58" s="864"/>
      <c r="S58" s="864"/>
      <c r="T58" s="864"/>
      <c r="U58" s="853"/>
      <c r="V58" s="853"/>
      <c r="W58" s="853"/>
      <c r="X58" s="853"/>
      <c r="Y58" s="853"/>
      <c r="Z58" s="853"/>
      <c r="AA58" s="855"/>
      <c r="AB58" s="855"/>
      <c r="AC58" s="855"/>
      <c r="AD58" s="855"/>
      <c r="AE58" s="855"/>
      <c r="AF58" s="855"/>
      <c r="AG58" s="853"/>
      <c r="AH58" s="853"/>
      <c r="AI58" s="853"/>
      <c r="AJ58" s="853"/>
      <c r="AK58" s="853"/>
      <c r="AL58" s="853"/>
    </row>
    <row r="59" spans="1:38" ht="16.5" customHeight="1">
      <c r="A59" s="209" t="s">
        <v>446</v>
      </c>
      <c r="B59" s="221"/>
      <c r="C59" s="221"/>
      <c r="D59" s="225" t="s">
        <v>447</v>
      </c>
      <c r="E59" s="223"/>
      <c r="F59" s="223"/>
      <c r="G59" s="223"/>
      <c r="H59" s="223"/>
      <c r="I59" s="223"/>
      <c r="J59" s="223"/>
      <c r="K59" s="223"/>
      <c r="L59" s="223"/>
      <c r="M59" s="223"/>
      <c r="N59" s="224"/>
      <c r="O59" s="863"/>
      <c r="P59" s="864"/>
      <c r="Q59" s="864"/>
      <c r="R59" s="864"/>
      <c r="S59" s="864"/>
      <c r="T59" s="864"/>
      <c r="U59" s="853"/>
      <c r="V59" s="853"/>
      <c r="W59" s="853"/>
      <c r="X59" s="853"/>
      <c r="Y59" s="853"/>
      <c r="Z59" s="853"/>
      <c r="AA59" s="855"/>
      <c r="AB59" s="855"/>
      <c r="AC59" s="855"/>
      <c r="AD59" s="855"/>
      <c r="AE59" s="855"/>
      <c r="AF59" s="855"/>
      <c r="AG59" s="853"/>
      <c r="AH59" s="853"/>
      <c r="AI59" s="853"/>
      <c r="AJ59" s="853"/>
      <c r="AK59" s="853"/>
      <c r="AL59" s="853"/>
    </row>
    <row r="60" spans="1:38" ht="16.5" customHeight="1">
      <c r="A60" s="209" t="s">
        <v>448</v>
      </c>
      <c r="B60" s="221"/>
      <c r="C60" s="221"/>
      <c r="D60" s="225" t="s">
        <v>449</v>
      </c>
      <c r="E60" s="223"/>
      <c r="F60" s="223"/>
      <c r="G60" s="223"/>
      <c r="H60" s="223"/>
      <c r="I60" s="223"/>
      <c r="J60" s="223"/>
      <c r="K60" s="223"/>
      <c r="L60" s="223"/>
      <c r="M60" s="223"/>
      <c r="N60" s="224"/>
      <c r="O60" s="852">
        <f>+O61+O62+O63+O64+O65+O66+O67+O68+O69+O70</f>
        <v>0</v>
      </c>
      <c r="P60" s="853"/>
      <c r="Q60" s="853"/>
      <c r="R60" s="853"/>
      <c r="S60" s="853"/>
      <c r="T60" s="853"/>
      <c r="U60" s="853"/>
      <c r="V60" s="853"/>
      <c r="W60" s="853"/>
      <c r="X60" s="853"/>
      <c r="Y60" s="853"/>
      <c r="Z60" s="853"/>
      <c r="AA60" s="853">
        <f>+AA61+AA62+AA63+AA64+AA65+AA66+AA67+AA68+AA69+AA70</f>
        <v>0</v>
      </c>
      <c r="AB60" s="853"/>
      <c r="AC60" s="853"/>
      <c r="AD60" s="853"/>
      <c r="AE60" s="853"/>
      <c r="AF60" s="853"/>
      <c r="AG60" s="853"/>
      <c r="AH60" s="853"/>
      <c r="AI60" s="853"/>
      <c r="AJ60" s="853"/>
      <c r="AK60" s="853"/>
      <c r="AL60" s="853"/>
    </row>
    <row r="61" spans="1:38" ht="16.5" customHeight="1">
      <c r="A61" s="209" t="s">
        <v>450</v>
      </c>
      <c r="B61" s="221"/>
      <c r="C61" s="221"/>
      <c r="D61" s="225" t="s">
        <v>423</v>
      </c>
      <c r="E61" s="223"/>
      <c r="F61" s="223"/>
      <c r="G61" s="223"/>
      <c r="H61" s="223"/>
      <c r="I61" s="223"/>
      <c r="J61" s="223"/>
      <c r="K61" s="223"/>
      <c r="L61" s="223"/>
      <c r="M61" s="223"/>
      <c r="N61" s="224"/>
      <c r="O61" s="863"/>
      <c r="P61" s="864"/>
      <c r="Q61" s="864"/>
      <c r="R61" s="864"/>
      <c r="S61" s="864"/>
      <c r="T61" s="864"/>
      <c r="U61" s="853"/>
      <c r="V61" s="853"/>
      <c r="W61" s="853"/>
      <c r="X61" s="853"/>
      <c r="Y61" s="853"/>
      <c r="Z61" s="853"/>
      <c r="AA61" s="855"/>
      <c r="AB61" s="855"/>
      <c r="AC61" s="855"/>
      <c r="AD61" s="855"/>
      <c r="AE61" s="855"/>
      <c r="AF61" s="855"/>
      <c r="AG61" s="853"/>
      <c r="AH61" s="853"/>
      <c r="AI61" s="853"/>
      <c r="AJ61" s="853"/>
      <c r="AK61" s="853"/>
      <c r="AL61" s="853"/>
    </row>
    <row r="62" spans="1:38" ht="16.5" customHeight="1">
      <c r="A62" s="209" t="s">
        <v>451</v>
      </c>
      <c r="B62" s="221"/>
      <c r="C62" s="221"/>
      <c r="D62" s="225" t="s">
        <v>452</v>
      </c>
      <c r="E62" s="223"/>
      <c r="F62" s="223"/>
      <c r="G62" s="223"/>
      <c r="H62" s="223"/>
      <c r="I62" s="223"/>
      <c r="J62" s="223"/>
      <c r="K62" s="223"/>
      <c r="L62" s="223"/>
      <c r="M62" s="223"/>
      <c r="N62" s="224"/>
      <c r="O62" s="863"/>
      <c r="P62" s="864"/>
      <c r="Q62" s="864"/>
      <c r="R62" s="864"/>
      <c r="S62" s="864"/>
      <c r="T62" s="864"/>
      <c r="U62" s="853"/>
      <c r="V62" s="853"/>
      <c r="W62" s="853"/>
      <c r="X62" s="853"/>
      <c r="Y62" s="853"/>
      <c r="Z62" s="853"/>
      <c r="AA62" s="855"/>
      <c r="AB62" s="855"/>
      <c r="AC62" s="855"/>
      <c r="AD62" s="855"/>
      <c r="AE62" s="855"/>
      <c r="AF62" s="855"/>
      <c r="AG62" s="853"/>
      <c r="AH62" s="853"/>
      <c r="AI62" s="853"/>
      <c r="AJ62" s="853"/>
      <c r="AK62" s="853"/>
      <c r="AL62" s="853"/>
    </row>
    <row r="63" spans="1:38" ht="16.5" customHeight="1">
      <c r="A63" s="209" t="s">
        <v>453</v>
      </c>
      <c r="B63" s="221"/>
      <c r="C63" s="221"/>
      <c r="D63" s="225" t="s">
        <v>454</v>
      </c>
      <c r="E63" s="223"/>
      <c r="F63" s="223"/>
      <c r="G63" s="223"/>
      <c r="H63" s="223"/>
      <c r="I63" s="223"/>
      <c r="J63" s="223"/>
      <c r="K63" s="223"/>
      <c r="L63" s="223"/>
      <c r="M63" s="223"/>
      <c r="N63" s="224"/>
      <c r="O63" s="863"/>
      <c r="P63" s="864"/>
      <c r="Q63" s="864"/>
      <c r="R63" s="864"/>
      <c r="S63" s="864"/>
      <c r="T63" s="864"/>
      <c r="U63" s="853"/>
      <c r="V63" s="853"/>
      <c r="W63" s="853"/>
      <c r="X63" s="853"/>
      <c r="Y63" s="853"/>
      <c r="Z63" s="853"/>
      <c r="AA63" s="855"/>
      <c r="AB63" s="855"/>
      <c r="AC63" s="855"/>
      <c r="AD63" s="855"/>
      <c r="AE63" s="855"/>
      <c r="AF63" s="855"/>
      <c r="AG63" s="853"/>
      <c r="AH63" s="853"/>
      <c r="AI63" s="853"/>
      <c r="AJ63" s="853"/>
      <c r="AK63" s="853"/>
      <c r="AL63" s="853"/>
    </row>
    <row r="64" spans="1:38" ht="16.5" customHeight="1">
      <c r="A64" s="209" t="s">
        <v>455</v>
      </c>
      <c r="B64" s="221"/>
      <c r="C64" s="221"/>
      <c r="D64" s="225" t="s">
        <v>429</v>
      </c>
      <c r="E64" s="223"/>
      <c r="F64" s="223"/>
      <c r="G64" s="223"/>
      <c r="H64" s="223"/>
      <c r="I64" s="223"/>
      <c r="J64" s="223"/>
      <c r="K64" s="223"/>
      <c r="L64" s="223"/>
      <c r="M64" s="223"/>
      <c r="N64" s="224"/>
      <c r="O64" s="863"/>
      <c r="P64" s="864"/>
      <c r="Q64" s="864"/>
      <c r="R64" s="864"/>
      <c r="S64" s="864"/>
      <c r="T64" s="864"/>
      <c r="U64" s="853"/>
      <c r="V64" s="853"/>
      <c r="W64" s="853"/>
      <c r="X64" s="853"/>
      <c r="Y64" s="853"/>
      <c r="Z64" s="853"/>
      <c r="AA64" s="855"/>
      <c r="AB64" s="855"/>
      <c r="AC64" s="855"/>
      <c r="AD64" s="855"/>
      <c r="AE64" s="855"/>
      <c r="AF64" s="855"/>
      <c r="AG64" s="853"/>
      <c r="AH64" s="853"/>
      <c r="AI64" s="853"/>
      <c r="AJ64" s="853"/>
      <c r="AK64" s="853"/>
      <c r="AL64" s="853"/>
    </row>
    <row r="65" spans="1:38" ht="16.5" customHeight="1">
      <c r="A65" s="209" t="s">
        <v>456</v>
      </c>
      <c r="B65" s="221"/>
      <c r="C65" s="221"/>
      <c r="D65" s="225" t="s">
        <v>457</v>
      </c>
      <c r="E65" s="223"/>
      <c r="F65" s="223"/>
      <c r="G65" s="223"/>
      <c r="H65" s="223"/>
      <c r="I65" s="223"/>
      <c r="J65" s="223"/>
      <c r="K65" s="223"/>
      <c r="L65" s="223"/>
      <c r="M65" s="223"/>
      <c r="N65" s="224"/>
      <c r="O65" s="863"/>
      <c r="P65" s="864"/>
      <c r="Q65" s="864"/>
      <c r="R65" s="864"/>
      <c r="S65" s="864"/>
      <c r="T65" s="864"/>
      <c r="U65" s="853"/>
      <c r="V65" s="853"/>
      <c r="W65" s="853"/>
      <c r="X65" s="853"/>
      <c r="Y65" s="853"/>
      <c r="Z65" s="853"/>
      <c r="AA65" s="855"/>
      <c r="AB65" s="855"/>
      <c r="AC65" s="855"/>
      <c r="AD65" s="855"/>
      <c r="AE65" s="855"/>
      <c r="AF65" s="855"/>
      <c r="AG65" s="853"/>
      <c r="AH65" s="853"/>
      <c r="AI65" s="853"/>
      <c r="AJ65" s="853"/>
      <c r="AK65" s="853"/>
      <c r="AL65" s="853"/>
    </row>
    <row r="66" spans="1:38" ht="16.5" customHeight="1">
      <c r="A66" s="209" t="s">
        <v>458</v>
      </c>
      <c r="B66" s="221"/>
      <c r="C66" s="221"/>
      <c r="D66" s="225" t="s">
        <v>459</v>
      </c>
      <c r="E66" s="223"/>
      <c r="F66" s="223"/>
      <c r="G66" s="223"/>
      <c r="H66" s="223"/>
      <c r="I66" s="223"/>
      <c r="J66" s="223"/>
      <c r="K66" s="223"/>
      <c r="L66" s="223"/>
      <c r="M66" s="223"/>
      <c r="N66" s="224"/>
      <c r="O66" s="863"/>
      <c r="P66" s="864"/>
      <c r="Q66" s="864"/>
      <c r="R66" s="864"/>
      <c r="S66" s="864"/>
      <c r="T66" s="864"/>
      <c r="U66" s="853"/>
      <c r="V66" s="853"/>
      <c r="W66" s="853"/>
      <c r="X66" s="853"/>
      <c r="Y66" s="853"/>
      <c r="Z66" s="853"/>
      <c r="AA66" s="855"/>
      <c r="AB66" s="855"/>
      <c r="AC66" s="855"/>
      <c r="AD66" s="855"/>
      <c r="AE66" s="855"/>
      <c r="AF66" s="855"/>
      <c r="AG66" s="853"/>
      <c r="AH66" s="853"/>
      <c r="AI66" s="853"/>
      <c r="AJ66" s="853"/>
      <c r="AK66" s="853"/>
      <c r="AL66" s="853"/>
    </row>
    <row r="67" spans="1:38" ht="16.5" customHeight="1">
      <c r="A67" s="209" t="s">
        <v>460</v>
      </c>
      <c r="B67" s="221"/>
      <c r="C67" s="221"/>
      <c r="D67" s="225" t="s">
        <v>461</v>
      </c>
      <c r="E67" s="223"/>
      <c r="F67" s="223"/>
      <c r="G67" s="223"/>
      <c r="H67" s="223"/>
      <c r="I67" s="223"/>
      <c r="J67" s="223"/>
      <c r="K67" s="223"/>
      <c r="L67" s="223"/>
      <c r="M67" s="223"/>
      <c r="N67" s="224"/>
      <c r="O67" s="863"/>
      <c r="P67" s="864"/>
      <c r="Q67" s="864"/>
      <c r="R67" s="864"/>
      <c r="S67" s="864"/>
      <c r="T67" s="864"/>
      <c r="U67" s="853"/>
      <c r="V67" s="853"/>
      <c r="W67" s="853"/>
      <c r="X67" s="853"/>
      <c r="Y67" s="853"/>
      <c r="Z67" s="853"/>
      <c r="AA67" s="855"/>
      <c r="AB67" s="855"/>
      <c r="AC67" s="855"/>
      <c r="AD67" s="855"/>
      <c r="AE67" s="855"/>
      <c r="AF67" s="855"/>
      <c r="AG67" s="853"/>
      <c r="AH67" s="853"/>
      <c r="AI67" s="853"/>
      <c r="AJ67" s="853"/>
      <c r="AK67" s="853"/>
      <c r="AL67" s="853"/>
    </row>
    <row r="68" spans="1:38" ht="16.5" customHeight="1">
      <c r="A68" s="209" t="s">
        <v>462</v>
      </c>
      <c r="B68" s="221"/>
      <c r="C68" s="221"/>
      <c r="D68" s="225" t="s">
        <v>437</v>
      </c>
      <c r="E68" s="223"/>
      <c r="F68" s="223"/>
      <c r="G68" s="223"/>
      <c r="H68" s="223"/>
      <c r="I68" s="223"/>
      <c r="J68" s="223"/>
      <c r="K68" s="223"/>
      <c r="L68" s="223"/>
      <c r="M68" s="223"/>
      <c r="N68" s="224"/>
      <c r="O68" s="863"/>
      <c r="P68" s="864"/>
      <c r="Q68" s="864"/>
      <c r="R68" s="864"/>
      <c r="S68" s="864"/>
      <c r="T68" s="864"/>
      <c r="U68" s="853"/>
      <c r="V68" s="853"/>
      <c r="W68" s="853"/>
      <c r="X68" s="853"/>
      <c r="Y68" s="853"/>
      <c r="Z68" s="853"/>
      <c r="AA68" s="855"/>
      <c r="AB68" s="855"/>
      <c r="AC68" s="855"/>
      <c r="AD68" s="855"/>
      <c r="AE68" s="855"/>
      <c r="AF68" s="855"/>
      <c r="AG68" s="853"/>
      <c r="AH68" s="853"/>
      <c r="AI68" s="853"/>
      <c r="AJ68" s="853"/>
      <c r="AK68" s="853"/>
      <c r="AL68" s="853"/>
    </row>
    <row r="69" spans="1:38" ht="16.5" customHeight="1">
      <c r="A69" s="209" t="s">
        <v>463</v>
      </c>
      <c r="B69" s="221"/>
      <c r="C69" s="221"/>
      <c r="D69" s="225" t="s">
        <v>439</v>
      </c>
      <c r="E69" s="223"/>
      <c r="F69" s="223"/>
      <c r="G69" s="223"/>
      <c r="H69" s="223"/>
      <c r="I69" s="223"/>
      <c r="J69" s="223"/>
      <c r="K69" s="223"/>
      <c r="L69" s="223"/>
      <c r="M69" s="223"/>
      <c r="N69" s="224"/>
      <c r="O69" s="863"/>
      <c r="P69" s="864"/>
      <c r="Q69" s="864"/>
      <c r="R69" s="864"/>
      <c r="S69" s="864"/>
      <c r="T69" s="864"/>
      <c r="U69" s="853"/>
      <c r="V69" s="853"/>
      <c r="W69" s="853"/>
      <c r="X69" s="853"/>
      <c r="Y69" s="853"/>
      <c r="Z69" s="853"/>
      <c r="AA69" s="855"/>
      <c r="AB69" s="855"/>
      <c r="AC69" s="855"/>
      <c r="AD69" s="855"/>
      <c r="AE69" s="855"/>
      <c r="AF69" s="855"/>
      <c r="AG69" s="853"/>
      <c r="AH69" s="853"/>
      <c r="AI69" s="853"/>
      <c r="AJ69" s="853"/>
      <c r="AK69" s="853"/>
      <c r="AL69" s="853"/>
    </row>
    <row r="70" spans="1:38" ht="16.5" customHeight="1">
      <c r="A70" s="209" t="s">
        <v>464</v>
      </c>
      <c r="B70" s="221"/>
      <c r="C70" s="221"/>
      <c r="D70" s="225" t="s">
        <v>392</v>
      </c>
      <c r="E70" s="223"/>
      <c r="F70" s="223"/>
      <c r="G70" s="223"/>
      <c r="H70" s="223"/>
      <c r="I70" s="223"/>
      <c r="J70" s="223"/>
      <c r="K70" s="223"/>
      <c r="L70" s="223"/>
      <c r="M70" s="223"/>
      <c r="N70" s="224"/>
      <c r="O70" s="863"/>
      <c r="P70" s="864"/>
      <c r="Q70" s="864"/>
      <c r="R70" s="864"/>
      <c r="S70" s="864"/>
      <c r="T70" s="864"/>
      <c r="U70" s="853"/>
      <c r="V70" s="853"/>
      <c r="W70" s="853"/>
      <c r="X70" s="853"/>
      <c r="Y70" s="853"/>
      <c r="Z70" s="853"/>
      <c r="AA70" s="855"/>
      <c r="AB70" s="855"/>
      <c r="AC70" s="855"/>
      <c r="AD70" s="855"/>
      <c r="AE70" s="855"/>
      <c r="AF70" s="855"/>
      <c r="AG70" s="853"/>
      <c r="AH70" s="853"/>
      <c r="AI70" s="853"/>
      <c r="AJ70" s="853"/>
      <c r="AK70" s="853"/>
      <c r="AL70" s="853"/>
    </row>
    <row r="71" spans="1:38" ht="16.5" customHeight="1">
      <c r="A71" s="209" t="s">
        <v>465</v>
      </c>
      <c r="B71" s="221"/>
      <c r="C71" s="221"/>
      <c r="D71" s="225" t="s">
        <v>466</v>
      </c>
      <c r="E71" s="223"/>
      <c r="F71" s="223"/>
      <c r="G71" s="223"/>
      <c r="H71" s="223"/>
      <c r="I71" s="223"/>
      <c r="J71" s="223"/>
      <c r="K71" s="223"/>
      <c r="L71" s="223"/>
      <c r="M71" s="223"/>
      <c r="N71" s="224"/>
      <c r="O71" s="852">
        <f>+O72+O73+O74</f>
        <v>0</v>
      </c>
      <c r="P71" s="853"/>
      <c r="Q71" s="853"/>
      <c r="R71" s="853"/>
      <c r="S71" s="853"/>
      <c r="T71" s="853"/>
      <c r="U71" s="853"/>
      <c r="V71" s="853"/>
      <c r="W71" s="853"/>
      <c r="X71" s="853"/>
      <c r="Y71" s="853"/>
      <c r="Z71" s="853"/>
      <c r="AA71" s="853">
        <f>+AA72+AA73+AA74</f>
        <v>0</v>
      </c>
      <c r="AB71" s="853"/>
      <c r="AC71" s="853"/>
      <c r="AD71" s="853"/>
      <c r="AE71" s="853"/>
      <c r="AF71" s="853"/>
      <c r="AG71" s="853"/>
      <c r="AH71" s="853"/>
      <c r="AI71" s="853"/>
      <c r="AJ71" s="853"/>
      <c r="AK71" s="853"/>
      <c r="AL71" s="853"/>
    </row>
    <row r="72" spans="1:38" ht="16.5" customHeight="1">
      <c r="A72" s="209" t="s">
        <v>467</v>
      </c>
      <c r="B72" s="221"/>
      <c r="C72" s="221"/>
      <c r="D72" s="225" t="s">
        <v>468</v>
      </c>
      <c r="E72" s="223"/>
      <c r="F72" s="223"/>
      <c r="G72" s="223"/>
      <c r="H72" s="223"/>
      <c r="I72" s="223"/>
      <c r="J72" s="223"/>
      <c r="K72" s="223"/>
      <c r="L72" s="223"/>
      <c r="M72" s="223"/>
      <c r="N72" s="224"/>
      <c r="O72" s="854"/>
      <c r="P72" s="855"/>
      <c r="Q72" s="855"/>
      <c r="R72" s="855"/>
      <c r="S72" s="855"/>
      <c r="T72" s="855"/>
      <c r="U72" s="853"/>
      <c r="V72" s="853"/>
      <c r="W72" s="853"/>
      <c r="X72" s="853"/>
      <c r="Y72" s="853"/>
      <c r="Z72" s="853"/>
      <c r="AA72" s="855"/>
      <c r="AB72" s="855"/>
      <c r="AC72" s="855"/>
      <c r="AD72" s="855"/>
      <c r="AE72" s="855"/>
      <c r="AF72" s="855"/>
      <c r="AG72" s="853"/>
      <c r="AH72" s="853"/>
      <c r="AI72" s="853"/>
      <c r="AJ72" s="853"/>
      <c r="AK72" s="853"/>
      <c r="AL72" s="853"/>
    </row>
    <row r="73" spans="1:38" ht="16.5" customHeight="1">
      <c r="A73" s="209" t="s">
        <v>469</v>
      </c>
      <c r="B73" s="221"/>
      <c r="C73" s="221"/>
      <c r="D73" s="225" t="s">
        <v>470</v>
      </c>
      <c r="E73" s="223"/>
      <c r="F73" s="223"/>
      <c r="G73" s="223"/>
      <c r="H73" s="223"/>
      <c r="I73" s="223"/>
      <c r="J73" s="223"/>
      <c r="K73" s="223"/>
      <c r="L73" s="223"/>
      <c r="M73" s="223"/>
      <c r="N73" s="224"/>
      <c r="O73" s="854"/>
      <c r="P73" s="855"/>
      <c r="Q73" s="855"/>
      <c r="R73" s="855"/>
      <c r="S73" s="855"/>
      <c r="T73" s="855"/>
      <c r="U73" s="853"/>
      <c r="V73" s="853"/>
      <c r="W73" s="853"/>
      <c r="X73" s="853"/>
      <c r="Y73" s="853"/>
      <c r="Z73" s="853"/>
      <c r="AA73" s="855"/>
      <c r="AB73" s="855"/>
      <c r="AC73" s="855"/>
      <c r="AD73" s="855"/>
      <c r="AE73" s="855"/>
      <c r="AF73" s="855"/>
      <c r="AG73" s="853"/>
      <c r="AH73" s="853"/>
      <c r="AI73" s="853"/>
      <c r="AJ73" s="853"/>
      <c r="AK73" s="853"/>
      <c r="AL73" s="853"/>
    </row>
    <row r="74" spans="1:38" ht="16.5" customHeight="1">
      <c r="A74" s="209" t="s">
        <v>471</v>
      </c>
      <c r="B74" s="221"/>
      <c r="C74" s="221"/>
      <c r="D74" s="225" t="s">
        <v>392</v>
      </c>
      <c r="E74" s="223"/>
      <c r="F74" s="223"/>
      <c r="G74" s="223"/>
      <c r="H74" s="223"/>
      <c r="I74" s="223"/>
      <c r="J74" s="223"/>
      <c r="K74" s="223"/>
      <c r="L74" s="223"/>
      <c r="M74" s="223"/>
      <c r="N74" s="224"/>
      <c r="O74" s="854"/>
      <c r="P74" s="855"/>
      <c r="Q74" s="855"/>
      <c r="R74" s="855"/>
      <c r="S74" s="855"/>
      <c r="T74" s="855"/>
      <c r="U74" s="853"/>
      <c r="V74" s="853"/>
      <c r="W74" s="853"/>
      <c r="X74" s="853"/>
      <c r="Y74" s="853"/>
      <c r="Z74" s="853"/>
      <c r="AA74" s="855"/>
      <c r="AB74" s="855"/>
      <c r="AC74" s="855"/>
      <c r="AD74" s="855"/>
      <c r="AE74" s="855"/>
      <c r="AF74" s="855"/>
      <c r="AG74" s="853"/>
      <c r="AH74" s="853"/>
      <c r="AI74" s="853"/>
      <c r="AJ74" s="853"/>
      <c r="AK74" s="853"/>
      <c r="AL74" s="853"/>
    </row>
    <row r="75" spans="1:38" ht="16.5" customHeight="1">
      <c r="A75" s="209" t="s">
        <v>472</v>
      </c>
      <c r="B75" s="221"/>
      <c r="C75" s="221"/>
      <c r="D75" s="225" t="s">
        <v>473</v>
      </c>
      <c r="E75" s="223"/>
      <c r="F75" s="223"/>
      <c r="G75" s="223"/>
      <c r="H75" s="223"/>
      <c r="I75" s="223"/>
      <c r="J75" s="223"/>
      <c r="K75" s="223"/>
      <c r="L75" s="223"/>
      <c r="M75" s="223"/>
      <c r="N75" s="224"/>
      <c r="O75" s="854"/>
      <c r="P75" s="855"/>
      <c r="Q75" s="855"/>
      <c r="R75" s="855"/>
      <c r="S75" s="855"/>
      <c r="T75" s="855"/>
      <c r="U75" s="853"/>
      <c r="V75" s="853"/>
      <c r="W75" s="853"/>
      <c r="X75" s="853"/>
      <c r="Y75" s="853"/>
      <c r="Z75" s="853"/>
      <c r="AA75" s="855"/>
      <c r="AB75" s="855"/>
      <c r="AC75" s="855"/>
      <c r="AD75" s="855"/>
      <c r="AE75" s="855"/>
      <c r="AF75" s="855"/>
      <c r="AG75" s="853"/>
      <c r="AH75" s="853"/>
      <c r="AI75" s="853"/>
      <c r="AJ75" s="853"/>
      <c r="AK75" s="853"/>
      <c r="AL75" s="853"/>
    </row>
    <row r="76" spans="1:38" ht="16.5" customHeight="1">
      <c r="A76" s="209" t="s">
        <v>474</v>
      </c>
      <c r="B76" s="221"/>
      <c r="C76" s="221"/>
      <c r="D76" s="225" t="s">
        <v>475</v>
      </c>
      <c r="E76" s="223"/>
      <c r="F76" s="223"/>
      <c r="G76" s="223"/>
      <c r="H76" s="223"/>
      <c r="I76" s="223"/>
      <c r="J76" s="223"/>
      <c r="K76" s="223"/>
      <c r="L76" s="223"/>
      <c r="M76" s="223"/>
      <c r="N76" s="224"/>
      <c r="O76" s="854"/>
      <c r="P76" s="855"/>
      <c r="Q76" s="855"/>
      <c r="R76" s="855"/>
      <c r="S76" s="855"/>
      <c r="T76" s="855"/>
      <c r="U76" s="853"/>
      <c r="V76" s="853"/>
      <c r="W76" s="853"/>
      <c r="X76" s="853"/>
      <c r="Y76" s="853"/>
      <c r="Z76" s="853"/>
      <c r="AA76" s="855"/>
      <c r="AB76" s="855"/>
      <c r="AC76" s="855"/>
      <c r="AD76" s="855"/>
      <c r="AE76" s="855"/>
      <c r="AF76" s="855"/>
      <c r="AG76" s="853"/>
      <c r="AH76" s="853"/>
      <c r="AI76" s="853"/>
      <c r="AJ76" s="853"/>
      <c r="AK76" s="853"/>
      <c r="AL76" s="853"/>
    </row>
    <row r="77" spans="1:38" ht="16.5" customHeight="1">
      <c r="A77" s="209" t="s">
        <v>943</v>
      </c>
      <c r="B77" s="221"/>
      <c r="C77" s="221"/>
      <c r="D77" s="225" t="s">
        <v>944</v>
      </c>
      <c r="E77" s="223"/>
      <c r="F77" s="223"/>
      <c r="G77" s="223"/>
      <c r="H77" s="223"/>
      <c r="I77" s="223"/>
      <c r="J77" s="223"/>
      <c r="K77" s="223"/>
      <c r="L77" s="223"/>
      <c r="M77" s="223"/>
      <c r="N77" s="224"/>
      <c r="O77" s="854"/>
      <c r="P77" s="855"/>
      <c r="Q77" s="855"/>
      <c r="R77" s="855"/>
      <c r="S77" s="855"/>
      <c r="T77" s="855"/>
      <c r="U77" s="853"/>
      <c r="V77" s="853"/>
      <c r="W77" s="853"/>
      <c r="X77" s="853"/>
      <c r="Y77" s="853"/>
      <c r="Z77" s="853"/>
      <c r="AA77" s="855"/>
      <c r="AB77" s="855"/>
      <c r="AC77" s="855"/>
      <c r="AD77" s="855"/>
      <c r="AE77" s="855"/>
      <c r="AF77" s="855"/>
      <c r="AG77" s="853"/>
      <c r="AH77" s="853"/>
      <c r="AI77" s="853"/>
      <c r="AJ77" s="853"/>
      <c r="AK77" s="853"/>
      <c r="AL77" s="853"/>
    </row>
    <row r="78" spans="1:38" ht="16.5" customHeight="1">
      <c r="A78" s="209" t="s">
        <v>476</v>
      </c>
      <c r="B78" s="221"/>
      <c r="C78" s="221"/>
      <c r="D78" s="225" t="s">
        <v>945</v>
      </c>
      <c r="E78" s="223"/>
      <c r="F78" s="223"/>
      <c r="G78" s="223"/>
      <c r="H78" s="223"/>
      <c r="I78" s="223"/>
      <c r="J78" s="223"/>
      <c r="K78" s="223"/>
      <c r="L78" s="223"/>
      <c r="M78" s="223"/>
      <c r="N78" s="224"/>
      <c r="O78" s="854"/>
      <c r="P78" s="855"/>
      <c r="Q78" s="855"/>
      <c r="R78" s="855"/>
      <c r="S78" s="855"/>
      <c r="T78" s="855"/>
      <c r="U78" s="853"/>
      <c r="V78" s="853"/>
      <c r="W78" s="853"/>
      <c r="X78" s="853"/>
      <c r="Y78" s="853"/>
      <c r="Z78" s="853"/>
      <c r="AA78" s="855"/>
      <c r="AB78" s="855"/>
      <c r="AC78" s="855"/>
      <c r="AD78" s="855"/>
      <c r="AE78" s="855"/>
      <c r="AF78" s="855"/>
      <c r="AG78" s="853"/>
      <c r="AH78" s="853"/>
      <c r="AI78" s="853"/>
      <c r="AJ78" s="853"/>
      <c r="AK78" s="853"/>
      <c r="AL78" s="853"/>
    </row>
    <row r="79" spans="1:38" ht="16.5" customHeight="1">
      <c r="A79" s="209" t="s">
        <v>477</v>
      </c>
      <c r="B79" s="221"/>
      <c r="C79" s="221"/>
      <c r="D79" s="222" t="s">
        <v>478</v>
      </c>
      <c r="E79" s="223"/>
      <c r="F79" s="223"/>
      <c r="G79" s="223"/>
      <c r="H79" s="223"/>
      <c r="I79" s="223"/>
      <c r="J79" s="223"/>
      <c r="K79" s="223"/>
      <c r="L79" s="223"/>
      <c r="M79" s="223"/>
      <c r="N79" s="224"/>
      <c r="O79" s="852"/>
      <c r="P79" s="853"/>
      <c r="Q79" s="853"/>
      <c r="R79" s="853"/>
      <c r="S79" s="853"/>
      <c r="T79" s="853"/>
      <c r="U79" s="853">
        <f>U12+U36</f>
        <v>222688972755</v>
      </c>
      <c r="V79" s="853"/>
      <c r="W79" s="853"/>
      <c r="X79" s="853"/>
      <c r="Y79" s="853"/>
      <c r="Z79" s="853"/>
      <c r="AA79" s="853"/>
      <c r="AB79" s="853"/>
      <c r="AC79" s="853"/>
      <c r="AD79" s="853"/>
      <c r="AE79" s="853"/>
      <c r="AF79" s="853"/>
      <c r="AG79" s="853">
        <f>AG12+AG36</f>
        <v>300070224</v>
      </c>
      <c r="AH79" s="853"/>
      <c r="AI79" s="853"/>
      <c r="AJ79" s="853"/>
      <c r="AK79" s="853"/>
      <c r="AL79" s="853"/>
    </row>
    <row r="80" spans="1:38" ht="16.5" customHeight="1">
      <c r="A80" s="209"/>
      <c r="B80" s="221"/>
      <c r="C80" s="221"/>
      <c r="D80" s="222" t="s">
        <v>479</v>
      </c>
      <c r="E80" s="223"/>
      <c r="F80" s="223"/>
      <c r="G80" s="223"/>
      <c r="H80" s="223"/>
      <c r="I80" s="223"/>
      <c r="J80" s="223"/>
      <c r="K80" s="223"/>
      <c r="L80" s="223"/>
      <c r="M80" s="223"/>
      <c r="N80" s="224"/>
      <c r="O80" s="865"/>
      <c r="P80" s="845"/>
      <c r="Q80" s="845"/>
      <c r="R80" s="845"/>
      <c r="S80" s="845"/>
      <c r="T80" s="845"/>
      <c r="U80" s="845"/>
      <c r="V80" s="845"/>
      <c r="W80" s="845"/>
      <c r="X80" s="845"/>
      <c r="Y80" s="845"/>
      <c r="Z80" s="845"/>
      <c r="AA80" s="845"/>
      <c r="AB80" s="845"/>
      <c r="AC80" s="845"/>
      <c r="AD80" s="845"/>
      <c r="AE80" s="845"/>
      <c r="AF80" s="845"/>
      <c r="AG80" s="845"/>
      <c r="AH80" s="845"/>
      <c r="AI80" s="845"/>
      <c r="AJ80" s="845"/>
      <c r="AK80" s="845"/>
      <c r="AL80" s="845"/>
    </row>
    <row r="81" spans="1:38" ht="16.5" customHeight="1">
      <c r="A81" s="209" t="s">
        <v>480</v>
      </c>
      <c r="B81" s="221"/>
      <c r="C81" s="221"/>
      <c r="D81" s="222" t="s">
        <v>481</v>
      </c>
      <c r="E81" s="223"/>
      <c r="F81" s="223"/>
      <c r="G81" s="223"/>
      <c r="H81" s="223"/>
      <c r="I81" s="223"/>
      <c r="J81" s="223"/>
      <c r="K81" s="223"/>
      <c r="L81" s="223"/>
      <c r="M81" s="223"/>
      <c r="N81" s="224"/>
      <c r="O81" s="865"/>
      <c r="P81" s="845"/>
      <c r="Q81" s="845"/>
      <c r="R81" s="845"/>
      <c r="S81" s="845"/>
      <c r="T81" s="845"/>
      <c r="U81" s="845">
        <f>+O82+O83+O84+O85+O86+O87+O88+O89+O90+O91+O92+O93+O94+O95+O96+O97+O98+O99</f>
        <v>83818667</v>
      </c>
      <c r="V81" s="845"/>
      <c r="W81" s="845"/>
      <c r="X81" s="845"/>
      <c r="Y81" s="845"/>
      <c r="Z81" s="845"/>
      <c r="AA81" s="845"/>
      <c r="AB81" s="845"/>
      <c r="AC81" s="845"/>
      <c r="AD81" s="845"/>
      <c r="AE81" s="845"/>
      <c r="AF81" s="845"/>
      <c r="AG81" s="845">
        <f>+AA82+AA83+AA84+AA85+AA86+AA87+AA88+AA89+AA90+AA91+AA92+AA93+AA94+AA95+AA96+AA97+AA98+AA99</f>
        <v>0</v>
      </c>
      <c r="AH81" s="845"/>
      <c r="AI81" s="845"/>
      <c r="AJ81" s="845"/>
      <c r="AK81" s="845"/>
      <c r="AL81" s="845"/>
    </row>
    <row r="82" spans="1:38" ht="16.5" customHeight="1">
      <c r="A82" s="209" t="s">
        <v>482</v>
      </c>
      <c r="B82" s="221"/>
      <c r="C82" s="221"/>
      <c r="D82" s="225" t="s">
        <v>483</v>
      </c>
      <c r="E82" s="223"/>
      <c r="F82" s="223"/>
      <c r="G82" s="223"/>
      <c r="H82" s="223"/>
      <c r="I82" s="223"/>
      <c r="J82" s="223"/>
      <c r="K82" s="223"/>
      <c r="L82" s="223"/>
      <c r="M82" s="223"/>
      <c r="N82" s="224"/>
      <c r="O82" s="843"/>
      <c r="P82" s="844"/>
      <c r="Q82" s="844"/>
      <c r="R82" s="844"/>
      <c r="S82" s="844"/>
      <c r="T82" s="844"/>
      <c r="U82" s="845"/>
      <c r="V82" s="845"/>
      <c r="W82" s="845"/>
      <c r="X82" s="845"/>
      <c r="Y82" s="845"/>
      <c r="Z82" s="845"/>
      <c r="AA82" s="844"/>
      <c r="AB82" s="844"/>
      <c r="AC82" s="844"/>
      <c r="AD82" s="844"/>
      <c r="AE82" s="844"/>
      <c r="AF82" s="844"/>
      <c r="AG82" s="845"/>
      <c r="AH82" s="845"/>
      <c r="AI82" s="845"/>
      <c r="AJ82" s="845"/>
      <c r="AK82" s="845"/>
      <c r="AL82" s="845"/>
    </row>
    <row r="83" spans="1:38" ht="16.5" customHeight="1">
      <c r="A83" s="209" t="s">
        <v>484</v>
      </c>
      <c r="B83" s="221"/>
      <c r="C83" s="221"/>
      <c r="D83" s="225" t="s">
        <v>485</v>
      </c>
      <c r="E83" s="223"/>
      <c r="F83" s="223"/>
      <c r="G83" s="223"/>
      <c r="H83" s="223"/>
      <c r="I83" s="223"/>
      <c r="J83" s="223"/>
      <c r="K83" s="223"/>
      <c r="L83" s="223"/>
      <c r="M83" s="223"/>
      <c r="N83" s="224"/>
      <c r="O83" s="843"/>
      <c r="P83" s="844"/>
      <c r="Q83" s="844"/>
      <c r="R83" s="844"/>
      <c r="S83" s="844"/>
      <c r="T83" s="844"/>
      <c r="U83" s="845"/>
      <c r="V83" s="845"/>
      <c r="W83" s="845"/>
      <c r="X83" s="845"/>
      <c r="Y83" s="845"/>
      <c r="Z83" s="845"/>
      <c r="AA83" s="844"/>
      <c r="AB83" s="844"/>
      <c r="AC83" s="844"/>
      <c r="AD83" s="844"/>
      <c r="AE83" s="844"/>
      <c r="AF83" s="844"/>
      <c r="AG83" s="845"/>
      <c r="AH83" s="845"/>
      <c r="AI83" s="845"/>
      <c r="AJ83" s="845"/>
      <c r="AK83" s="845"/>
      <c r="AL83" s="845"/>
    </row>
    <row r="84" spans="1:38" ht="16.5" customHeight="1">
      <c r="A84" s="209" t="s">
        <v>486</v>
      </c>
      <c r="B84" s="221"/>
      <c r="C84" s="221"/>
      <c r="D84" s="225" t="s">
        <v>487</v>
      </c>
      <c r="E84" s="223"/>
      <c r="F84" s="223"/>
      <c r="G84" s="223"/>
      <c r="H84" s="223"/>
      <c r="I84" s="223"/>
      <c r="J84" s="223"/>
      <c r="K84" s="223"/>
      <c r="L84" s="223"/>
      <c r="M84" s="223"/>
      <c r="N84" s="224"/>
      <c r="O84" s="843"/>
      <c r="P84" s="844"/>
      <c r="Q84" s="844"/>
      <c r="R84" s="844"/>
      <c r="S84" s="844"/>
      <c r="T84" s="844"/>
      <c r="U84" s="845"/>
      <c r="V84" s="845"/>
      <c r="W84" s="845"/>
      <c r="X84" s="845"/>
      <c r="Y84" s="845"/>
      <c r="Z84" s="845"/>
      <c r="AA84" s="844"/>
      <c r="AB84" s="844"/>
      <c r="AC84" s="844"/>
      <c r="AD84" s="844"/>
      <c r="AE84" s="844"/>
      <c r="AF84" s="844"/>
      <c r="AG84" s="845"/>
      <c r="AH84" s="845"/>
      <c r="AI84" s="845"/>
      <c r="AJ84" s="845"/>
      <c r="AK84" s="845"/>
      <c r="AL84" s="845"/>
    </row>
    <row r="85" spans="1:38" ht="16.5" customHeight="1">
      <c r="A85" s="209" t="s">
        <v>488</v>
      </c>
      <c r="B85" s="221"/>
      <c r="C85" s="221"/>
      <c r="D85" s="225" t="s">
        <v>489</v>
      </c>
      <c r="E85" s="223"/>
      <c r="F85" s="223"/>
      <c r="G85" s="223"/>
      <c r="H85" s="223"/>
      <c r="I85" s="223"/>
      <c r="J85" s="223"/>
      <c r="K85" s="223"/>
      <c r="L85" s="223"/>
      <c r="M85" s="223"/>
      <c r="N85" s="224"/>
      <c r="O85" s="843"/>
      <c r="P85" s="844"/>
      <c r="Q85" s="844"/>
      <c r="R85" s="844"/>
      <c r="S85" s="844"/>
      <c r="T85" s="844"/>
      <c r="U85" s="845"/>
      <c r="V85" s="845"/>
      <c r="W85" s="845"/>
      <c r="X85" s="845"/>
      <c r="Y85" s="845"/>
      <c r="Z85" s="845"/>
      <c r="AA85" s="844"/>
      <c r="AB85" s="844"/>
      <c r="AC85" s="844"/>
      <c r="AD85" s="844"/>
      <c r="AE85" s="844"/>
      <c r="AF85" s="844"/>
      <c r="AG85" s="845"/>
      <c r="AH85" s="845"/>
      <c r="AI85" s="845"/>
      <c r="AJ85" s="845"/>
      <c r="AK85" s="845"/>
      <c r="AL85" s="845"/>
    </row>
    <row r="86" spans="1:38" ht="16.5" customHeight="1">
      <c r="A86" s="209" t="s">
        <v>490</v>
      </c>
      <c r="B86" s="221"/>
      <c r="C86" s="221"/>
      <c r="D86" s="225" t="s">
        <v>491</v>
      </c>
      <c r="E86" s="223"/>
      <c r="F86" s="223"/>
      <c r="G86" s="223"/>
      <c r="H86" s="223"/>
      <c r="I86" s="223"/>
      <c r="J86" s="223"/>
      <c r="K86" s="223"/>
      <c r="L86" s="223"/>
      <c r="M86" s="223"/>
      <c r="N86" s="224"/>
      <c r="O86" s="843"/>
      <c r="P86" s="844"/>
      <c r="Q86" s="844"/>
      <c r="R86" s="844"/>
      <c r="S86" s="844"/>
      <c r="T86" s="844"/>
      <c r="U86" s="845"/>
      <c r="V86" s="845"/>
      <c r="W86" s="845"/>
      <c r="X86" s="845"/>
      <c r="Y86" s="845"/>
      <c r="Z86" s="845"/>
      <c r="AA86" s="844"/>
      <c r="AB86" s="844"/>
      <c r="AC86" s="844"/>
      <c r="AD86" s="844"/>
      <c r="AE86" s="844"/>
      <c r="AF86" s="844"/>
      <c r="AG86" s="845"/>
      <c r="AH86" s="845"/>
      <c r="AI86" s="845"/>
      <c r="AJ86" s="845"/>
      <c r="AK86" s="845"/>
      <c r="AL86" s="845"/>
    </row>
    <row r="87" spans="1:38" ht="16.5" customHeight="1">
      <c r="A87" s="209" t="s">
        <v>492</v>
      </c>
      <c r="B87" s="221"/>
      <c r="C87" s="221"/>
      <c r="D87" s="225" t="s">
        <v>493</v>
      </c>
      <c r="E87" s="223"/>
      <c r="F87" s="223"/>
      <c r="G87" s="223"/>
      <c r="H87" s="223"/>
      <c r="I87" s="223"/>
      <c r="J87" s="223"/>
      <c r="K87" s="223"/>
      <c r="L87" s="223"/>
      <c r="M87" s="223"/>
      <c r="N87" s="224"/>
      <c r="O87" s="866">
        <f>83748443</f>
        <v>83748443</v>
      </c>
      <c r="P87" s="867"/>
      <c r="Q87" s="867"/>
      <c r="R87" s="867"/>
      <c r="S87" s="867"/>
      <c r="T87" s="843"/>
      <c r="U87" s="868"/>
      <c r="V87" s="869"/>
      <c r="W87" s="869"/>
      <c r="X87" s="869"/>
      <c r="Y87" s="869"/>
      <c r="Z87" s="865"/>
      <c r="AA87" s="866"/>
      <c r="AB87" s="867"/>
      <c r="AC87" s="867"/>
      <c r="AD87" s="867"/>
      <c r="AE87" s="867"/>
      <c r="AF87" s="843"/>
      <c r="AG87" s="868"/>
      <c r="AH87" s="869"/>
      <c r="AI87" s="869"/>
      <c r="AJ87" s="869"/>
      <c r="AK87" s="869"/>
      <c r="AL87" s="865"/>
    </row>
    <row r="88" spans="1:38" ht="16.5" customHeight="1">
      <c r="A88" s="209" t="s">
        <v>494</v>
      </c>
      <c r="B88" s="221"/>
      <c r="C88" s="221"/>
      <c r="D88" s="225" t="s">
        <v>495</v>
      </c>
      <c r="E88" s="223"/>
      <c r="F88" s="223"/>
      <c r="G88" s="223"/>
      <c r="H88" s="223"/>
      <c r="I88" s="223"/>
      <c r="J88" s="223"/>
      <c r="K88" s="223"/>
      <c r="L88" s="223"/>
      <c r="M88" s="223"/>
      <c r="N88" s="224"/>
      <c r="O88" s="843"/>
      <c r="P88" s="844"/>
      <c r="Q88" s="844"/>
      <c r="R88" s="844"/>
      <c r="S88" s="844"/>
      <c r="T88" s="844"/>
      <c r="U88" s="845"/>
      <c r="V88" s="845"/>
      <c r="W88" s="845"/>
      <c r="X88" s="845"/>
      <c r="Y88" s="845"/>
      <c r="Z88" s="845"/>
      <c r="AA88" s="844"/>
      <c r="AB88" s="844"/>
      <c r="AC88" s="844"/>
      <c r="AD88" s="844"/>
      <c r="AE88" s="844"/>
      <c r="AF88" s="844"/>
      <c r="AG88" s="845"/>
      <c r="AH88" s="845"/>
      <c r="AI88" s="845"/>
      <c r="AJ88" s="845"/>
      <c r="AK88" s="845"/>
      <c r="AL88" s="845"/>
    </row>
    <row r="89" spans="1:38" ht="16.5" customHeight="1">
      <c r="A89" s="209" t="s">
        <v>496</v>
      </c>
      <c r="B89" s="221"/>
      <c r="C89" s="221"/>
      <c r="D89" s="225" t="s">
        <v>497</v>
      </c>
      <c r="E89" s="223"/>
      <c r="F89" s="223"/>
      <c r="G89" s="223"/>
      <c r="H89" s="223"/>
      <c r="I89" s="223"/>
      <c r="J89" s="223"/>
      <c r="K89" s="223"/>
      <c r="L89" s="223"/>
      <c r="M89" s="223"/>
      <c r="N89" s="224"/>
      <c r="O89" s="843"/>
      <c r="P89" s="844"/>
      <c r="Q89" s="844"/>
      <c r="R89" s="844"/>
      <c r="S89" s="844"/>
      <c r="T89" s="844"/>
      <c r="U89" s="845"/>
      <c r="V89" s="845"/>
      <c r="W89" s="845"/>
      <c r="X89" s="845"/>
      <c r="Y89" s="845"/>
      <c r="Z89" s="845"/>
      <c r="AA89" s="844"/>
      <c r="AB89" s="844"/>
      <c r="AC89" s="844"/>
      <c r="AD89" s="844"/>
      <c r="AE89" s="844"/>
      <c r="AF89" s="844"/>
      <c r="AG89" s="845"/>
      <c r="AH89" s="845"/>
      <c r="AI89" s="845"/>
      <c r="AJ89" s="845"/>
      <c r="AK89" s="845"/>
      <c r="AL89" s="845"/>
    </row>
    <row r="90" spans="1:38" ht="16.5" customHeight="1">
      <c r="A90" s="209" t="s">
        <v>498</v>
      </c>
      <c r="B90" s="221"/>
      <c r="C90" s="221"/>
      <c r="D90" s="225" t="s">
        <v>499</v>
      </c>
      <c r="E90" s="223"/>
      <c r="F90" s="223"/>
      <c r="G90" s="223"/>
      <c r="H90" s="223"/>
      <c r="I90" s="223"/>
      <c r="J90" s="223"/>
      <c r="K90" s="223"/>
      <c r="L90" s="223"/>
      <c r="M90" s="223"/>
      <c r="N90" s="224"/>
      <c r="O90" s="843"/>
      <c r="P90" s="844"/>
      <c r="Q90" s="844"/>
      <c r="R90" s="844"/>
      <c r="S90" s="844"/>
      <c r="T90" s="844"/>
      <c r="U90" s="845"/>
      <c r="V90" s="845"/>
      <c r="W90" s="845"/>
      <c r="X90" s="845"/>
      <c r="Y90" s="845"/>
      <c r="Z90" s="845"/>
      <c r="AA90" s="844"/>
      <c r="AB90" s="844"/>
      <c r="AC90" s="844"/>
      <c r="AD90" s="844"/>
      <c r="AE90" s="844"/>
      <c r="AF90" s="844"/>
      <c r="AG90" s="845"/>
      <c r="AH90" s="845"/>
      <c r="AI90" s="845"/>
      <c r="AJ90" s="845"/>
      <c r="AK90" s="845"/>
      <c r="AL90" s="845"/>
    </row>
    <row r="91" spans="1:38" ht="16.5" customHeight="1">
      <c r="A91" s="209" t="s">
        <v>500</v>
      </c>
      <c r="B91" s="221"/>
      <c r="C91" s="221"/>
      <c r="D91" s="225" t="s">
        <v>501</v>
      </c>
      <c r="E91" s="223"/>
      <c r="F91" s="223"/>
      <c r="G91" s="223"/>
      <c r="H91" s="223"/>
      <c r="I91" s="223"/>
      <c r="J91" s="223"/>
      <c r="K91" s="223"/>
      <c r="L91" s="223"/>
      <c r="M91" s="223"/>
      <c r="N91" s="224"/>
      <c r="O91" s="843"/>
      <c r="P91" s="844"/>
      <c r="Q91" s="844"/>
      <c r="R91" s="844"/>
      <c r="S91" s="844"/>
      <c r="T91" s="844"/>
      <c r="U91" s="845"/>
      <c r="V91" s="845"/>
      <c r="W91" s="845"/>
      <c r="X91" s="845"/>
      <c r="Y91" s="845"/>
      <c r="Z91" s="845"/>
      <c r="AA91" s="844"/>
      <c r="AB91" s="844"/>
      <c r="AC91" s="844"/>
      <c r="AD91" s="844"/>
      <c r="AE91" s="844"/>
      <c r="AF91" s="844"/>
      <c r="AG91" s="845"/>
      <c r="AH91" s="845"/>
      <c r="AI91" s="845"/>
      <c r="AJ91" s="845"/>
      <c r="AK91" s="845"/>
      <c r="AL91" s="845"/>
    </row>
    <row r="92" spans="1:38" ht="16.5" customHeight="1">
      <c r="A92" s="209" t="s">
        <v>502</v>
      </c>
      <c r="B92" s="221"/>
      <c r="C92" s="221"/>
      <c r="D92" s="225" t="s">
        <v>503</v>
      </c>
      <c r="E92" s="223"/>
      <c r="F92" s="223"/>
      <c r="G92" s="223"/>
      <c r="H92" s="223"/>
      <c r="I92" s="223"/>
      <c r="J92" s="223"/>
      <c r="K92" s="223"/>
      <c r="L92" s="223"/>
      <c r="M92" s="223"/>
      <c r="N92" s="224"/>
      <c r="O92" s="843">
        <v>70224</v>
      </c>
      <c r="P92" s="844"/>
      <c r="Q92" s="844"/>
      <c r="R92" s="844"/>
      <c r="S92" s="844"/>
      <c r="T92" s="844"/>
      <c r="U92" s="845"/>
      <c r="V92" s="845"/>
      <c r="W92" s="845"/>
      <c r="X92" s="845"/>
      <c r="Y92" s="845"/>
      <c r="Z92" s="845"/>
      <c r="AA92" s="844"/>
      <c r="AB92" s="844"/>
      <c r="AC92" s="844"/>
      <c r="AD92" s="844"/>
      <c r="AE92" s="844"/>
      <c r="AF92" s="844"/>
      <c r="AG92" s="845"/>
      <c r="AH92" s="845"/>
      <c r="AI92" s="845"/>
      <c r="AJ92" s="845"/>
      <c r="AK92" s="845"/>
      <c r="AL92" s="845"/>
    </row>
    <row r="93" spans="1:38" ht="16.5" customHeight="1">
      <c r="A93" s="209" t="s">
        <v>504</v>
      </c>
      <c r="B93" s="221"/>
      <c r="C93" s="221"/>
      <c r="D93" s="225" t="s">
        <v>505</v>
      </c>
      <c r="E93" s="223"/>
      <c r="F93" s="223"/>
      <c r="G93" s="223"/>
      <c r="H93" s="223"/>
      <c r="I93" s="223"/>
      <c r="J93" s="223"/>
      <c r="K93" s="223"/>
      <c r="L93" s="223"/>
      <c r="M93" s="223"/>
      <c r="N93" s="224"/>
      <c r="O93" s="843"/>
      <c r="P93" s="844"/>
      <c r="Q93" s="844"/>
      <c r="R93" s="844"/>
      <c r="S93" s="844"/>
      <c r="T93" s="844"/>
      <c r="U93" s="845"/>
      <c r="V93" s="845"/>
      <c r="W93" s="845"/>
      <c r="X93" s="845"/>
      <c r="Y93" s="845"/>
      <c r="Z93" s="845"/>
      <c r="AA93" s="844"/>
      <c r="AB93" s="844"/>
      <c r="AC93" s="844"/>
      <c r="AD93" s="844"/>
      <c r="AE93" s="844"/>
      <c r="AF93" s="844"/>
      <c r="AG93" s="845"/>
      <c r="AH93" s="845"/>
      <c r="AI93" s="845"/>
      <c r="AJ93" s="845"/>
      <c r="AK93" s="845"/>
      <c r="AL93" s="845"/>
    </row>
    <row r="94" spans="1:38" ht="16.5" customHeight="1">
      <c r="A94" s="209" t="s">
        <v>506</v>
      </c>
      <c r="B94" s="221"/>
      <c r="C94" s="221"/>
      <c r="D94" s="225" t="s">
        <v>507</v>
      </c>
      <c r="E94" s="223"/>
      <c r="F94" s="223"/>
      <c r="G94" s="223"/>
      <c r="H94" s="223"/>
      <c r="I94" s="223"/>
      <c r="J94" s="223"/>
      <c r="K94" s="223"/>
      <c r="L94" s="223"/>
      <c r="M94" s="223"/>
      <c r="N94" s="224"/>
      <c r="O94" s="843"/>
      <c r="P94" s="844"/>
      <c r="Q94" s="844"/>
      <c r="R94" s="844"/>
      <c r="S94" s="844"/>
      <c r="T94" s="844"/>
      <c r="U94" s="845"/>
      <c r="V94" s="845"/>
      <c r="W94" s="845"/>
      <c r="X94" s="845"/>
      <c r="Y94" s="845"/>
      <c r="Z94" s="845"/>
      <c r="AA94" s="844"/>
      <c r="AB94" s="844"/>
      <c r="AC94" s="844"/>
      <c r="AD94" s="844"/>
      <c r="AE94" s="844"/>
      <c r="AF94" s="844"/>
      <c r="AG94" s="845"/>
      <c r="AH94" s="845"/>
      <c r="AI94" s="845"/>
      <c r="AJ94" s="845"/>
      <c r="AK94" s="845"/>
      <c r="AL94" s="845"/>
    </row>
    <row r="95" spans="1:38" ht="16.5" customHeight="1">
      <c r="A95" s="209" t="s">
        <v>508</v>
      </c>
      <c r="B95" s="221"/>
      <c r="C95" s="221"/>
      <c r="D95" s="225" t="s">
        <v>509</v>
      </c>
      <c r="E95" s="223"/>
      <c r="F95" s="223"/>
      <c r="G95" s="223"/>
      <c r="H95" s="223"/>
      <c r="I95" s="223"/>
      <c r="J95" s="223"/>
      <c r="K95" s="223"/>
      <c r="L95" s="223"/>
      <c r="M95" s="223"/>
      <c r="N95" s="224"/>
      <c r="O95" s="843"/>
      <c r="P95" s="844"/>
      <c r="Q95" s="844"/>
      <c r="R95" s="844"/>
      <c r="S95" s="844"/>
      <c r="T95" s="844"/>
      <c r="U95" s="845"/>
      <c r="V95" s="845"/>
      <c r="W95" s="845"/>
      <c r="X95" s="845"/>
      <c r="Y95" s="845"/>
      <c r="Z95" s="845"/>
      <c r="AA95" s="844"/>
      <c r="AB95" s="844"/>
      <c r="AC95" s="844"/>
      <c r="AD95" s="844"/>
      <c r="AE95" s="844"/>
      <c r="AF95" s="844"/>
      <c r="AG95" s="845"/>
      <c r="AH95" s="845"/>
      <c r="AI95" s="845"/>
      <c r="AJ95" s="845"/>
      <c r="AK95" s="845"/>
      <c r="AL95" s="845"/>
    </row>
    <row r="96" spans="1:38" ht="16.5" customHeight="1">
      <c r="A96" s="209" t="s">
        <v>510</v>
      </c>
      <c r="B96" s="221"/>
      <c r="C96" s="221"/>
      <c r="D96" s="225" t="s">
        <v>511</v>
      </c>
      <c r="E96" s="223"/>
      <c r="F96" s="223"/>
      <c r="G96" s="223"/>
      <c r="H96" s="223"/>
      <c r="I96" s="223"/>
      <c r="J96" s="223"/>
      <c r="K96" s="223"/>
      <c r="L96" s="223"/>
      <c r="M96" s="223"/>
      <c r="N96" s="224"/>
      <c r="O96" s="843"/>
      <c r="P96" s="844"/>
      <c r="Q96" s="844"/>
      <c r="R96" s="844"/>
      <c r="S96" s="844"/>
      <c r="T96" s="844"/>
      <c r="U96" s="845"/>
      <c r="V96" s="845"/>
      <c r="W96" s="845"/>
      <c r="X96" s="845"/>
      <c r="Y96" s="845"/>
      <c r="Z96" s="845"/>
      <c r="AA96" s="844"/>
      <c r="AB96" s="844"/>
      <c r="AC96" s="844"/>
      <c r="AD96" s="844"/>
      <c r="AE96" s="844"/>
      <c r="AF96" s="844"/>
      <c r="AG96" s="845"/>
      <c r="AH96" s="845"/>
      <c r="AI96" s="845"/>
      <c r="AJ96" s="845"/>
      <c r="AK96" s="845"/>
      <c r="AL96" s="845"/>
    </row>
    <row r="97" spans="1:38" ht="16.5" customHeight="1">
      <c r="A97" s="209" t="s">
        <v>512</v>
      </c>
      <c r="B97" s="221"/>
      <c r="C97" s="221"/>
      <c r="D97" s="225" t="s">
        <v>513</v>
      </c>
      <c r="E97" s="223"/>
      <c r="F97" s="223"/>
      <c r="G97" s="223"/>
      <c r="H97" s="223"/>
      <c r="I97" s="223"/>
      <c r="J97" s="223"/>
      <c r="K97" s="223"/>
      <c r="L97" s="223"/>
      <c r="M97" s="223"/>
      <c r="N97" s="224"/>
      <c r="O97" s="843"/>
      <c r="P97" s="844"/>
      <c r="Q97" s="844"/>
      <c r="R97" s="844"/>
      <c r="S97" s="844"/>
      <c r="T97" s="844"/>
      <c r="U97" s="845"/>
      <c r="V97" s="845"/>
      <c r="W97" s="845"/>
      <c r="X97" s="845"/>
      <c r="Y97" s="845"/>
      <c r="Z97" s="845"/>
      <c r="AA97" s="844"/>
      <c r="AB97" s="844"/>
      <c r="AC97" s="844"/>
      <c r="AD97" s="844"/>
      <c r="AE97" s="844"/>
      <c r="AF97" s="844"/>
      <c r="AG97" s="845"/>
      <c r="AH97" s="845"/>
      <c r="AI97" s="845"/>
      <c r="AJ97" s="845"/>
      <c r="AK97" s="845"/>
      <c r="AL97" s="845"/>
    </row>
    <row r="98" spans="1:38" ht="16.5" customHeight="1">
      <c r="A98" s="209" t="s">
        <v>514</v>
      </c>
      <c r="B98" s="221"/>
      <c r="C98" s="221"/>
      <c r="D98" s="225" t="s">
        <v>515</v>
      </c>
      <c r="E98" s="223"/>
      <c r="F98" s="223"/>
      <c r="G98" s="223"/>
      <c r="H98" s="223"/>
      <c r="I98" s="223"/>
      <c r="J98" s="223"/>
      <c r="K98" s="223"/>
      <c r="L98" s="223"/>
      <c r="M98" s="223"/>
      <c r="N98" s="224"/>
      <c r="O98" s="843"/>
      <c r="P98" s="844"/>
      <c r="Q98" s="844"/>
      <c r="R98" s="844"/>
      <c r="S98" s="844"/>
      <c r="T98" s="844"/>
      <c r="U98" s="845"/>
      <c r="V98" s="845"/>
      <c r="W98" s="845"/>
      <c r="X98" s="845"/>
      <c r="Y98" s="845"/>
      <c r="Z98" s="845"/>
      <c r="AA98" s="844"/>
      <c r="AB98" s="844"/>
      <c r="AC98" s="844"/>
      <c r="AD98" s="844"/>
      <c r="AE98" s="844"/>
      <c r="AF98" s="844"/>
      <c r="AG98" s="845"/>
      <c r="AH98" s="845"/>
      <c r="AI98" s="845"/>
      <c r="AJ98" s="845"/>
      <c r="AK98" s="845"/>
      <c r="AL98" s="845"/>
    </row>
    <row r="99" spans="1:38" ht="16.5" customHeight="1">
      <c r="A99" s="209" t="s">
        <v>516</v>
      </c>
      <c r="B99" s="221"/>
      <c r="C99" s="221"/>
      <c r="D99" s="225" t="s">
        <v>517</v>
      </c>
      <c r="E99" s="223"/>
      <c r="F99" s="223"/>
      <c r="G99" s="223"/>
      <c r="H99" s="223"/>
      <c r="I99" s="223"/>
      <c r="J99" s="223"/>
      <c r="K99" s="223"/>
      <c r="L99" s="223"/>
      <c r="M99" s="223"/>
      <c r="N99" s="224"/>
      <c r="O99" s="843"/>
      <c r="P99" s="844"/>
      <c r="Q99" s="844"/>
      <c r="R99" s="844"/>
      <c r="S99" s="844"/>
      <c r="T99" s="844"/>
      <c r="U99" s="845"/>
      <c r="V99" s="845"/>
      <c r="W99" s="845"/>
      <c r="X99" s="845"/>
      <c r="Y99" s="845"/>
      <c r="Z99" s="845"/>
      <c r="AA99" s="844"/>
      <c r="AB99" s="844"/>
      <c r="AC99" s="844"/>
      <c r="AD99" s="844"/>
      <c r="AE99" s="844"/>
      <c r="AF99" s="844"/>
      <c r="AG99" s="845"/>
      <c r="AH99" s="845"/>
      <c r="AI99" s="845"/>
      <c r="AJ99" s="845"/>
      <c r="AK99" s="845"/>
      <c r="AL99" s="845"/>
    </row>
    <row r="100" spans="1:38" ht="16.5" customHeight="1">
      <c r="A100" s="209" t="s">
        <v>518</v>
      </c>
      <c r="B100" s="221"/>
      <c r="C100" s="221"/>
      <c r="D100" s="222" t="s">
        <v>519</v>
      </c>
      <c r="E100" s="223"/>
      <c r="F100" s="223"/>
      <c r="G100" s="223"/>
      <c r="H100" s="223"/>
      <c r="I100" s="223"/>
      <c r="J100" s="223"/>
      <c r="K100" s="223"/>
      <c r="L100" s="223"/>
      <c r="M100" s="223"/>
      <c r="N100" s="224"/>
      <c r="O100" s="865"/>
      <c r="P100" s="845"/>
      <c r="Q100" s="845"/>
      <c r="R100" s="845"/>
      <c r="S100" s="845"/>
      <c r="T100" s="845"/>
      <c r="U100" s="845">
        <f>+O101+O102+O103+O104+O105+O106+O107+O108+O109</f>
        <v>130000000000</v>
      </c>
      <c r="V100" s="845"/>
      <c r="W100" s="845"/>
      <c r="X100" s="845"/>
      <c r="Y100" s="845"/>
      <c r="Z100" s="845"/>
      <c r="AA100" s="845"/>
      <c r="AB100" s="845"/>
      <c r="AC100" s="845"/>
      <c r="AD100" s="845"/>
      <c r="AE100" s="845"/>
      <c r="AF100" s="845"/>
      <c r="AG100" s="845">
        <f>+AA101+AA102+AA103+AA104+AA105+AA106+AA107+AA108+AA109</f>
        <v>0</v>
      </c>
      <c r="AH100" s="845"/>
      <c r="AI100" s="845"/>
      <c r="AJ100" s="845"/>
      <c r="AK100" s="845"/>
      <c r="AL100" s="845"/>
    </row>
    <row r="101" spans="1:38" ht="16.5" customHeight="1">
      <c r="A101" s="209" t="s">
        <v>520</v>
      </c>
      <c r="B101" s="221"/>
      <c r="C101" s="221"/>
      <c r="D101" s="225" t="s">
        <v>521</v>
      </c>
      <c r="E101" s="223"/>
      <c r="F101" s="223"/>
      <c r="G101" s="223"/>
      <c r="H101" s="223"/>
      <c r="I101" s="223"/>
      <c r="J101" s="223"/>
      <c r="K101" s="223"/>
      <c r="L101" s="223"/>
      <c r="M101" s="223"/>
      <c r="N101" s="224"/>
      <c r="O101" s="843"/>
      <c r="P101" s="844"/>
      <c r="Q101" s="844"/>
      <c r="R101" s="844"/>
      <c r="S101" s="844"/>
      <c r="T101" s="844"/>
      <c r="U101" s="845"/>
      <c r="V101" s="845"/>
      <c r="W101" s="845"/>
      <c r="X101" s="845"/>
      <c r="Y101" s="845"/>
      <c r="Z101" s="845"/>
      <c r="AA101" s="844"/>
      <c r="AB101" s="844"/>
      <c r="AC101" s="844"/>
      <c r="AD101" s="844"/>
      <c r="AE101" s="844"/>
      <c r="AF101" s="844"/>
      <c r="AG101" s="845"/>
      <c r="AH101" s="845"/>
      <c r="AI101" s="845"/>
      <c r="AJ101" s="845"/>
      <c r="AK101" s="845"/>
      <c r="AL101" s="845"/>
    </row>
    <row r="102" spans="1:38" ht="16.5" customHeight="1">
      <c r="A102" s="209" t="s">
        <v>522</v>
      </c>
      <c r="B102" s="221"/>
      <c r="C102" s="221"/>
      <c r="D102" s="225" t="s">
        <v>523</v>
      </c>
      <c r="E102" s="223"/>
      <c r="F102" s="223"/>
      <c r="G102" s="223"/>
      <c r="H102" s="223"/>
      <c r="I102" s="223"/>
      <c r="J102" s="223"/>
      <c r="K102" s="223"/>
      <c r="L102" s="223"/>
      <c r="M102" s="223"/>
      <c r="N102" s="224"/>
      <c r="O102" s="843"/>
      <c r="P102" s="844"/>
      <c r="Q102" s="844"/>
      <c r="R102" s="844"/>
      <c r="S102" s="844"/>
      <c r="T102" s="844"/>
      <c r="U102" s="845"/>
      <c r="V102" s="845"/>
      <c r="W102" s="845"/>
      <c r="X102" s="845"/>
      <c r="Y102" s="845"/>
      <c r="Z102" s="845"/>
      <c r="AA102" s="844"/>
      <c r="AB102" s="844"/>
      <c r="AC102" s="844"/>
      <c r="AD102" s="844"/>
      <c r="AE102" s="844"/>
      <c r="AF102" s="844"/>
      <c r="AG102" s="845"/>
      <c r="AH102" s="845"/>
      <c r="AI102" s="845"/>
      <c r="AJ102" s="845"/>
      <c r="AK102" s="845"/>
      <c r="AL102" s="845"/>
    </row>
    <row r="103" spans="1:38" ht="16.5" customHeight="1">
      <c r="A103" s="209" t="s">
        <v>524</v>
      </c>
      <c r="B103" s="221"/>
      <c r="C103" s="221"/>
      <c r="D103" s="225" t="s">
        <v>525</v>
      </c>
      <c r="E103" s="223"/>
      <c r="F103" s="223"/>
      <c r="G103" s="223"/>
      <c r="H103" s="223"/>
      <c r="I103" s="223"/>
      <c r="J103" s="223"/>
      <c r="K103" s="223"/>
      <c r="L103" s="223"/>
      <c r="M103" s="223"/>
      <c r="N103" s="224"/>
      <c r="O103" s="843">
        <v>130000000000</v>
      </c>
      <c r="P103" s="844"/>
      <c r="Q103" s="844"/>
      <c r="R103" s="844"/>
      <c r="S103" s="844"/>
      <c r="T103" s="844"/>
      <c r="U103" s="845"/>
      <c r="V103" s="845"/>
      <c r="W103" s="845"/>
      <c r="X103" s="845"/>
      <c r="Y103" s="845"/>
      <c r="Z103" s="845"/>
      <c r="AA103" s="844"/>
      <c r="AB103" s="844"/>
      <c r="AC103" s="844"/>
      <c r="AD103" s="844"/>
      <c r="AE103" s="844"/>
      <c r="AF103" s="844"/>
      <c r="AG103" s="845"/>
      <c r="AH103" s="845"/>
      <c r="AI103" s="845"/>
      <c r="AJ103" s="845"/>
      <c r="AK103" s="845"/>
      <c r="AL103" s="845"/>
    </row>
    <row r="104" spans="1:38" ht="16.5" customHeight="1">
      <c r="A104" s="209" t="s">
        <v>526</v>
      </c>
      <c r="B104" s="221"/>
      <c r="C104" s="221"/>
      <c r="D104" s="225" t="s">
        <v>527</v>
      </c>
      <c r="E104" s="223"/>
      <c r="F104" s="223"/>
      <c r="G104" s="223"/>
      <c r="H104" s="223"/>
      <c r="I104" s="223"/>
      <c r="J104" s="223"/>
      <c r="K104" s="223"/>
      <c r="L104" s="223"/>
      <c r="M104" s="223"/>
      <c r="N104" s="224"/>
      <c r="O104" s="843"/>
      <c r="P104" s="844"/>
      <c r="Q104" s="844"/>
      <c r="R104" s="844"/>
      <c r="S104" s="844"/>
      <c r="T104" s="844"/>
      <c r="U104" s="845"/>
      <c r="V104" s="845"/>
      <c r="W104" s="845"/>
      <c r="X104" s="845"/>
      <c r="Y104" s="845"/>
      <c r="Z104" s="845"/>
      <c r="AA104" s="844"/>
      <c r="AB104" s="844"/>
      <c r="AC104" s="844"/>
      <c r="AD104" s="844"/>
      <c r="AE104" s="844"/>
      <c r="AF104" s="844"/>
      <c r="AG104" s="845"/>
      <c r="AH104" s="845"/>
      <c r="AI104" s="845"/>
      <c r="AJ104" s="845"/>
      <c r="AK104" s="845"/>
      <c r="AL104" s="845"/>
    </row>
    <row r="105" spans="1:38" ht="16.5" customHeight="1">
      <c r="A105" s="209" t="s">
        <v>528</v>
      </c>
      <c r="B105" s="221"/>
      <c r="C105" s="221"/>
      <c r="D105" s="225" t="s">
        <v>529</v>
      </c>
      <c r="E105" s="223"/>
      <c r="F105" s="223"/>
      <c r="G105" s="223"/>
      <c r="H105" s="223"/>
      <c r="I105" s="223"/>
      <c r="J105" s="223"/>
      <c r="K105" s="223"/>
      <c r="L105" s="223"/>
      <c r="M105" s="223"/>
      <c r="N105" s="224"/>
      <c r="O105" s="843"/>
      <c r="P105" s="844"/>
      <c r="Q105" s="844"/>
      <c r="R105" s="844"/>
      <c r="S105" s="844"/>
      <c r="T105" s="844"/>
      <c r="U105" s="845"/>
      <c r="V105" s="845"/>
      <c r="W105" s="845"/>
      <c r="X105" s="845"/>
      <c r="Y105" s="845"/>
      <c r="Z105" s="845"/>
      <c r="AA105" s="844"/>
      <c r="AB105" s="844"/>
      <c r="AC105" s="844"/>
      <c r="AD105" s="844"/>
      <c r="AE105" s="844"/>
      <c r="AF105" s="844"/>
      <c r="AG105" s="845"/>
      <c r="AH105" s="845"/>
      <c r="AI105" s="845"/>
      <c r="AJ105" s="845"/>
      <c r="AK105" s="845"/>
      <c r="AL105" s="845"/>
    </row>
    <row r="106" spans="1:38" ht="16.5" customHeight="1">
      <c r="A106" s="209" t="s">
        <v>530</v>
      </c>
      <c r="B106" s="221"/>
      <c r="C106" s="221"/>
      <c r="D106" s="225" t="s">
        <v>531</v>
      </c>
      <c r="E106" s="223"/>
      <c r="F106" s="223"/>
      <c r="G106" s="223"/>
      <c r="H106" s="223"/>
      <c r="I106" s="223"/>
      <c r="J106" s="223"/>
      <c r="K106" s="223"/>
      <c r="L106" s="223"/>
      <c r="M106" s="223"/>
      <c r="N106" s="224"/>
      <c r="O106" s="843"/>
      <c r="P106" s="844"/>
      <c r="Q106" s="844"/>
      <c r="R106" s="844"/>
      <c r="S106" s="844"/>
      <c r="T106" s="844"/>
      <c r="U106" s="845"/>
      <c r="V106" s="845"/>
      <c r="W106" s="845"/>
      <c r="X106" s="845"/>
      <c r="Y106" s="845"/>
      <c r="Z106" s="845"/>
      <c r="AA106" s="844"/>
      <c r="AB106" s="844"/>
      <c r="AC106" s="844"/>
      <c r="AD106" s="844"/>
      <c r="AE106" s="844"/>
      <c r="AF106" s="844"/>
      <c r="AG106" s="845"/>
      <c r="AH106" s="845"/>
      <c r="AI106" s="845"/>
      <c r="AJ106" s="845"/>
      <c r="AK106" s="845"/>
      <c r="AL106" s="845"/>
    </row>
    <row r="107" spans="1:38" ht="16.5" customHeight="1">
      <c r="A107" s="209" t="s">
        <v>532</v>
      </c>
      <c r="B107" s="221"/>
      <c r="C107" s="221"/>
      <c r="D107" s="225" t="s">
        <v>533</v>
      </c>
      <c r="E107" s="223"/>
      <c r="F107" s="223"/>
      <c r="G107" s="223"/>
      <c r="H107" s="223"/>
      <c r="I107" s="223"/>
      <c r="J107" s="223"/>
      <c r="K107" s="223"/>
      <c r="L107" s="223"/>
      <c r="M107" s="223"/>
      <c r="N107" s="224"/>
      <c r="O107" s="843"/>
      <c r="P107" s="844"/>
      <c r="Q107" s="844"/>
      <c r="R107" s="844"/>
      <c r="S107" s="844"/>
      <c r="T107" s="844"/>
      <c r="U107" s="845"/>
      <c r="V107" s="845"/>
      <c r="W107" s="845"/>
      <c r="X107" s="845"/>
      <c r="Y107" s="845"/>
      <c r="Z107" s="845"/>
      <c r="AA107" s="844"/>
      <c r="AB107" s="844"/>
      <c r="AC107" s="844"/>
      <c r="AD107" s="844"/>
      <c r="AE107" s="844"/>
      <c r="AF107" s="844"/>
      <c r="AG107" s="845"/>
      <c r="AH107" s="845"/>
      <c r="AI107" s="845"/>
      <c r="AJ107" s="845"/>
      <c r="AK107" s="845"/>
      <c r="AL107" s="845"/>
    </row>
    <row r="108" spans="1:38" ht="16.5" customHeight="1">
      <c r="A108" s="209" t="s">
        <v>534</v>
      </c>
      <c r="B108" s="221"/>
      <c r="C108" s="221"/>
      <c r="D108" s="225" t="s">
        <v>535</v>
      </c>
      <c r="E108" s="223"/>
      <c r="F108" s="223"/>
      <c r="G108" s="223"/>
      <c r="H108" s="223"/>
      <c r="I108" s="223"/>
      <c r="J108" s="223"/>
      <c r="K108" s="223"/>
      <c r="L108" s="223"/>
      <c r="M108" s="223"/>
      <c r="N108" s="224"/>
      <c r="O108" s="843"/>
      <c r="P108" s="844"/>
      <c r="Q108" s="844"/>
      <c r="R108" s="844"/>
      <c r="S108" s="844"/>
      <c r="T108" s="844"/>
      <c r="U108" s="845"/>
      <c r="V108" s="845"/>
      <c r="W108" s="845"/>
      <c r="X108" s="845"/>
      <c r="Y108" s="845"/>
      <c r="Z108" s="845"/>
      <c r="AA108" s="844"/>
      <c r="AB108" s="844"/>
      <c r="AC108" s="844"/>
      <c r="AD108" s="844"/>
      <c r="AE108" s="844"/>
      <c r="AF108" s="844"/>
      <c r="AG108" s="845"/>
      <c r="AH108" s="845"/>
      <c r="AI108" s="845"/>
      <c r="AJ108" s="845"/>
      <c r="AK108" s="845"/>
      <c r="AL108" s="845"/>
    </row>
    <row r="109" spans="1:38" ht="16.5" customHeight="1">
      <c r="A109" s="209" t="s">
        <v>536</v>
      </c>
      <c r="B109" s="221"/>
      <c r="C109" s="221"/>
      <c r="D109" s="225" t="s">
        <v>537</v>
      </c>
      <c r="E109" s="223"/>
      <c r="F109" s="223"/>
      <c r="G109" s="223"/>
      <c r="H109" s="223"/>
      <c r="I109" s="223"/>
      <c r="J109" s="223"/>
      <c r="K109" s="223"/>
      <c r="L109" s="223"/>
      <c r="M109" s="223"/>
      <c r="N109" s="224"/>
      <c r="O109" s="843"/>
      <c r="P109" s="844"/>
      <c r="Q109" s="844"/>
      <c r="R109" s="844"/>
      <c r="S109" s="844"/>
      <c r="T109" s="844"/>
      <c r="U109" s="845"/>
      <c r="V109" s="845"/>
      <c r="W109" s="845"/>
      <c r="X109" s="845"/>
      <c r="Y109" s="845"/>
      <c r="Z109" s="845"/>
      <c r="AA109" s="844"/>
      <c r="AB109" s="844"/>
      <c r="AC109" s="844"/>
      <c r="AD109" s="844"/>
      <c r="AE109" s="844"/>
      <c r="AF109" s="844"/>
      <c r="AG109" s="845"/>
      <c r="AH109" s="845"/>
      <c r="AI109" s="845"/>
      <c r="AJ109" s="845"/>
      <c r="AK109" s="845"/>
      <c r="AL109" s="845"/>
    </row>
    <row r="110" spans="1:38" ht="16.5" customHeight="1">
      <c r="A110" s="209" t="s">
        <v>538</v>
      </c>
      <c r="B110" s="221"/>
      <c r="C110" s="221"/>
      <c r="D110" s="222" t="s">
        <v>539</v>
      </c>
      <c r="E110" s="223"/>
      <c r="F110" s="223"/>
      <c r="G110" s="223"/>
      <c r="H110" s="223"/>
      <c r="I110" s="223"/>
      <c r="J110" s="223"/>
      <c r="K110" s="223"/>
      <c r="L110" s="223"/>
      <c r="M110" s="223"/>
      <c r="N110" s="224"/>
      <c r="O110" s="865"/>
      <c r="P110" s="845"/>
      <c r="Q110" s="845"/>
      <c r="R110" s="845"/>
      <c r="S110" s="845"/>
      <c r="T110" s="845"/>
      <c r="U110" s="845">
        <f>U81+ U100</f>
        <v>130083818667</v>
      </c>
      <c r="V110" s="845"/>
      <c r="W110" s="845"/>
      <c r="X110" s="845"/>
      <c r="Y110" s="845"/>
      <c r="Z110" s="845"/>
      <c r="AA110" s="845"/>
      <c r="AB110" s="845"/>
      <c r="AC110" s="845"/>
      <c r="AD110" s="845"/>
      <c r="AE110" s="845"/>
      <c r="AF110" s="845"/>
      <c r="AG110" s="845">
        <f>AG81+ AG100</f>
        <v>0</v>
      </c>
      <c r="AH110" s="845"/>
      <c r="AI110" s="845"/>
      <c r="AJ110" s="845"/>
      <c r="AK110" s="845"/>
      <c r="AL110" s="845"/>
    </row>
    <row r="111" spans="1:38" ht="16.5" customHeight="1">
      <c r="A111" s="209"/>
      <c r="B111" s="221"/>
      <c r="C111" s="221"/>
      <c r="D111" s="222" t="s">
        <v>540</v>
      </c>
      <c r="E111" s="223"/>
      <c r="F111" s="223"/>
      <c r="G111" s="223"/>
      <c r="H111" s="223"/>
      <c r="I111" s="223"/>
      <c r="J111" s="223"/>
      <c r="K111" s="223"/>
      <c r="L111" s="223"/>
      <c r="M111" s="223"/>
      <c r="N111" s="224"/>
      <c r="O111" s="865"/>
      <c r="P111" s="845"/>
      <c r="Q111" s="845"/>
      <c r="R111" s="845"/>
      <c r="S111" s="845"/>
      <c r="T111" s="845"/>
      <c r="U111" s="845"/>
      <c r="V111" s="845"/>
      <c r="W111" s="845"/>
      <c r="X111" s="845"/>
      <c r="Y111" s="845"/>
      <c r="Z111" s="845"/>
      <c r="AA111" s="845"/>
      <c r="AB111" s="845"/>
      <c r="AC111" s="845"/>
      <c r="AD111" s="845"/>
      <c r="AE111" s="845"/>
      <c r="AF111" s="845"/>
      <c r="AG111" s="845"/>
      <c r="AH111" s="845"/>
      <c r="AI111" s="845"/>
      <c r="AJ111" s="845"/>
      <c r="AK111" s="845"/>
      <c r="AL111" s="845"/>
    </row>
    <row r="112" spans="1:38" ht="16.5" customHeight="1">
      <c r="A112" s="209" t="s">
        <v>541</v>
      </c>
      <c r="B112" s="221"/>
      <c r="C112" s="221"/>
      <c r="D112" s="222" t="s">
        <v>542</v>
      </c>
      <c r="E112" s="223"/>
      <c r="F112" s="223"/>
      <c r="G112" s="223"/>
      <c r="H112" s="223"/>
      <c r="I112" s="223"/>
      <c r="J112" s="223"/>
      <c r="K112" s="223"/>
      <c r="L112" s="223"/>
      <c r="M112" s="223"/>
      <c r="N112" s="224"/>
      <c r="O112" s="865"/>
      <c r="P112" s="845"/>
      <c r="Q112" s="845"/>
      <c r="R112" s="845"/>
      <c r="S112" s="845"/>
      <c r="T112" s="845"/>
      <c r="U112" s="845">
        <f>+O113+O114</f>
        <v>93160000000</v>
      </c>
      <c r="V112" s="845"/>
      <c r="W112" s="845"/>
      <c r="X112" s="845"/>
      <c r="Y112" s="845"/>
      <c r="Z112" s="845"/>
      <c r="AA112" s="845"/>
      <c r="AB112" s="845"/>
      <c r="AC112" s="845"/>
      <c r="AD112" s="845"/>
      <c r="AE112" s="845"/>
      <c r="AF112" s="845"/>
      <c r="AG112" s="845">
        <f>+AA113+AA114</f>
        <v>300000000</v>
      </c>
      <c r="AH112" s="845"/>
      <c r="AI112" s="845"/>
      <c r="AJ112" s="845"/>
      <c r="AK112" s="845"/>
      <c r="AL112" s="845"/>
    </row>
    <row r="113" spans="1:38" ht="16.5" customHeight="1">
      <c r="A113" s="209" t="s">
        <v>543</v>
      </c>
      <c r="B113" s="221"/>
      <c r="C113" s="221"/>
      <c r="D113" s="225" t="s">
        <v>544</v>
      </c>
      <c r="E113" s="223"/>
      <c r="F113" s="223"/>
      <c r="G113" s="223"/>
      <c r="H113" s="223"/>
      <c r="I113" s="223"/>
      <c r="J113" s="223"/>
      <c r="K113" s="223"/>
      <c r="L113" s="223"/>
      <c r="M113" s="223"/>
      <c r="N113" s="224"/>
      <c r="O113" s="843">
        <v>29200000000</v>
      </c>
      <c r="P113" s="844"/>
      <c r="Q113" s="844"/>
      <c r="R113" s="844"/>
      <c r="S113" s="844"/>
      <c r="T113" s="844"/>
      <c r="U113" s="845"/>
      <c r="V113" s="845"/>
      <c r="W113" s="845"/>
      <c r="X113" s="845"/>
      <c r="Y113" s="845"/>
      <c r="Z113" s="845"/>
      <c r="AA113" s="844">
        <v>300000000</v>
      </c>
      <c r="AB113" s="844"/>
      <c r="AC113" s="844"/>
      <c r="AD113" s="844"/>
      <c r="AE113" s="844"/>
      <c r="AF113" s="844"/>
      <c r="AG113" s="845"/>
      <c r="AH113" s="845"/>
      <c r="AI113" s="845"/>
      <c r="AJ113" s="845"/>
      <c r="AK113" s="845"/>
      <c r="AL113" s="845"/>
    </row>
    <row r="114" spans="1:38" ht="16.5" customHeight="1">
      <c r="A114" s="209" t="s">
        <v>545</v>
      </c>
      <c r="B114" s="221"/>
      <c r="C114" s="221"/>
      <c r="D114" s="225" t="s">
        <v>546</v>
      </c>
      <c r="E114" s="223"/>
      <c r="F114" s="223"/>
      <c r="G114" s="223"/>
      <c r="H114" s="223"/>
      <c r="I114" s="223"/>
      <c r="J114" s="223"/>
      <c r="K114" s="223"/>
      <c r="L114" s="223"/>
      <c r="M114" s="223"/>
      <c r="N114" s="224"/>
      <c r="O114" s="843">
        <v>63960000000</v>
      </c>
      <c r="P114" s="844"/>
      <c r="Q114" s="844"/>
      <c r="R114" s="844"/>
      <c r="S114" s="844"/>
      <c r="T114" s="844"/>
      <c r="U114" s="845"/>
      <c r="V114" s="845"/>
      <c r="W114" s="845"/>
      <c r="X114" s="845"/>
      <c r="Y114" s="845"/>
      <c r="Z114" s="845"/>
      <c r="AA114" s="844"/>
      <c r="AB114" s="844"/>
      <c r="AC114" s="844"/>
      <c r="AD114" s="844"/>
      <c r="AE114" s="844"/>
      <c r="AF114" s="844"/>
      <c r="AG114" s="845"/>
      <c r="AH114" s="845"/>
      <c r="AI114" s="845"/>
      <c r="AJ114" s="845"/>
      <c r="AK114" s="845"/>
      <c r="AL114" s="845"/>
    </row>
    <row r="115" spans="1:38" ht="16.5" customHeight="1">
      <c r="A115" s="209" t="s">
        <v>547</v>
      </c>
      <c r="B115" s="221"/>
      <c r="C115" s="221"/>
      <c r="D115" s="222" t="s">
        <v>548</v>
      </c>
      <c r="E115" s="223"/>
      <c r="F115" s="223"/>
      <c r="G115" s="223"/>
      <c r="H115" s="223"/>
      <c r="I115" s="223"/>
      <c r="J115" s="223"/>
      <c r="K115" s="223"/>
      <c r="L115" s="223"/>
      <c r="M115" s="223"/>
      <c r="N115" s="224"/>
      <c r="O115" s="865"/>
      <c r="P115" s="845"/>
      <c r="Q115" s="845"/>
      <c r="R115" s="845"/>
      <c r="S115" s="845"/>
      <c r="T115" s="845"/>
      <c r="U115" s="845">
        <f>+O116+O117</f>
        <v>0</v>
      </c>
      <c r="V115" s="845"/>
      <c r="W115" s="845"/>
      <c r="X115" s="845"/>
      <c r="Y115" s="845"/>
      <c r="Z115" s="845"/>
      <c r="AA115" s="845"/>
      <c r="AB115" s="845"/>
      <c r="AC115" s="845"/>
      <c r="AD115" s="845"/>
      <c r="AE115" s="845"/>
      <c r="AF115" s="845"/>
      <c r="AG115" s="845">
        <f>+AA116+AA117</f>
        <v>0</v>
      </c>
      <c r="AH115" s="845"/>
      <c r="AI115" s="845"/>
      <c r="AJ115" s="845"/>
      <c r="AK115" s="845"/>
      <c r="AL115" s="845"/>
    </row>
    <row r="116" spans="1:38" ht="16.5" customHeight="1">
      <c r="A116" s="209" t="s">
        <v>549</v>
      </c>
      <c r="B116" s="221"/>
      <c r="C116" s="221"/>
      <c r="D116" s="225" t="s">
        <v>550</v>
      </c>
      <c r="E116" s="223"/>
      <c r="F116" s="223"/>
      <c r="G116" s="223"/>
      <c r="H116" s="223"/>
      <c r="I116" s="223"/>
      <c r="J116" s="223"/>
      <c r="K116" s="223"/>
      <c r="L116" s="223"/>
      <c r="M116" s="223"/>
      <c r="N116" s="224"/>
      <c r="O116" s="843"/>
      <c r="P116" s="844"/>
      <c r="Q116" s="844"/>
      <c r="R116" s="844"/>
      <c r="S116" s="844"/>
      <c r="T116" s="844"/>
      <c r="U116" s="845"/>
      <c r="V116" s="845"/>
      <c r="W116" s="845"/>
      <c r="X116" s="845"/>
      <c r="Y116" s="845"/>
      <c r="Z116" s="845"/>
      <c r="AA116" s="844"/>
      <c r="AB116" s="844"/>
      <c r="AC116" s="844"/>
      <c r="AD116" s="844"/>
      <c r="AE116" s="844"/>
      <c r="AF116" s="844"/>
      <c r="AG116" s="845"/>
      <c r="AH116" s="845"/>
      <c r="AI116" s="845"/>
      <c r="AJ116" s="845"/>
      <c r="AK116" s="845"/>
      <c r="AL116" s="845"/>
    </row>
    <row r="117" spans="1:38" ht="16.5" customHeight="1">
      <c r="A117" s="209" t="s">
        <v>551</v>
      </c>
      <c r="B117" s="221"/>
      <c r="C117" s="221"/>
      <c r="D117" s="225" t="s">
        <v>552</v>
      </c>
      <c r="E117" s="223"/>
      <c r="F117" s="223"/>
      <c r="G117" s="223"/>
      <c r="H117" s="223"/>
      <c r="I117" s="223"/>
      <c r="J117" s="223"/>
      <c r="K117" s="223"/>
      <c r="L117" s="223"/>
      <c r="M117" s="223"/>
      <c r="N117" s="224"/>
      <c r="O117" s="843"/>
      <c r="P117" s="844"/>
      <c r="Q117" s="844"/>
      <c r="R117" s="844"/>
      <c r="S117" s="844"/>
      <c r="T117" s="844"/>
      <c r="U117" s="845"/>
      <c r="V117" s="845"/>
      <c r="W117" s="845"/>
      <c r="X117" s="845"/>
      <c r="Y117" s="845"/>
      <c r="Z117" s="845"/>
      <c r="AA117" s="844"/>
      <c r="AB117" s="844"/>
      <c r="AC117" s="844"/>
      <c r="AD117" s="844"/>
      <c r="AE117" s="844"/>
      <c r="AF117" s="844"/>
      <c r="AG117" s="845"/>
      <c r="AH117" s="845"/>
      <c r="AI117" s="845"/>
      <c r="AJ117" s="845"/>
      <c r="AK117" s="845"/>
      <c r="AL117" s="845"/>
    </row>
    <row r="118" spans="1:38" ht="16.5" customHeight="1">
      <c r="A118" s="209" t="s">
        <v>553</v>
      </c>
      <c r="B118" s="221"/>
      <c r="C118" s="221"/>
      <c r="D118" s="222" t="s">
        <v>554</v>
      </c>
      <c r="E118" s="223"/>
      <c r="F118" s="223"/>
      <c r="G118" s="223"/>
      <c r="H118" s="223"/>
      <c r="I118" s="223"/>
      <c r="J118" s="223"/>
      <c r="K118" s="223"/>
      <c r="L118" s="223"/>
      <c r="M118" s="223"/>
      <c r="N118" s="224"/>
      <c r="O118" s="865"/>
      <c r="P118" s="845"/>
      <c r="Q118" s="845"/>
      <c r="R118" s="845"/>
      <c r="S118" s="845"/>
      <c r="T118" s="845"/>
      <c r="U118" s="845">
        <f>+O119+O120</f>
        <v>-462219240</v>
      </c>
      <c r="V118" s="845"/>
      <c r="W118" s="845"/>
      <c r="X118" s="845"/>
      <c r="Y118" s="845"/>
      <c r="Z118" s="845"/>
      <c r="AA118" s="845"/>
      <c r="AB118" s="845"/>
      <c r="AC118" s="845"/>
      <c r="AD118" s="845"/>
      <c r="AE118" s="845"/>
      <c r="AF118" s="845"/>
      <c r="AG118" s="845">
        <f>+AA119+AA120</f>
        <v>0</v>
      </c>
      <c r="AH118" s="845"/>
      <c r="AI118" s="845"/>
      <c r="AJ118" s="845"/>
      <c r="AK118" s="845"/>
      <c r="AL118" s="845"/>
    </row>
    <row r="119" spans="1:38" ht="16.5" customHeight="1">
      <c r="A119" s="209" t="s">
        <v>555</v>
      </c>
      <c r="B119" s="221"/>
      <c r="C119" s="221"/>
      <c r="D119" s="225" t="s">
        <v>556</v>
      </c>
      <c r="E119" s="223"/>
      <c r="F119" s="223"/>
      <c r="G119" s="223"/>
      <c r="H119" s="223"/>
      <c r="I119" s="223"/>
      <c r="J119" s="223"/>
      <c r="K119" s="223"/>
      <c r="L119" s="223"/>
      <c r="M119" s="223"/>
      <c r="N119" s="224"/>
      <c r="O119" s="843">
        <v>-462219240</v>
      </c>
      <c r="P119" s="844"/>
      <c r="Q119" s="844"/>
      <c r="R119" s="844"/>
      <c r="S119" s="844"/>
      <c r="T119" s="844"/>
      <c r="U119" s="845"/>
      <c r="V119" s="845"/>
      <c r="W119" s="845"/>
      <c r="X119" s="845"/>
      <c r="Y119" s="845"/>
      <c r="Z119" s="845"/>
      <c r="AA119" s="844"/>
      <c r="AB119" s="844"/>
      <c r="AC119" s="844"/>
      <c r="AD119" s="844"/>
      <c r="AE119" s="844"/>
      <c r="AF119" s="844"/>
      <c r="AG119" s="845"/>
      <c r="AH119" s="845"/>
      <c r="AI119" s="845"/>
      <c r="AJ119" s="845"/>
      <c r="AK119" s="845"/>
      <c r="AL119" s="845"/>
    </row>
    <row r="120" spans="1:38" ht="16.5" customHeight="1">
      <c r="A120" s="209" t="s">
        <v>557</v>
      </c>
      <c r="B120" s="221"/>
      <c r="C120" s="221"/>
      <c r="D120" s="225" t="s">
        <v>552</v>
      </c>
      <c r="E120" s="223"/>
      <c r="F120" s="223"/>
      <c r="G120" s="223"/>
      <c r="H120" s="223"/>
      <c r="I120" s="223"/>
      <c r="J120" s="223"/>
      <c r="K120" s="223"/>
      <c r="L120" s="223"/>
      <c r="M120" s="223"/>
      <c r="N120" s="224"/>
      <c r="O120" s="843"/>
      <c r="P120" s="844"/>
      <c r="Q120" s="844"/>
      <c r="R120" s="844"/>
      <c r="S120" s="844"/>
      <c r="T120" s="844"/>
      <c r="U120" s="845"/>
      <c r="V120" s="845"/>
      <c r="W120" s="845"/>
      <c r="X120" s="845"/>
      <c r="Y120" s="845"/>
      <c r="Z120" s="845"/>
      <c r="AA120" s="844"/>
      <c r="AB120" s="844"/>
      <c r="AC120" s="844"/>
      <c r="AD120" s="844"/>
      <c r="AE120" s="844"/>
      <c r="AF120" s="844"/>
      <c r="AG120" s="845"/>
      <c r="AH120" s="845"/>
      <c r="AI120" s="845"/>
      <c r="AJ120" s="845"/>
      <c r="AK120" s="845"/>
      <c r="AL120" s="845"/>
    </row>
    <row r="121" spans="1:38" ht="16.5" customHeight="1">
      <c r="A121" s="209" t="s">
        <v>558</v>
      </c>
      <c r="B121" s="221"/>
      <c r="C121" s="221"/>
      <c r="D121" s="222" t="s">
        <v>559</v>
      </c>
      <c r="E121" s="223"/>
      <c r="F121" s="223"/>
      <c r="G121" s="223"/>
      <c r="H121" s="223"/>
      <c r="I121" s="223"/>
      <c r="J121" s="223"/>
      <c r="K121" s="223"/>
      <c r="L121" s="223"/>
      <c r="M121" s="223"/>
      <c r="N121" s="224"/>
      <c r="O121" s="865"/>
      <c r="P121" s="845"/>
      <c r="Q121" s="845"/>
      <c r="R121" s="845"/>
      <c r="S121" s="845"/>
      <c r="T121" s="845"/>
      <c r="U121" s="845">
        <f>+O122+O123+O124+O125+O126</f>
        <v>0</v>
      </c>
      <c r="V121" s="845"/>
      <c r="W121" s="845"/>
      <c r="X121" s="845"/>
      <c r="Y121" s="845"/>
      <c r="Z121" s="845"/>
      <c r="AA121" s="845"/>
      <c r="AB121" s="845"/>
      <c r="AC121" s="845"/>
      <c r="AD121" s="845"/>
      <c r="AE121" s="845"/>
      <c r="AF121" s="845"/>
      <c r="AG121" s="845">
        <f>+AA122+AA123+AA124+AA125+AA126</f>
        <v>0</v>
      </c>
      <c r="AH121" s="845"/>
      <c r="AI121" s="845"/>
      <c r="AJ121" s="845"/>
      <c r="AK121" s="845"/>
      <c r="AL121" s="845"/>
    </row>
    <row r="122" spans="1:38" ht="16.5" customHeight="1">
      <c r="A122" s="209" t="s">
        <v>560</v>
      </c>
      <c r="B122" s="221"/>
      <c r="C122" s="221"/>
      <c r="D122" s="225" t="s">
        <v>561</v>
      </c>
      <c r="E122" s="223"/>
      <c r="F122" s="223"/>
      <c r="G122" s="223"/>
      <c r="H122" s="223"/>
      <c r="I122" s="223"/>
      <c r="J122" s="223"/>
      <c r="K122" s="223"/>
      <c r="L122" s="223"/>
      <c r="M122" s="223"/>
      <c r="N122" s="224"/>
      <c r="O122" s="843"/>
      <c r="P122" s="844"/>
      <c r="Q122" s="844"/>
      <c r="R122" s="844"/>
      <c r="S122" s="844"/>
      <c r="T122" s="844"/>
      <c r="U122" s="845"/>
      <c r="V122" s="845"/>
      <c r="W122" s="845"/>
      <c r="X122" s="845"/>
      <c r="Y122" s="845"/>
      <c r="Z122" s="845"/>
      <c r="AA122" s="844"/>
      <c r="AB122" s="844"/>
      <c r="AC122" s="844"/>
      <c r="AD122" s="844"/>
      <c r="AE122" s="844"/>
      <c r="AF122" s="844"/>
      <c r="AG122" s="845"/>
      <c r="AH122" s="845"/>
      <c r="AI122" s="845"/>
      <c r="AJ122" s="845"/>
      <c r="AK122" s="845"/>
      <c r="AL122" s="845"/>
    </row>
    <row r="123" spans="1:38" ht="16.5" customHeight="1">
      <c r="A123" s="209" t="s">
        <v>562</v>
      </c>
      <c r="B123" s="221"/>
      <c r="C123" s="221"/>
      <c r="D123" s="225" t="s">
        <v>563</v>
      </c>
      <c r="E123" s="223"/>
      <c r="F123" s="223"/>
      <c r="G123" s="223"/>
      <c r="H123" s="223"/>
      <c r="I123" s="223"/>
      <c r="J123" s="223"/>
      <c r="K123" s="223"/>
      <c r="L123" s="223"/>
      <c r="M123" s="223"/>
      <c r="N123" s="224"/>
      <c r="O123" s="843"/>
      <c r="P123" s="844"/>
      <c r="Q123" s="844"/>
      <c r="R123" s="844"/>
      <c r="S123" s="844"/>
      <c r="T123" s="844"/>
      <c r="U123" s="845"/>
      <c r="V123" s="845"/>
      <c r="W123" s="845"/>
      <c r="X123" s="845"/>
      <c r="Y123" s="845"/>
      <c r="Z123" s="845"/>
      <c r="AA123" s="844"/>
      <c r="AB123" s="844"/>
      <c r="AC123" s="844"/>
      <c r="AD123" s="844"/>
      <c r="AE123" s="844"/>
      <c r="AF123" s="844"/>
      <c r="AG123" s="845"/>
      <c r="AH123" s="845"/>
      <c r="AI123" s="845"/>
      <c r="AJ123" s="845"/>
      <c r="AK123" s="845"/>
      <c r="AL123" s="845"/>
    </row>
    <row r="124" spans="1:38" ht="16.5" customHeight="1">
      <c r="A124" s="209" t="s">
        <v>564</v>
      </c>
      <c r="B124" s="221"/>
      <c r="C124" s="221"/>
      <c r="D124" s="225" t="s">
        <v>565</v>
      </c>
      <c r="E124" s="223"/>
      <c r="F124" s="223"/>
      <c r="G124" s="223"/>
      <c r="H124" s="223"/>
      <c r="I124" s="223"/>
      <c r="J124" s="223"/>
      <c r="K124" s="223"/>
      <c r="L124" s="223"/>
      <c r="M124" s="223"/>
      <c r="N124" s="224"/>
      <c r="O124" s="843"/>
      <c r="P124" s="844"/>
      <c r="Q124" s="844"/>
      <c r="R124" s="844"/>
      <c r="S124" s="844"/>
      <c r="T124" s="844"/>
      <c r="U124" s="845"/>
      <c r="V124" s="845"/>
      <c r="W124" s="845"/>
      <c r="X124" s="845"/>
      <c r="Y124" s="845"/>
      <c r="Z124" s="845"/>
      <c r="AA124" s="844"/>
      <c r="AB124" s="844"/>
      <c r="AC124" s="844"/>
      <c r="AD124" s="844"/>
      <c r="AE124" s="844"/>
      <c r="AF124" s="844"/>
      <c r="AG124" s="845"/>
      <c r="AH124" s="845"/>
      <c r="AI124" s="845"/>
      <c r="AJ124" s="845"/>
      <c r="AK124" s="845"/>
      <c r="AL124" s="845"/>
    </row>
    <row r="125" spans="1:38" ht="16.5" customHeight="1">
      <c r="A125" s="209" t="s">
        <v>566</v>
      </c>
      <c r="B125" s="221"/>
      <c r="C125" s="221"/>
      <c r="D125" s="225" t="s">
        <v>567</v>
      </c>
      <c r="E125" s="223"/>
      <c r="F125" s="223"/>
      <c r="G125" s="223"/>
      <c r="H125" s="223"/>
      <c r="I125" s="223"/>
      <c r="J125" s="223"/>
      <c r="K125" s="223"/>
      <c r="L125" s="223"/>
      <c r="M125" s="223"/>
      <c r="N125" s="224"/>
      <c r="O125" s="843"/>
      <c r="P125" s="844"/>
      <c r="Q125" s="844"/>
      <c r="R125" s="844"/>
      <c r="S125" s="844"/>
      <c r="T125" s="844"/>
      <c r="U125" s="845"/>
      <c r="V125" s="845"/>
      <c r="W125" s="845"/>
      <c r="X125" s="845"/>
      <c r="Y125" s="845"/>
      <c r="Z125" s="845"/>
      <c r="AA125" s="844"/>
      <c r="AB125" s="844"/>
      <c r="AC125" s="844"/>
      <c r="AD125" s="844"/>
      <c r="AE125" s="844"/>
      <c r="AF125" s="844"/>
      <c r="AG125" s="845"/>
      <c r="AH125" s="845"/>
      <c r="AI125" s="845"/>
      <c r="AJ125" s="845"/>
      <c r="AK125" s="845"/>
      <c r="AL125" s="845"/>
    </row>
    <row r="126" spans="1:38" ht="16.5" customHeight="1">
      <c r="A126" s="209" t="s">
        <v>568</v>
      </c>
      <c r="B126" s="221"/>
      <c r="C126" s="221"/>
      <c r="D126" s="225" t="s">
        <v>569</v>
      </c>
      <c r="E126" s="223"/>
      <c r="F126" s="223"/>
      <c r="G126" s="223"/>
      <c r="H126" s="223"/>
      <c r="I126" s="223"/>
      <c r="J126" s="223"/>
      <c r="K126" s="223"/>
      <c r="L126" s="223"/>
      <c r="M126" s="223"/>
      <c r="N126" s="224"/>
      <c r="O126" s="843"/>
      <c r="P126" s="844"/>
      <c r="Q126" s="844"/>
      <c r="R126" s="844"/>
      <c r="S126" s="844"/>
      <c r="T126" s="844"/>
      <c r="U126" s="845"/>
      <c r="V126" s="845"/>
      <c r="W126" s="845"/>
      <c r="X126" s="845"/>
      <c r="Y126" s="845"/>
      <c r="Z126" s="845"/>
      <c r="AA126" s="844"/>
      <c r="AB126" s="844"/>
      <c r="AC126" s="844"/>
      <c r="AD126" s="844"/>
      <c r="AE126" s="844"/>
      <c r="AF126" s="844"/>
      <c r="AG126" s="845"/>
      <c r="AH126" s="845"/>
      <c r="AI126" s="845"/>
      <c r="AJ126" s="845"/>
      <c r="AK126" s="845"/>
      <c r="AL126" s="845"/>
    </row>
    <row r="127" spans="1:38" ht="16.5" customHeight="1">
      <c r="A127" s="209" t="s">
        <v>570</v>
      </c>
      <c r="B127" s="221"/>
      <c r="C127" s="221"/>
      <c r="D127" s="222" t="s">
        <v>571</v>
      </c>
      <c r="E127" s="223"/>
      <c r="F127" s="223"/>
      <c r="G127" s="223"/>
      <c r="H127" s="223"/>
      <c r="I127" s="223"/>
      <c r="J127" s="223"/>
      <c r="K127" s="223"/>
      <c r="L127" s="223"/>
      <c r="M127" s="223"/>
      <c r="N127" s="224"/>
      <c r="O127" s="865"/>
      <c r="P127" s="845"/>
      <c r="Q127" s="845"/>
      <c r="R127" s="845"/>
      <c r="S127" s="845"/>
      <c r="T127" s="845"/>
      <c r="U127" s="844">
        <v>-92626672</v>
      </c>
      <c r="V127" s="844"/>
      <c r="W127" s="844"/>
      <c r="X127" s="844"/>
      <c r="Y127" s="844"/>
      <c r="Z127" s="844"/>
      <c r="AA127" s="845"/>
      <c r="AB127" s="845"/>
      <c r="AC127" s="845"/>
      <c r="AD127" s="845"/>
      <c r="AE127" s="845"/>
      <c r="AF127" s="845"/>
      <c r="AG127" s="844">
        <v>70224</v>
      </c>
      <c r="AH127" s="844"/>
      <c r="AI127" s="844"/>
      <c r="AJ127" s="844"/>
      <c r="AK127" s="844"/>
      <c r="AL127" s="844"/>
    </row>
    <row r="128" spans="1:38" ht="16.5" customHeight="1">
      <c r="A128" s="209" t="s">
        <v>572</v>
      </c>
      <c r="B128" s="221"/>
      <c r="C128" s="221"/>
      <c r="D128" s="226" t="s">
        <v>573</v>
      </c>
      <c r="E128" s="227"/>
      <c r="F128" s="227"/>
      <c r="G128" s="227"/>
      <c r="H128" s="227"/>
      <c r="I128" s="227"/>
      <c r="J128" s="227"/>
      <c r="K128" s="227"/>
      <c r="L128" s="227"/>
      <c r="M128" s="227"/>
      <c r="N128" s="228"/>
      <c r="O128" s="875"/>
      <c r="P128" s="876"/>
      <c r="Q128" s="876"/>
      <c r="R128" s="876"/>
      <c r="S128" s="876"/>
      <c r="T128" s="876"/>
      <c r="U128" s="876">
        <f>+O113+O114+O116+O117+O119+O120+O122+O123+O124+O125+O126+U127</f>
        <v>92605154088</v>
      </c>
      <c r="V128" s="876"/>
      <c r="W128" s="876"/>
      <c r="X128" s="876"/>
      <c r="Y128" s="876"/>
      <c r="Z128" s="876"/>
      <c r="AA128" s="876"/>
      <c r="AB128" s="876"/>
      <c r="AC128" s="876"/>
      <c r="AD128" s="876"/>
      <c r="AE128" s="876"/>
      <c r="AF128" s="876"/>
      <c r="AG128" s="876">
        <f>+AA113+AA114+AA116+AA117+AA119+AA120+AA122+AA123+AA124+AA125+AA126+AG127</f>
        <v>300070224</v>
      </c>
      <c r="AH128" s="876"/>
      <c r="AI128" s="876"/>
      <c r="AJ128" s="876"/>
      <c r="AK128" s="876"/>
      <c r="AL128" s="876"/>
    </row>
    <row r="129" spans="1:46" ht="16.5" customHeight="1" thickBot="1">
      <c r="A129" s="209" t="s">
        <v>574</v>
      </c>
      <c r="B129" s="221"/>
      <c r="C129" s="221"/>
      <c r="D129" s="229" t="s">
        <v>575</v>
      </c>
      <c r="E129" s="230"/>
      <c r="F129" s="230"/>
      <c r="G129" s="230"/>
      <c r="H129" s="230"/>
      <c r="I129" s="230"/>
      <c r="J129" s="230"/>
      <c r="K129" s="230"/>
      <c r="L129" s="230"/>
      <c r="M129" s="230"/>
      <c r="N129" s="231"/>
      <c r="O129" s="877"/>
      <c r="P129" s="878"/>
      <c r="Q129" s="878"/>
      <c r="R129" s="878"/>
      <c r="S129" s="878"/>
      <c r="T129" s="878"/>
      <c r="U129" s="878">
        <f>U110+U128</f>
        <v>222688972755</v>
      </c>
      <c r="V129" s="878"/>
      <c r="W129" s="878"/>
      <c r="X129" s="878"/>
      <c r="Y129" s="878"/>
      <c r="Z129" s="878"/>
      <c r="AA129" s="878"/>
      <c r="AB129" s="878"/>
      <c r="AC129" s="878"/>
      <c r="AD129" s="878"/>
      <c r="AE129" s="878"/>
      <c r="AF129" s="878"/>
      <c r="AG129" s="878">
        <f>AG110+AG128</f>
        <v>300070224</v>
      </c>
      <c r="AH129" s="878"/>
      <c r="AI129" s="878"/>
      <c r="AJ129" s="878"/>
      <c r="AK129" s="878"/>
      <c r="AL129" s="878"/>
    </row>
    <row r="130" spans="1:46" ht="7.5" customHeight="1">
      <c r="A130" s="7"/>
      <c r="B130" s="6"/>
      <c r="C130" s="5"/>
      <c r="D130" s="5"/>
      <c r="E130" s="142"/>
      <c r="F130" s="142"/>
      <c r="G130" s="142"/>
      <c r="H130" s="142"/>
      <c r="I130" s="142"/>
      <c r="J130" s="142"/>
      <c r="K130" s="142"/>
      <c r="L130" s="142"/>
      <c r="M130" s="142"/>
      <c r="N130" s="142"/>
      <c r="O130" s="142"/>
      <c r="P130" s="160"/>
      <c r="Q130" s="160"/>
      <c r="R130" s="160"/>
      <c r="S130" s="160"/>
      <c r="T130" s="160"/>
      <c r="U130" s="160"/>
      <c r="V130" s="160"/>
      <c r="W130" s="160"/>
      <c r="X130" s="160"/>
      <c r="Y130" s="160"/>
      <c r="Z130" s="160"/>
      <c r="AA130" s="160"/>
      <c r="AB130" s="160"/>
      <c r="AC130" s="160"/>
      <c r="AD130" s="160"/>
      <c r="AE130" s="160"/>
      <c r="AF130" s="160"/>
      <c r="AG130" s="147"/>
      <c r="AH130" s="91"/>
      <c r="AI130" s="91"/>
      <c r="AJ130" s="97"/>
      <c r="AK130" s="97"/>
      <c r="AL130" s="97"/>
      <c r="AM130" s="97"/>
      <c r="AN130" s="97"/>
      <c r="AO130" s="97"/>
      <c r="AP130" s="97"/>
      <c r="AQ130" s="97"/>
      <c r="AR130" s="97"/>
      <c r="AS130" s="97"/>
      <c r="AT130" s="97"/>
    </row>
    <row r="131" spans="1:46" ht="26.25" customHeight="1">
      <c r="A131" s="7"/>
      <c r="B131" s="6"/>
      <c r="C131" s="5"/>
      <c r="D131" s="17"/>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325"/>
      <c r="AF131" s="325"/>
      <c r="AG131" s="325"/>
      <c r="AH131" s="325"/>
      <c r="AI131" s="325"/>
      <c r="AJ131" s="325"/>
      <c r="AK131" s="325"/>
      <c r="AL131" s="325"/>
      <c r="AM131" s="204" t="s">
        <v>170</v>
      </c>
      <c r="AN131" s="17"/>
      <c r="AO131" s="17"/>
      <c r="AP131" s="17"/>
      <c r="AQ131" s="17"/>
      <c r="AR131" s="17"/>
      <c r="AS131" s="17"/>
      <c r="AT131" s="103"/>
    </row>
    <row r="132" spans="1:46">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row>
    <row r="133" spans="1:46">
      <c r="D133" s="234"/>
      <c r="E133" s="234"/>
      <c r="F133" s="234"/>
      <c r="G133" s="234"/>
      <c r="H133" s="234"/>
      <c r="I133" s="234"/>
      <c r="J133" s="234"/>
      <c r="K133" s="234"/>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c r="AL133" s="234"/>
    </row>
    <row r="134" spans="1:46" ht="163.5" customHeight="1">
      <c r="B134" s="870" t="s">
        <v>1200</v>
      </c>
      <c r="C134" s="871"/>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c r="AA134" s="872"/>
      <c r="AB134" s="872"/>
      <c r="AC134" s="872"/>
      <c r="AD134" s="872"/>
      <c r="AE134" s="872"/>
      <c r="AF134" s="872"/>
      <c r="AG134" s="872"/>
      <c r="AH134" s="872"/>
      <c r="AI134" s="872"/>
      <c r="AJ134" s="872"/>
      <c r="AK134" s="872"/>
      <c r="AL134" s="873"/>
    </row>
  </sheetData>
  <protectedRanges>
    <protectedRange sqref="AA6:AC6" name="범위2_1_1"/>
    <protectedRange sqref="O101:T109 AA101:AF109 O113:T114 AA113:AF114 U127:Z127 AG127:AL127 O122:T126 AA122:AF126 O82:T99 AA82:AF99 AA119:AF120 O119:T120 O116:T117 AA116:AF117" name="범위2_2_1"/>
    <protectedRange sqref="O27:T35 AA27:AF35 O37:T39 AA37:AF39 O41:T45 AA41:AF45 O13:T25 AA47:AF59 O47:T59 O61:T70 AA61:AF70 AA13:AF25 O72:T78 AA72:AF78" name="범위2_1"/>
    <protectedRange sqref="AA7:AC7" name="범위2_1_2"/>
  </protectedRanges>
  <mergeCells count="486">
    <mergeCell ref="O77:T77"/>
    <mergeCell ref="U77:Z77"/>
    <mergeCell ref="AA77:AF77"/>
    <mergeCell ref="AG77:AL77"/>
    <mergeCell ref="E131:AL131"/>
    <mergeCell ref="B134:AL134"/>
    <mergeCell ref="B2:AL2"/>
    <mergeCell ref="B4:AL4"/>
    <mergeCell ref="O128:T128"/>
    <mergeCell ref="U128:Z128"/>
    <mergeCell ref="AA128:AF128"/>
    <mergeCell ref="AG128:AL128"/>
    <mergeCell ref="O129:T129"/>
    <mergeCell ref="U129:Z129"/>
    <mergeCell ref="AA129:AF129"/>
    <mergeCell ref="AG129:AL129"/>
    <mergeCell ref="O126:T126"/>
    <mergeCell ref="U126:Z126"/>
    <mergeCell ref="AA126:AF126"/>
    <mergeCell ref="AG126:AL126"/>
    <mergeCell ref="O127:T127"/>
    <mergeCell ref="U127:Z127"/>
    <mergeCell ref="AA127:AF127"/>
    <mergeCell ref="AG127:AL127"/>
    <mergeCell ref="O124:T124"/>
    <mergeCell ref="U124:Z124"/>
    <mergeCell ref="AA124:AF124"/>
    <mergeCell ref="AG124:AL124"/>
    <mergeCell ref="O125:T125"/>
    <mergeCell ref="U125:Z125"/>
    <mergeCell ref="AA125:AF125"/>
    <mergeCell ref="AG125:AL125"/>
    <mergeCell ref="O122:T122"/>
    <mergeCell ref="U122:Z122"/>
    <mergeCell ref="AA122:AF122"/>
    <mergeCell ref="AG122:AL122"/>
    <mergeCell ref="O123:T123"/>
    <mergeCell ref="U123:Z123"/>
    <mergeCell ref="AA123:AF123"/>
    <mergeCell ref="AG123:AL123"/>
    <mergeCell ref="O120:T120"/>
    <mergeCell ref="U120:Z120"/>
    <mergeCell ref="AA120:AF120"/>
    <mergeCell ref="AG120:AL120"/>
    <mergeCell ref="O121:T121"/>
    <mergeCell ref="U121:Z121"/>
    <mergeCell ref="AA121:AF121"/>
    <mergeCell ref="AG121:AL121"/>
    <mergeCell ref="O118:T118"/>
    <mergeCell ref="U118:Z118"/>
    <mergeCell ref="AA118:AF118"/>
    <mergeCell ref="AG118:AL118"/>
    <mergeCell ref="O119:T119"/>
    <mergeCell ref="U119:Z119"/>
    <mergeCell ref="AA119:AF119"/>
    <mergeCell ref="AG119:AL119"/>
    <mergeCell ref="O116:T116"/>
    <mergeCell ref="U116:Z116"/>
    <mergeCell ref="AA116:AF116"/>
    <mergeCell ref="AG116:AL116"/>
    <mergeCell ref="O114:T114"/>
    <mergeCell ref="U114:Z114"/>
    <mergeCell ref="AA114:AF114"/>
    <mergeCell ref="AG114:AL114"/>
    <mergeCell ref="O115:T115"/>
    <mergeCell ref="U115:Z115"/>
    <mergeCell ref="AA115:AF115"/>
    <mergeCell ref="AG115:AL115"/>
    <mergeCell ref="O112:T112"/>
    <mergeCell ref="U112:Z112"/>
    <mergeCell ref="AA112:AF112"/>
    <mergeCell ref="AG112:AL112"/>
    <mergeCell ref="O113:T113"/>
    <mergeCell ref="U113:Z113"/>
    <mergeCell ref="AA113:AF113"/>
    <mergeCell ref="AG113:AL113"/>
    <mergeCell ref="O110:T110"/>
    <mergeCell ref="U110:Z110"/>
    <mergeCell ref="AA110:AF110"/>
    <mergeCell ref="AG110:AL110"/>
    <mergeCell ref="O111:T111"/>
    <mergeCell ref="U111:Z111"/>
    <mergeCell ref="AA111:AF111"/>
    <mergeCell ref="AG111:AL111"/>
    <mergeCell ref="O108:T108"/>
    <mergeCell ref="U108:Z108"/>
    <mergeCell ref="AA108:AF108"/>
    <mergeCell ref="AG108:AL108"/>
    <mergeCell ref="O109:T109"/>
    <mergeCell ref="U109:Z109"/>
    <mergeCell ref="AA109:AF109"/>
    <mergeCell ref="AG109:AL109"/>
    <mergeCell ref="O106:T106"/>
    <mergeCell ref="U106:Z106"/>
    <mergeCell ref="AA106:AF106"/>
    <mergeCell ref="AG106:AL106"/>
    <mergeCell ref="O107:T107"/>
    <mergeCell ref="U107:Z107"/>
    <mergeCell ref="AA107:AF107"/>
    <mergeCell ref="AG107:AL107"/>
    <mergeCell ref="O104:T104"/>
    <mergeCell ref="U104:Z104"/>
    <mergeCell ref="AA104:AF104"/>
    <mergeCell ref="AG104:AL104"/>
    <mergeCell ref="O105:T105"/>
    <mergeCell ref="U105:Z105"/>
    <mergeCell ref="AA105:AF105"/>
    <mergeCell ref="AG105:AL105"/>
    <mergeCell ref="O102:T102"/>
    <mergeCell ref="U102:Z102"/>
    <mergeCell ref="AA102:AF102"/>
    <mergeCell ref="AG102:AL102"/>
    <mergeCell ref="O103:T103"/>
    <mergeCell ref="U103:Z103"/>
    <mergeCell ref="AA103:AF103"/>
    <mergeCell ref="AG103:AL103"/>
    <mergeCell ref="O100:T100"/>
    <mergeCell ref="U100:Z100"/>
    <mergeCell ref="AA100:AF100"/>
    <mergeCell ref="AG100:AL100"/>
    <mergeCell ref="O101:T101"/>
    <mergeCell ref="U101:Z101"/>
    <mergeCell ref="AA101:AF101"/>
    <mergeCell ref="AG101:AL101"/>
    <mergeCell ref="O98:T98"/>
    <mergeCell ref="U98:Z98"/>
    <mergeCell ref="AA98:AF98"/>
    <mergeCell ref="AG98:AL98"/>
    <mergeCell ref="O99:T99"/>
    <mergeCell ref="U99:Z99"/>
    <mergeCell ref="AA99:AF99"/>
    <mergeCell ref="AG99:AL99"/>
    <mergeCell ref="O96:T96"/>
    <mergeCell ref="U96:Z96"/>
    <mergeCell ref="AA96:AF96"/>
    <mergeCell ref="AG96:AL96"/>
    <mergeCell ref="O97:T97"/>
    <mergeCell ref="U97:Z97"/>
    <mergeCell ref="AA97:AF97"/>
    <mergeCell ref="AG97:AL97"/>
    <mergeCell ref="O94:T94"/>
    <mergeCell ref="U94:Z94"/>
    <mergeCell ref="AA94:AF94"/>
    <mergeCell ref="AG94:AL94"/>
    <mergeCell ref="O95:T95"/>
    <mergeCell ref="U95:Z95"/>
    <mergeCell ref="AA95:AF95"/>
    <mergeCell ref="AG95:AL95"/>
    <mergeCell ref="O92:T92"/>
    <mergeCell ref="U92:Z92"/>
    <mergeCell ref="AA92:AF92"/>
    <mergeCell ref="AG92:AL92"/>
    <mergeCell ref="O93:T93"/>
    <mergeCell ref="U93:Z93"/>
    <mergeCell ref="AA93:AF93"/>
    <mergeCell ref="AG93:AL93"/>
    <mergeCell ref="O90:T90"/>
    <mergeCell ref="U90:Z90"/>
    <mergeCell ref="AA90:AF90"/>
    <mergeCell ref="AG90:AL90"/>
    <mergeCell ref="O91:T91"/>
    <mergeCell ref="U91:Z91"/>
    <mergeCell ref="AA91:AF91"/>
    <mergeCell ref="AG91:AL91"/>
    <mergeCell ref="O88:T88"/>
    <mergeCell ref="U88:Z88"/>
    <mergeCell ref="AA88:AF88"/>
    <mergeCell ref="AG88:AL88"/>
    <mergeCell ref="O89:T89"/>
    <mergeCell ref="U89:Z89"/>
    <mergeCell ref="AA89:AF89"/>
    <mergeCell ref="AG89:AL89"/>
    <mergeCell ref="O86:T86"/>
    <mergeCell ref="U86:Z86"/>
    <mergeCell ref="AA86:AF86"/>
    <mergeCell ref="AG86:AL86"/>
    <mergeCell ref="O87:T87"/>
    <mergeCell ref="U87:Z87"/>
    <mergeCell ref="AA87:AF87"/>
    <mergeCell ref="AG87:AL87"/>
    <mergeCell ref="O84:T84"/>
    <mergeCell ref="U84:Z84"/>
    <mergeCell ref="AA84:AF84"/>
    <mergeCell ref="AG84:AL84"/>
    <mergeCell ref="O85:T85"/>
    <mergeCell ref="U85:Z85"/>
    <mergeCell ref="AA85:AF85"/>
    <mergeCell ref="AG85:AL85"/>
    <mergeCell ref="O82:T82"/>
    <mergeCell ref="U82:Z82"/>
    <mergeCell ref="AA82:AF82"/>
    <mergeCell ref="AG82:AL82"/>
    <mergeCell ref="O83:T83"/>
    <mergeCell ref="U83:Z83"/>
    <mergeCell ref="AA83:AF83"/>
    <mergeCell ref="AG83:AL83"/>
    <mergeCell ref="O80:T80"/>
    <mergeCell ref="U80:Z80"/>
    <mergeCell ref="AA80:AF80"/>
    <mergeCell ref="AG80:AL80"/>
    <mergeCell ref="O81:T81"/>
    <mergeCell ref="U81:Z81"/>
    <mergeCell ref="AA81:AF81"/>
    <mergeCell ref="AG81:AL81"/>
    <mergeCell ref="O78:T78"/>
    <mergeCell ref="U78:Z78"/>
    <mergeCell ref="AA78:AF78"/>
    <mergeCell ref="AG78:AL78"/>
    <mergeCell ref="O79:T79"/>
    <mergeCell ref="U79:Z79"/>
    <mergeCell ref="AA79:AF79"/>
    <mergeCell ref="AG79:AL79"/>
    <mergeCell ref="O75:T75"/>
    <mergeCell ref="U75:Z75"/>
    <mergeCell ref="AA75:AF75"/>
    <mergeCell ref="AG75:AL75"/>
    <mergeCell ref="O76:T76"/>
    <mergeCell ref="U76:Z76"/>
    <mergeCell ref="AA76:AF76"/>
    <mergeCell ref="AG76:AL76"/>
    <mergeCell ref="O73:T73"/>
    <mergeCell ref="U73:Z73"/>
    <mergeCell ref="AA73:AF73"/>
    <mergeCell ref="AG73:AL73"/>
    <mergeCell ref="O74:T74"/>
    <mergeCell ref="U74:Z74"/>
    <mergeCell ref="AA74:AF74"/>
    <mergeCell ref="AG74:AL74"/>
    <mergeCell ref="O71:T71"/>
    <mergeCell ref="U71:Z71"/>
    <mergeCell ref="AA71:AF71"/>
    <mergeCell ref="AG71:AL71"/>
    <mergeCell ref="O72:T72"/>
    <mergeCell ref="U72:Z72"/>
    <mergeCell ref="AA72:AF72"/>
    <mergeCell ref="AG72:AL72"/>
    <mergeCell ref="O69:T69"/>
    <mergeCell ref="U69:Z69"/>
    <mergeCell ref="AA69:AF69"/>
    <mergeCell ref="AG69:AL69"/>
    <mergeCell ref="O70:T70"/>
    <mergeCell ref="U70:Z70"/>
    <mergeCell ref="AA70:AF70"/>
    <mergeCell ref="AG70:AL70"/>
    <mergeCell ref="O67:T67"/>
    <mergeCell ref="U67:Z67"/>
    <mergeCell ref="AA67:AF67"/>
    <mergeCell ref="AG67:AL67"/>
    <mergeCell ref="O68:T68"/>
    <mergeCell ref="U68:Z68"/>
    <mergeCell ref="AA68:AF68"/>
    <mergeCell ref="AG68:AL68"/>
    <mergeCell ref="O65:T65"/>
    <mergeCell ref="U65:Z65"/>
    <mergeCell ref="AA65:AF65"/>
    <mergeCell ref="AG65:AL65"/>
    <mergeCell ref="O66:T66"/>
    <mergeCell ref="U66:Z66"/>
    <mergeCell ref="AA66:AF66"/>
    <mergeCell ref="AG66:AL66"/>
    <mergeCell ref="O63:T63"/>
    <mergeCell ref="U63:Z63"/>
    <mergeCell ref="AA63:AF63"/>
    <mergeCell ref="AG63:AL63"/>
    <mergeCell ref="O64:T64"/>
    <mergeCell ref="U64:Z64"/>
    <mergeCell ref="AA64:AF64"/>
    <mergeCell ref="AG64:AL64"/>
    <mergeCell ref="O61:T61"/>
    <mergeCell ref="U61:Z61"/>
    <mergeCell ref="AA61:AF61"/>
    <mergeCell ref="AG61:AL61"/>
    <mergeCell ref="O62:T62"/>
    <mergeCell ref="U62:Z62"/>
    <mergeCell ref="AA62:AF62"/>
    <mergeCell ref="AG62:AL62"/>
    <mergeCell ref="O59:T59"/>
    <mergeCell ref="U59:Z59"/>
    <mergeCell ref="AA59:AF59"/>
    <mergeCell ref="AG59:AL59"/>
    <mergeCell ref="O60:T60"/>
    <mergeCell ref="U60:Z60"/>
    <mergeCell ref="AA60:AF60"/>
    <mergeCell ref="AG60:AL60"/>
    <mergeCell ref="O57:T57"/>
    <mergeCell ref="U57:Z57"/>
    <mergeCell ref="AA57:AF57"/>
    <mergeCell ref="AG57:AL57"/>
    <mergeCell ref="O58:T58"/>
    <mergeCell ref="U58:Z58"/>
    <mergeCell ref="AA58:AF58"/>
    <mergeCell ref="AG58:AL58"/>
    <mergeCell ref="O55:T55"/>
    <mergeCell ref="U55:Z55"/>
    <mergeCell ref="AA55:AF55"/>
    <mergeCell ref="AG55:AL55"/>
    <mergeCell ref="O56:T56"/>
    <mergeCell ref="U56:Z56"/>
    <mergeCell ref="AA56:AF56"/>
    <mergeCell ref="AG56:AL56"/>
    <mergeCell ref="O53:T53"/>
    <mergeCell ref="U53:Z53"/>
    <mergeCell ref="AA53:AF53"/>
    <mergeCell ref="AG53:AL53"/>
    <mergeCell ref="O54:T54"/>
    <mergeCell ref="U54:Z54"/>
    <mergeCell ref="AA54:AF54"/>
    <mergeCell ref="AG54:AL54"/>
    <mergeCell ref="O51:T51"/>
    <mergeCell ref="U51:Z51"/>
    <mergeCell ref="AA51:AF51"/>
    <mergeCell ref="AG51:AL51"/>
    <mergeCell ref="O52:T52"/>
    <mergeCell ref="U52:Z52"/>
    <mergeCell ref="AA52:AF52"/>
    <mergeCell ref="AG52:AL52"/>
    <mergeCell ref="O49:T49"/>
    <mergeCell ref="U49:Z49"/>
    <mergeCell ref="AA49:AF49"/>
    <mergeCell ref="AG49:AL49"/>
    <mergeCell ref="O50:T50"/>
    <mergeCell ref="U50:Z50"/>
    <mergeCell ref="AA50:AF50"/>
    <mergeCell ref="AG50:AL50"/>
    <mergeCell ref="O47:T47"/>
    <mergeCell ref="U47:Z47"/>
    <mergeCell ref="AA47:AF47"/>
    <mergeCell ref="AG47:AL47"/>
    <mergeCell ref="O48:T48"/>
    <mergeCell ref="U48:Z48"/>
    <mergeCell ref="AA48:AF48"/>
    <mergeCell ref="AG48:AL48"/>
    <mergeCell ref="O45:T45"/>
    <mergeCell ref="U45:Z45"/>
    <mergeCell ref="AA45:AF45"/>
    <mergeCell ref="AG45:AL45"/>
    <mergeCell ref="O46:T46"/>
    <mergeCell ref="U46:Z46"/>
    <mergeCell ref="AA46:AF46"/>
    <mergeCell ref="AG46:AL46"/>
    <mergeCell ref="O43:T43"/>
    <mergeCell ref="U43:Z43"/>
    <mergeCell ref="AA43:AF43"/>
    <mergeCell ref="AG43:AL43"/>
    <mergeCell ref="O44:T44"/>
    <mergeCell ref="U44:Z44"/>
    <mergeCell ref="AA44:AF44"/>
    <mergeCell ref="AG44:AL44"/>
    <mergeCell ref="O41:T41"/>
    <mergeCell ref="U41:Z41"/>
    <mergeCell ref="AA41:AF41"/>
    <mergeCell ref="AG41:AL41"/>
    <mergeCell ref="O42:T42"/>
    <mergeCell ref="U42:Z42"/>
    <mergeCell ref="AA42:AF42"/>
    <mergeCell ref="AG42:AL42"/>
    <mergeCell ref="O39:T39"/>
    <mergeCell ref="U39:Z39"/>
    <mergeCell ref="AA39:AF39"/>
    <mergeCell ref="AG39:AL39"/>
    <mergeCell ref="O40:T40"/>
    <mergeCell ref="U40:Z40"/>
    <mergeCell ref="AA40:AF40"/>
    <mergeCell ref="AG40:AL40"/>
    <mergeCell ref="O37:T37"/>
    <mergeCell ref="U37:Z37"/>
    <mergeCell ref="AA37:AF37"/>
    <mergeCell ref="AG37:AL37"/>
    <mergeCell ref="O38:T38"/>
    <mergeCell ref="U38:Z38"/>
    <mergeCell ref="AA38:AF38"/>
    <mergeCell ref="AG38:AL38"/>
    <mergeCell ref="O35:T35"/>
    <mergeCell ref="U35:Z35"/>
    <mergeCell ref="AA35:AF35"/>
    <mergeCell ref="AG35:AL35"/>
    <mergeCell ref="O36:T36"/>
    <mergeCell ref="U36:Z36"/>
    <mergeCell ref="AA36:AF36"/>
    <mergeCell ref="AG36:AL36"/>
    <mergeCell ref="O33:T33"/>
    <mergeCell ref="U33:Z33"/>
    <mergeCell ref="AA33:AF33"/>
    <mergeCell ref="AG33:AL33"/>
    <mergeCell ref="O34:T34"/>
    <mergeCell ref="U34:Z34"/>
    <mergeCell ref="AA34:AF34"/>
    <mergeCell ref="AG34:AL34"/>
    <mergeCell ref="O31:T31"/>
    <mergeCell ref="U31:Z31"/>
    <mergeCell ref="AA31:AF31"/>
    <mergeCell ref="AG31:AL31"/>
    <mergeCell ref="O32:T32"/>
    <mergeCell ref="U32:Z32"/>
    <mergeCell ref="AA32:AF32"/>
    <mergeCell ref="AG32:AL32"/>
    <mergeCell ref="O29:T29"/>
    <mergeCell ref="U29:Z29"/>
    <mergeCell ref="AA29:AF29"/>
    <mergeCell ref="AG29:AL29"/>
    <mergeCell ref="O30:T30"/>
    <mergeCell ref="U30:Z30"/>
    <mergeCell ref="AA30:AF30"/>
    <mergeCell ref="AG30:AL30"/>
    <mergeCell ref="O27:T27"/>
    <mergeCell ref="U27:Z27"/>
    <mergeCell ref="AA27:AF27"/>
    <mergeCell ref="AG27:AL27"/>
    <mergeCell ref="O28:T28"/>
    <mergeCell ref="U28:Z28"/>
    <mergeCell ref="AA28:AF28"/>
    <mergeCell ref="AG28:AL28"/>
    <mergeCell ref="O25:T25"/>
    <mergeCell ref="U25:Z25"/>
    <mergeCell ref="AA25:AF25"/>
    <mergeCell ref="AG25:AL25"/>
    <mergeCell ref="O26:T26"/>
    <mergeCell ref="U26:Z26"/>
    <mergeCell ref="AA26:AF26"/>
    <mergeCell ref="AG26:AL26"/>
    <mergeCell ref="O24:T24"/>
    <mergeCell ref="U24:Z24"/>
    <mergeCell ref="AA24:AF24"/>
    <mergeCell ref="AG24:AL24"/>
    <mergeCell ref="O21:T21"/>
    <mergeCell ref="U21:Z21"/>
    <mergeCell ref="AA21:AF21"/>
    <mergeCell ref="AG21:AL21"/>
    <mergeCell ref="O22:T22"/>
    <mergeCell ref="U22:Z22"/>
    <mergeCell ref="AA22:AF22"/>
    <mergeCell ref="AG22:AL22"/>
    <mergeCell ref="U17:Z17"/>
    <mergeCell ref="AA17:AF17"/>
    <mergeCell ref="AG17:AL17"/>
    <mergeCell ref="O18:T18"/>
    <mergeCell ref="U18:Z18"/>
    <mergeCell ref="AA18:AF18"/>
    <mergeCell ref="AG18:AL18"/>
    <mergeCell ref="O23:T23"/>
    <mergeCell ref="U23:Z23"/>
    <mergeCell ref="AA23:AF23"/>
    <mergeCell ref="AG23:AL23"/>
    <mergeCell ref="AA6:AC6"/>
    <mergeCell ref="AA7:AC7"/>
    <mergeCell ref="AI8:AL8"/>
    <mergeCell ref="O15:T15"/>
    <mergeCell ref="U15:Z15"/>
    <mergeCell ref="AA15:AF15"/>
    <mergeCell ref="AG15:AL15"/>
    <mergeCell ref="O16:T16"/>
    <mergeCell ref="U16:Z16"/>
    <mergeCell ref="AA16:AF16"/>
    <mergeCell ref="AG16:AL16"/>
    <mergeCell ref="O13:T13"/>
    <mergeCell ref="U13:Z13"/>
    <mergeCell ref="AA13:AF13"/>
    <mergeCell ref="AG13:AL13"/>
    <mergeCell ref="O14:T14"/>
    <mergeCell ref="U14:Z14"/>
    <mergeCell ref="AA14:AF14"/>
    <mergeCell ref="AG14:AL14"/>
    <mergeCell ref="O117:T117"/>
    <mergeCell ref="U117:Z117"/>
    <mergeCell ref="AA117:AF117"/>
    <mergeCell ref="AG117:AL117"/>
    <mergeCell ref="D9:N10"/>
    <mergeCell ref="O10:Z10"/>
    <mergeCell ref="AA10:AL10"/>
    <mergeCell ref="O11:T11"/>
    <mergeCell ref="U11:Z11"/>
    <mergeCell ref="AA11:AF11"/>
    <mergeCell ref="AG11:AL11"/>
    <mergeCell ref="O12:T12"/>
    <mergeCell ref="U12:Z12"/>
    <mergeCell ref="AA12:AF12"/>
    <mergeCell ref="AG12:AL12"/>
    <mergeCell ref="O19:T19"/>
    <mergeCell ref="U19:Z19"/>
    <mergeCell ref="AA19:AF19"/>
    <mergeCell ref="AG19:AL19"/>
    <mergeCell ref="O20:T20"/>
    <mergeCell ref="U20:Z20"/>
    <mergeCell ref="AA20:AF20"/>
    <mergeCell ref="AG20:AL20"/>
    <mergeCell ref="O17:T17"/>
  </mergeCells>
  <phoneticPr fontId="2" type="noConversion"/>
  <dataValidations count="1">
    <dataValidation allowBlank="1" showInputMessage="1" showErrorMessage="1" promptTitle="단위에 주의하여 입력해 주십시오." prompt="이 셀에는 숫자만 입력해 주십시오." sqref="U13 AG13 U100 AG100" xr:uid="{00000000-0002-0000-1F00-000000000000}"/>
  </dataValidations>
  <pageMargins left="0.59055118110236227" right="0.47244094488188981" top="0.74803149606299213" bottom="0.74803149606299213" header="0.31496062992125984" footer="0.31496062992125984"/>
  <pageSetup paperSize="9" scale="70"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G133"/>
  <sheetViews>
    <sheetView showGridLines="0" view="pageBreakPreview" zoomScaleNormal="100" zoomScaleSheetLayoutView="100" workbookViewId="0">
      <selection activeCell="J1" sqref="J1"/>
    </sheetView>
  </sheetViews>
  <sheetFormatPr defaultRowHeight="16.5"/>
  <cols>
    <col min="1" max="1" width="9" style="91"/>
    <col min="2" max="3" width="1.125" style="91" customWidth="1"/>
    <col min="4" max="14" width="2.75" style="91" customWidth="1"/>
    <col min="15" max="38" width="3.25" style="91" customWidth="1"/>
    <col min="39" max="40" width="9" style="91"/>
    <col min="41" max="41" width="14.125" style="91" bestFit="1" customWidth="1"/>
    <col min="42" max="45" width="9" style="91"/>
    <col min="46" max="16384" width="9" style="97"/>
  </cols>
  <sheetData>
    <row r="1" spans="1:45"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c r="AR1" s="97"/>
      <c r="AS1" s="97"/>
    </row>
    <row r="2" spans="1:45" ht="20.25" customHeight="1">
      <c r="A2" s="45"/>
      <c r="B2" s="714" t="s">
        <v>578</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R2" s="97"/>
      <c r="AS2" s="97"/>
    </row>
    <row r="3" spans="1:45">
      <c r="AR3" s="97"/>
      <c r="AS3" s="97"/>
    </row>
    <row r="4" spans="1:45" ht="16.5" customHeight="1">
      <c r="J4" s="175" t="s">
        <v>336</v>
      </c>
      <c r="L4" s="235" t="s">
        <v>337</v>
      </c>
      <c r="M4" s="236">
        <f>'5부.Ⅰ'!Q6</f>
        <v>2</v>
      </c>
      <c r="N4" s="235" t="s">
        <v>338</v>
      </c>
      <c r="O4" s="236">
        <f>'5부.Ⅰ'!S6</f>
        <v>1</v>
      </c>
      <c r="P4" s="209" t="s">
        <v>962</v>
      </c>
      <c r="R4" s="175"/>
      <c r="S4" s="210" t="s">
        <v>579</v>
      </c>
      <c r="T4" s="237"/>
      <c r="U4" s="210"/>
      <c r="V4" s="857" t="s">
        <v>1203</v>
      </c>
      <c r="W4" s="857"/>
      <c r="X4" s="857"/>
      <c r="Y4" s="210"/>
      <c r="Z4" s="210" t="s">
        <v>580</v>
      </c>
      <c r="AA4" s="210"/>
      <c r="AB4" s="237"/>
      <c r="AC4" s="888" t="str">
        <f>표지!G6</f>
        <v>2025.03.31</v>
      </c>
      <c r="AD4" s="888"/>
      <c r="AE4" s="888"/>
      <c r="AF4" s="237"/>
      <c r="AG4" s="175"/>
      <c r="AH4" s="175"/>
      <c r="AI4" s="175"/>
      <c r="AJ4" s="175"/>
      <c r="AK4" s="175"/>
      <c r="AL4" s="175"/>
    </row>
    <row r="5" spans="1:45" ht="16.5" customHeight="1">
      <c r="J5" s="175" t="s">
        <v>342</v>
      </c>
      <c r="L5" s="235" t="s">
        <v>337</v>
      </c>
      <c r="M5" s="238">
        <f>'5부.Ⅰ'!Q7</f>
        <v>1</v>
      </c>
      <c r="N5" s="235" t="s">
        <v>338</v>
      </c>
      <c r="O5" s="236">
        <f>IF(OR(M4=1),"-",O4)</f>
        <v>1</v>
      </c>
      <c r="P5" s="209" t="s">
        <v>962</v>
      </c>
      <c r="R5" s="175"/>
      <c r="S5" s="210" t="s">
        <v>579</v>
      </c>
      <c r="T5" s="237"/>
      <c r="U5" s="210"/>
      <c r="V5" s="857" t="s">
        <v>1305</v>
      </c>
      <c r="W5" s="857"/>
      <c r="X5" s="857"/>
      <c r="Y5" s="210"/>
      <c r="Z5" s="210" t="s">
        <v>580</v>
      </c>
      <c r="AA5" s="210"/>
      <c r="AB5" s="237"/>
      <c r="AC5" s="857" t="s">
        <v>1306</v>
      </c>
      <c r="AD5" s="857"/>
      <c r="AE5" s="857"/>
      <c r="AF5" s="237"/>
      <c r="AG5" s="175"/>
      <c r="AH5" s="175"/>
      <c r="AI5" s="175"/>
      <c r="AJ5" s="175"/>
      <c r="AK5" s="175"/>
      <c r="AL5" s="175"/>
    </row>
    <row r="6" spans="1:45" ht="17.25" customHeight="1">
      <c r="B6" s="20"/>
      <c r="C6" s="20"/>
      <c r="D6" s="175" t="s">
        <v>581</v>
      </c>
      <c r="E6" s="58"/>
      <c r="F6" s="58"/>
      <c r="G6" s="175" t="str">
        <f>표지!E28</f>
        <v>(주)서울장위대한제52호위탁관리부동산투자회사</v>
      </c>
      <c r="H6" s="58"/>
      <c r="I6" s="58"/>
      <c r="J6" s="58"/>
      <c r="K6" s="58"/>
      <c r="L6" s="58"/>
      <c r="M6" s="58"/>
      <c r="N6" s="58"/>
      <c r="O6" s="58"/>
      <c r="P6" s="58"/>
      <c r="Q6" s="58"/>
      <c r="R6" s="58"/>
      <c r="S6" s="58"/>
      <c r="T6" s="58"/>
      <c r="U6" s="58"/>
      <c r="V6" s="58"/>
      <c r="W6" s="58"/>
      <c r="X6" s="58"/>
      <c r="Y6" s="58"/>
      <c r="Z6" s="58"/>
      <c r="AA6" s="58"/>
      <c r="AB6" s="58"/>
      <c r="AC6" s="58"/>
      <c r="AD6" s="58"/>
      <c r="AE6" s="58"/>
      <c r="AF6" s="58"/>
      <c r="AG6" s="24"/>
      <c r="AH6" s="59"/>
      <c r="AI6" s="889" t="s">
        <v>582</v>
      </c>
      <c r="AJ6" s="889"/>
      <c r="AK6" s="889"/>
      <c r="AL6" s="889"/>
    </row>
    <row r="7" spans="1:45" ht="16.5" customHeight="1">
      <c r="D7" s="879" t="s">
        <v>345</v>
      </c>
      <c r="E7" s="880"/>
      <c r="F7" s="880"/>
      <c r="G7" s="880"/>
      <c r="H7" s="880"/>
      <c r="I7" s="880"/>
      <c r="J7" s="880"/>
      <c r="K7" s="880"/>
      <c r="L7" s="880"/>
      <c r="M7" s="880"/>
      <c r="N7" s="881"/>
      <c r="O7" s="222"/>
      <c r="P7" s="239"/>
      <c r="Q7" s="239"/>
      <c r="R7" s="239"/>
      <c r="S7" s="239" t="s">
        <v>125</v>
      </c>
      <c r="T7" s="240">
        <f>M4</f>
        <v>2</v>
      </c>
      <c r="U7" s="239" t="s">
        <v>583</v>
      </c>
      <c r="V7" s="239"/>
      <c r="W7" s="239"/>
      <c r="X7" s="239"/>
      <c r="Y7" s="239"/>
      <c r="Z7" s="241"/>
      <c r="AA7" s="222"/>
      <c r="AB7" s="239"/>
      <c r="AC7" s="239"/>
      <c r="AD7" s="239"/>
      <c r="AE7" s="239" t="s">
        <v>125</v>
      </c>
      <c r="AF7" s="217">
        <f>M5</f>
        <v>1</v>
      </c>
      <c r="AG7" s="239" t="s">
        <v>584</v>
      </c>
      <c r="AH7" s="239"/>
      <c r="AI7" s="239"/>
      <c r="AJ7" s="239"/>
      <c r="AK7" s="239"/>
      <c r="AL7" s="241"/>
      <c r="AR7" s="97"/>
      <c r="AS7" s="97"/>
    </row>
    <row r="8" spans="1:45" ht="16.5" customHeight="1">
      <c r="A8" s="242" t="s">
        <v>585</v>
      </c>
      <c r="D8" s="882"/>
      <c r="E8" s="883"/>
      <c r="F8" s="883"/>
      <c r="G8" s="883"/>
      <c r="H8" s="883"/>
      <c r="I8" s="883"/>
      <c r="J8" s="883"/>
      <c r="K8" s="883"/>
      <c r="L8" s="883"/>
      <c r="M8" s="883"/>
      <c r="N8" s="884"/>
      <c r="O8" s="849" t="s">
        <v>586</v>
      </c>
      <c r="P8" s="850"/>
      <c r="Q8" s="850"/>
      <c r="R8" s="850"/>
      <c r="S8" s="850"/>
      <c r="T8" s="850"/>
      <c r="U8" s="850"/>
      <c r="V8" s="850"/>
      <c r="W8" s="850"/>
      <c r="X8" s="850"/>
      <c r="Y8" s="850"/>
      <c r="Z8" s="851"/>
      <c r="AA8" s="849" t="s">
        <v>586</v>
      </c>
      <c r="AB8" s="850"/>
      <c r="AC8" s="850"/>
      <c r="AD8" s="850"/>
      <c r="AE8" s="850"/>
      <c r="AF8" s="850"/>
      <c r="AG8" s="850"/>
      <c r="AH8" s="850"/>
      <c r="AI8" s="850"/>
      <c r="AJ8" s="850"/>
      <c r="AK8" s="850"/>
      <c r="AL8" s="851"/>
      <c r="AS8" s="97"/>
    </row>
    <row r="9" spans="1:45" ht="16.5" customHeight="1">
      <c r="D9" s="882"/>
      <c r="E9" s="883"/>
      <c r="F9" s="883"/>
      <c r="G9" s="883"/>
      <c r="H9" s="883"/>
      <c r="I9" s="883"/>
      <c r="J9" s="883"/>
      <c r="K9" s="883"/>
      <c r="L9" s="883"/>
      <c r="M9" s="883"/>
      <c r="N9" s="884"/>
      <c r="O9" s="885" t="s">
        <v>587</v>
      </c>
      <c r="P9" s="886"/>
      <c r="Q9" s="886"/>
      <c r="R9" s="886"/>
      <c r="S9" s="886"/>
      <c r="T9" s="887"/>
      <c r="U9" s="885" t="s">
        <v>588</v>
      </c>
      <c r="V9" s="886"/>
      <c r="W9" s="886"/>
      <c r="X9" s="886"/>
      <c r="Y9" s="886"/>
      <c r="Z9" s="887"/>
      <c r="AA9" s="885" t="s">
        <v>587</v>
      </c>
      <c r="AB9" s="886"/>
      <c r="AC9" s="886"/>
      <c r="AD9" s="886"/>
      <c r="AE9" s="886"/>
      <c r="AF9" s="887"/>
      <c r="AG9" s="885" t="s">
        <v>589</v>
      </c>
      <c r="AH9" s="886"/>
      <c r="AI9" s="886"/>
      <c r="AJ9" s="886"/>
      <c r="AK9" s="886"/>
      <c r="AL9" s="887"/>
    </row>
    <row r="10" spans="1:45" ht="16.5" customHeight="1">
      <c r="A10" s="93" t="s">
        <v>590</v>
      </c>
      <c r="B10" s="93"/>
      <c r="C10" s="93"/>
      <c r="D10" s="222" t="s">
        <v>591</v>
      </c>
      <c r="E10" s="223"/>
      <c r="F10" s="223"/>
      <c r="G10" s="223"/>
      <c r="H10" s="223"/>
      <c r="I10" s="223"/>
      <c r="J10" s="223"/>
      <c r="K10" s="223"/>
      <c r="L10" s="223"/>
      <c r="M10" s="223"/>
      <c r="N10" s="224"/>
      <c r="O10" s="891">
        <f>+O11+O12+O13+O14+O15+O16+O17</f>
        <v>0</v>
      </c>
      <c r="P10" s="892"/>
      <c r="Q10" s="892"/>
      <c r="R10" s="892"/>
      <c r="S10" s="892"/>
      <c r="T10" s="893"/>
      <c r="U10" s="891">
        <f>+U11+U12+U13+U14+U15+U16+U17</f>
        <v>0</v>
      </c>
      <c r="V10" s="892"/>
      <c r="W10" s="892"/>
      <c r="X10" s="892"/>
      <c r="Y10" s="892"/>
      <c r="Z10" s="893"/>
      <c r="AA10" s="891">
        <f>+AA11+AA12+AA13+AA14+AA15+AA16+AA17</f>
        <v>0</v>
      </c>
      <c r="AB10" s="892"/>
      <c r="AC10" s="892"/>
      <c r="AD10" s="892"/>
      <c r="AE10" s="892"/>
      <c r="AF10" s="893"/>
      <c r="AG10" s="891">
        <f>+AG11+AG12+AG13+AG14+AG15+AG16+AG17</f>
        <v>0</v>
      </c>
      <c r="AH10" s="892"/>
      <c r="AI10" s="892"/>
      <c r="AJ10" s="892"/>
      <c r="AK10" s="892"/>
      <c r="AL10" s="893"/>
    </row>
    <row r="11" spans="1:45" ht="16.5" customHeight="1">
      <c r="A11" s="93" t="s">
        <v>592</v>
      </c>
      <c r="B11" s="93"/>
      <c r="C11" s="93"/>
      <c r="D11" s="225" t="s">
        <v>593</v>
      </c>
      <c r="E11" s="223"/>
      <c r="F11" s="223"/>
      <c r="G11" s="223"/>
      <c r="H11" s="223"/>
      <c r="I11" s="223"/>
      <c r="J11" s="223"/>
      <c r="K11" s="223"/>
      <c r="L11" s="223"/>
      <c r="M11" s="223"/>
      <c r="N11" s="224"/>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row>
    <row r="12" spans="1:45" ht="16.5" customHeight="1">
      <c r="A12" s="93" t="s">
        <v>594</v>
      </c>
      <c r="B12" s="93"/>
      <c r="C12" s="93"/>
      <c r="D12" s="225" t="s">
        <v>595</v>
      </c>
      <c r="E12" s="223"/>
      <c r="F12" s="223"/>
      <c r="G12" s="223"/>
      <c r="H12" s="223"/>
      <c r="I12" s="223"/>
      <c r="J12" s="223"/>
      <c r="K12" s="223"/>
      <c r="L12" s="223"/>
      <c r="M12" s="223"/>
      <c r="N12" s="224"/>
      <c r="O12" s="890"/>
      <c r="P12" s="890"/>
      <c r="Q12" s="890"/>
      <c r="R12" s="890"/>
      <c r="S12" s="890"/>
      <c r="T12" s="890"/>
      <c r="U12" s="890"/>
      <c r="V12" s="890"/>
      <c r="W12" s="890"/>
      <c r="X12" s="890"/>
      <c r="Y12" s="890"/>
      <c r="Z12" s="890"/>
      <c r="AA12" s="890"/>
      <c r="AB12" s="890"/>
      <c r="AC12" s="890"/>
      <c r="AD12" s="890"/>
      <c r="AE12" s="890"/>
      <c r="AF12" s="890"/>
      <c r="AG12" s="890"/>
      <c r="AH12" s="890"/>
      <c r="AI12" s="890"/>
      <c r="AJ12" s="890"/>
      <c r="AK12" s="890"/>
      <c r="AL12" s="890"/>
    </row>
    <row r="13" spans="1:45" ht="16.5" customHeight="1">
      <c r="A13" s="93" t="s">
        <v>596</v>
      </c>
      <c r="B13" s="93"/>
      <c r="C13" s="93"/>
      <c r="D13" s="225" t="s">
        <v>597</v>
      </c>
      <c r="E13" s="223"/>
      <c r="F13" s="223"/>
      <c r="G13" s="223"/>
      <c r="H13" s="223"/>
      <c r="I13" s="223"/>
      <c r="J13" s="223"/>
      <c r="K13" s="223"/>
      <c r="L13" s="223"/>
      <c r="M13" s="223"/>
      <c r="N13" s="224"/>
      <c r="O13" s="890"/>
      <c r="P13" s="890"/>
      <c r="Q13" s="890"/>
      <c r="R13" s="890"/>
      <c r="S13" s="890"/>
      <c r="T13" s="890"/>
      <c r="U13" s="890"/>
      <c r="V13" s="890"/>
      <c r="W13" s="890"/>
      <c r="X13" s="890"/>
      <c r="Y13" s="890"/>
      <c r="Z13" s="890"/>
      <c r="AA13" s="890"/>
      <c r="AB13" s="890"/>
      <c r="AC13" s="890"/>
      <c r="AD13" s="890"/>
      <c r="AE13" s="890"/>
      <c r="AF13" s="890"/>
      <c r="AG13" s="890"/>
      <c r="AH13" s="890"/>
      <c r="AI13" s="890"/>
      <c r="AJ13" s="890"/>
      <c r="AK13" s="890"/>
      <c r="AL13" s="890"/>
    </row>
    <row r="14" spans="1:45" ht="16.5" customHeight="1">
      <c r="A14" s="93" t="s">
        <v>598</v>
      </c>
      <c r="B14" s="93"/>
      <c r="C14" s="93"/>
      <c r="D14" s="225" t="s">
        <v>599</v>
      </c>
      <c r="E14" s="223"/>
      <c r="F14" s="223"/>
      <c r="G14" s="223"/>
      <c r="H14" s="223"/>
      <c r="I14" s="223"/>
      <c r="J14" s="223"/>
      <c r="K14" s="223"/>
      <c r="L14" s="223"/>
      <c r="M14" s="223"/>
      <c r="N14" s="224"/>
      <c r="O14" s="890"/>
      <c r="P14" s="890"/>
      <c r="Q14" s="890"/>
      <c r="R14" s="890"/>
      <c r="S14" s="890"/>
      <c r="T14" s="890"/>
      <c r="U14" s="890"/>
      <c r="V14" s="890"/>
      <c r="W14" s="890"/>
      <c r="X14" s="890"/>
      <c r="Y14" s="890"/>
      <c r="Z14" s="890"/>
      <c r="AA14" s="890"/>
      <c r="AB14" s="890"/>
      <c r="AC14" s="890"/>
      <c r="AD14" s="890"/>
      <c r="AE14" s="890"/>
      <c r="AF14" s="890"/>
      <c r="AG14" s="890"/>
      <c r="AH14" s="890"/>
      <c r="AI14" s="890"/>
      <c r="AJ14" s="890"/>
      <c r="AK14" s="890"/>
      <c r="AL14" s="890"/>
    </row>
    <row r="15" spans="1:45" ht="16.5" customHeight="1">
      <c r="A15" s="93" t="s">
        <v>600</v>
      </c>
      <c r="B15" s="93"/>
      <c r="C15" s="93"/>
      <c r="D15" s="225" t="s">
        <v>601</v>
      </c>
      <c r="E15" s="223"/>
      <c r="F15" s="223"/>
      <c r="G15" s="223"/>
      <c r="H15" s="223"/>
      <c r="I15" s="223"/>
      <c r="J15" s="223"/>
      <c r="K15" s="223"/>
      <c r="L15" s="223"/>
      <c r="M15" s="223"/>
      <c r="N15" s="224"/>
      <c r="O15" s="890"/>
      <c r="P15" s="890"/>
      <c r="Q15" s="890"/>
      <c r="R15" s="890"/>
      <c r="S15" s="890"/>
      <c r="T15" s="890"/>
      <c r="U15" s="890"/>
      <c r="V15" s="890"/>
      <c r="W15" s="890"/>
      <c r="X15" s="890"/>
      <c r="Y15" s="890"/>
      <c r="Z15" s="890"/>
      <c r="AA15" s="890"/>
      <c r="AB15" s="890"/>
      <c r="AC15" s="890"/>
      <c r="AD15" s="890"/>
      <c r="AE15" s="890"/>
      <c r="AF15" s="890"/>
      <c r="AG15" s="890"/>
      <c r="AH15" s="890"/>
      <c r="AI15" s="890"/>
      <c r="AJ15" s="890"/>
      <c r="AK15" s="890"/>
      <c r="AL15" s="890"/>
    </row>
    <row r="16" spans="1:45" ht="16.5" customHeight="1">
      <c r="A16" s="93" t="s">
        <v>947</v>
      </c>
      <c r="B16" s="93"/>
      <c r="C16" s="93"/>
      <c r="D16" s="225" t="s">
        <v>946</v>
      </c>
      <c r="E16" s="223"/>
      <c r="F16" s="223"/>
      <c r="G16" s="223"/>
      <c r="H16" s="223"/>
      <c r="I16" s="223"/>
      <c r="J16" s="223"/>
      <c r="K16" s="223"/>
      <c r="L16" s="223"/>
      <c r="M16" s="223"/>
      <c r="N16" s="224"/>
      <c r="O16" s="890"/>
      <c r="P16" s="890"/>
      <c r="Q16" s="890"/>
      <c r="R16" s="890"/>
      <c r="S16" s="890"/>
      <c r="T16" s="890"/>
      <c r="U16" s="890"/>
      <c r="V16" s="890"/>
      <c r="W16" s="890"/>
      <c r="X16" s="890"/>
      <c r="Y16" s="890"/>
      <c r="Z16" s="890"/>
      <c r="AA16" s="890"/>
      <c r="AB16" s="890"/>
      <c r="AC16" s="890"/>
      <c r="AD16" s="890"/>
      <c r="AE16" s="890"/>
      <c r="AF16" s="890"/>
      <c r="AG16" s="890"/>
      <c r="AH16" s="890"/>
      <c r="AI16" s="890"/>
      <c r="AJ16" s="890"/>
      <c r="AK16" s="890"/>
      <c r="AL16" s="890"/>
    </row>
    <row r="17" spans="1:85" ht="16.5" customHeight="1">
      <c r="A17" s="93" t="s">
        <v>602</v>
      </c>
      <c r="B17" s="93"/>
      <c r="C17" s="93"/>
      <c r="D17" s="225" t="s">
        <v>948</v>
      </c>
      <c r="E17" s="223"/>
      <c r="F17" s="223"/>
      <c r="G17" s="223"/>
      <c r="H17" s="223"/>
      <c r="I17" s="223"/>
      <c r="J17" s="223"/>
      <c r="K17" s="223"/>
      <c r="L17" s="223"/>
      <c r="M17" s="223"/>
      <c r="N17" s="224"/>
      <c r="O17" s="890"/>
      <c r="P17" s="890"/>
      <c r="Q17" s="890"/>
      <c r="R17" s="890"/>
      <c r="S17" s="890"/>
      <c r="T17" s="890"/>
      <c r="U17" s="890"/>
      <c r="V17" s="890"/>
      <c r="W17" s="890"/>
      <c r="X17" s="890"/>
      <c r="Y17" s="890"/>
      <c r="Z17" s="890"/>
      <c r="AA17" s="890"/>
      <c r="AB17" s="890"/>
      <c r="AC17" s="890"/>
      <c r="AD17" s="890"/>
      <c r="AE17" s="890"/>
      <c r="AF17" s="890"/>
      <c r="AG17" s="890"/>
      <c r="AH17" s="890"/>
      <c r="AI17" s="890"/>
      <c r="AJ17" s="890"/>
      <c r="AK17" s="890"/>
      <c r="AL17" s="890"/>
    </row>
    <row r="18" spans="1:85" s="91" customFormat="1" ht="16.5" customHeight="1">
      <c r="A18" s="93" t="s">
        <v>603</v>
      </c>
      <c r="B18" s="93"/>
      <c r="C18" s="93"/>
      <c r="D18" s="243" t="s">
        <v>604</v>
      </c>
      <c r="E18" s="223"/>
      <c r="F18" s="223"/>
      <c r="G18" s="223"/>
      <c r="H18" s="223"/>
      <c r="I18" s="223"/>
      <c r="J18" s="223"/>
      <c r="K18" s="223"/>
      <c r="L18" s="223"/>
      <c r="M18" s="223"/>
      <c r="N18" s="224"/>
      <c r="O18" s="894">
        <f>+O19+O20+O21+O22+O23+O24+O25+O26+O27+O28+O29+O30+O31+O32+O33+O34+O35+O36+O37+O38+O39+O40+O41+O42+O43+O44+O45+O46+O47</f>
        <v>92796522</v>
      </c>
      <c r="P18" s="894"/>
      <c r="Q18" s="894"/>
      <c r="R18" s="894"/>
      <c r="S18" s="894"/>
      <c r="T18" s="894"/>
      <c r="U18" s="894">
        <f>+U19+U20+U21+U22+U23+U24+U25+U26+U27+U28+U29+U30+U31+U32+U33+U34+U35+U36+U37+U38+U39+U40+U41+U42+U43+U44+U45+U46+U47</f>
        <v>92796522</v>
      </c>
      <c r="V18" s="894"/>
      <c r="W18" s="894"/>
      <c r="X18" s="894"/>
      <c r="Y18" s="894"/>
      <c r="Z18" s="894"/>
      <c r="AA18" s="894">
        <f>+AA19+AA20+AA21+AA22+AA23+AA24+AA25+AA26+AA27+AA28+AA29+AA30+AA31+AA32+AA33+AA34+AA35+AA36+AA37+AA38+AA39+AA40+AA41+AA42+AA43+AA44+AA45+AA46+AA47</f>
        <v>0</v>
      </c>
      <c r="AB18" s="894"/>
      <c r="AC18" s="894"/>
      <c r="AD18" s="894"/>
      <c r="AE18" s="894"/>
      <c r="AF18" s="894"/>
      <c r="AG18" s="894">
        <f>+AG19+AG20+AG21+AG22+AG23+AG24+AG25+AG26+AG27+AG28+AG29+AG30+AG31+AG32+AG33+AG34+AG35+AG36+AG37+AG38+AG39+AG40+AG41+AG42+AG43+AG44+AG45+AG46+AG47</f>
        <v>0</v>
      </c>
      <c r="AH18" s="894"/>
      <c r="AI18" s="894"/>
      <c r="AJ18" s="894"/>
      <c r="AK18" s="894"/>
      <c r="AL18" s="894"/>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row>
    <row r="19" spans="1:85" ht="16.5" customHeight="1">
      <c r="A19" s="93" t="s">
        <v>605</v>
      </c>
      <c r="B19" s="93"/>
      <c r="C19" s="93"/>
      <c r="D19" s="225" t="s">
        <v>606</v>
      </c>
      <c r="E19" s="223"/>
      <c r="F19" s="223"/>
      <c r="G19" s="223"/>
      <c r="H19" s="223"/>
      <c r="I19" s="223"/>
      <c r="J19" s="223"/>
      <c r="K19" s="223"/>
      <c r="L19" s="223"/>
      <c r="M19" s="223"/>
      <c r="N19" s="224"/>
      <c r="O19" s="890"/>
      <c r="P19" s="890"/>
      <c r="Q19" s="890"/>
      <c r="R19" s="890"/>
      <c r="S19" s="890"/>
      <c r="T19" s="890"/>
      <c r="U19" s="890"/>
      <c r="V19" s="890"/>
      <c r="W19" s="890"/>
      <c r="X19" s="890"/>
      <c r="Y19" s="890"/>
      <c r="Z19" s="890"/>
      <c r="AA19" s="890"/>
      <c r="AB19" s="890"/>
      <c r="AC19" s="890"/>
      <c r="AD19" s="890"/>
      <c r="AE19" s="890"/>
      <c r="AF19" s="890"/>
      <c r="AG19" s="890"/>
      <c r="AH19" s="890"/>
      <c r="AI19" s="890"/>
      <c r="AJ19" s="890"/>
      <c r="AK19" s="890"/>
      <c r="AL19" s="890"/>
    </row>
    <row r="20" spans="1:85" ht="16.5" customHeight="1">
      <c r="A20" s="93" t="s">
        <v>607</v>
      </c>
      <c r="B20" s="93"/>
      <c r="C20" s="93"/>
      <c r="D20" s="225" t="s">
        <v>608</v>
      </c>
      <c r="E20" s="223"/>
      <c r="F20" s="223"/>
      <c r="G20" s="223"/>
      <c r="H20" s="223"/>
      <c r="I20" s="223"/>
      <c r="J20" s="223"/>
      <c r="K20" s="223"/>
      <c r="L20" s="223"/>
      <c r="M20" s="223"/>
      <c r="N20" s="224"/>
      <c r="O20" s="890">
        <v>400000</v>
      </c>
      <c r="P20" s="890"/>
      <c r="Q20" s="890"/>
      <c r="R20" s="890"/>
      <c r="S20" s="890"/>
      <c r="T20" s="890"/>
      <c r="U20" s="890">
        <v>400000</v>
      </c>
      <c r="V20" s="890"/>
      <c r="W20" s="890"/>
      <c r="X20" s="890"/>
      <c r="Y20" s="890"/>
      <c r="Z20" s="890"/>
      <c r="AA20" s="890"/>
      <c r="AB20" s="890"/>
      <c r="AC20" s="890"/>
      <c r="AD20" s="890"/>
      <c r="AE20" s="890"/>
      <c r="AF20" s="890"/>
      <c r="AG20" s="890"/>
      <c r="AH20" s="890"/>
      <c r="AI20" s="890"/>
      <c r="AJ20" s="890"/>
      <c r="AK20" s="890"/>
      <c r="AL20" s="890"/>
    </row>
    <row r="21" spans="1:85" ht="16.5" customHeight="1">
      <c r="A21" s="93" t="s">
        <v>609</v>
      </c>
      <c r="B21" s="93"/>
      <c r="C21" s="93"/>
      <c r="D21" s="225" t="s">
        <v>610</v>
      </c>
      <c r="E21" s="223"/>
      <c r="F21" s="223"/>
      <c r="G21" s="223"/>
      <c r="H21" s="223"/>
      <c r="I21" s="223"/>
      <c r="J21" s="223"/>
      <c r="K21" s="223"/>
      <c r="L21" s="223"/>
      <c r="M21" s="223"/>
      <c r="N21" s="224"/>
      <c r="O21" s="890"/>
      <c r="P21" s="890"/>
      <c r="Q21" s="890"/>
      <c r="R21" s="890"/>
      <c r="S21" s="890"/>
      <c r="T21" s="890"/>
      <c r="U21" s="890"/>
      <c r="V21" s="890"/>
      <c r="W21" s="890"/>
      <c r="X21" s="890"/>
      <c r="Y21" s="890"/>
      <c r="Z21" s="890"/>
      <c r="AA21" s="890"/>
      <c r="AB21" s="890"/>
      <c r="AC21" s="890"/>
      <c r="AD21" s="890"/>
      <c r="AE21" s="890"/>
      <c r="AF21" s="890"/>
      <c r="AG21" s="890"/>
      <c r="AH21" s="890"/>
      <c r="AI21" s="890"/>
      <c r="AJ21" s="890"/>
      <c r="AK21" s="890"/>
      <c r="AL21" s="890"/>
    </row>
    <row r="22" spans="1:85" ht="16.5" customHeight="1">
      <c r="A22" s="93" t="s">
        <v>611</v>
      </c>
      <c r="B22" s="93"/>
      <c r="C22" s="93"/>
      <c r="D22" s="225" t="s">
        <v>612</v>
      </c>
      <c r="E22" s="223"/>
      <c r="F22" s="223"/>
      <c r="G22" s="223"/>
      <c r="H22" s="223"/>
      <c r="I22" s="223"/>
      <c r="J22" s="223"/>
      <c r="K22" s="223"/>
      <c r="L22" s="223"/>
      <c r="M22" s="223"/>
      <c r="N22" s="224"/>
      <c r="O22" s="890"/>
      <c r="P22" s="890"/>
      <c r="Q22" s="890"/>
      <c r="R22" s="890"/>
      <c r="S22" s="890"/>
      <c r="T22" s="890"/>
      <c r="U22" s="890"/>
      <c r="V22" s="890"/>
      <c r="W22" s="890"/>
      <c r="X22" s="890"/>
      <c r="Y22" s="890"/>
      <c r="Z22" s="890"/>
      <c r="AA22" s="890"/>
      <c r="AB22" s="890"/>
      <c r="AC22" s="890"/>
      <c r="AD22" s="890"/>
      <c r="AE22" s="890"/>
      <c r="AF22" s="890"/>
      <c r="AG22" s="890"/>
      <c r="AH22" s="890"/>
      <c r="AI22" s="890"/>
      <c r="AJ22" s="890"/>
      <c r="AK22" s="890"/>
      <c r="AL22" s="890"/>
    </row>
    <row r="23" spans="1:85" ht="16.5" customHeight="1">
      <c r="A23" s="93" t="s">
        <v>613</v>
      </c>
      <c r="B23" s="93"/>
      <c r="C23" s="93"/>
      <c r="D23" s="225" t="s">
        <v>614</v>
      </c>
      <c r="E23" s="223"/>
      <c r="F23" s="223"/>
      <c r="G23" s="223"/>
      <c r="H23" s="223"/>
      <c r="I23" s="223"/>
      <c r="J23" s="223"/>
      <c r="K23" s="223"/>
      <c r="L23" s="223"/>
      <c r="M23" s="223"/>
      <c r="N23" s="224"/>
      <c r="O23" s="890"/>
      <c r="P23" s="890"/>
      <c r="Q23" s="890"/>
      <c r="R23" s="890"/>
      <c r="S23" s="890"/>
      <c r="T23" s="890"/>
      <c r="U23" s="890"/>
      <c r="V23" s="890"/>
      <c r="W23" s="890"/>
      <c r="X23" s="890"/>
      <c r="Y23" s="890"/>
      <c r="Z23" s="890"/>
      <c r="AA23" s="890"/>
      <c r="AB23" s="890"/>
      <c r="AC23" s="890"/>
      <c r="AD23" s="890"/>
      <c r="AE23" s="890"/>
      <c r="AF23" s="890"/>
      <c r="AG23" s="890"/>
      <c r="AH23" s="890"/>
      <c r="AI23" s="890"/>
      <c r="AJ23" s="890"/>
      <c r="AK23" s="890"/>
      <c r="AL23" s="890"/>
    </row>
    <row r="24" spans="1:85" ht="16.5" customHeight="1">
      <c r="A24" s="93" t="s">
        <v>615</v>
      </c>
      <c r="B24" s="93"/>
      <c r="C24" s="93"/>
      <c r="D24" s="225" t="s">
        <v>616</v>
      </c>
      <c r="E24" s="223"/>
      <c r="F24" s="223"/>
      <c r="G24" s="223"/>
      <c r="H24" s="223"/>
      <c r="I24" s="223"/>
      <c r="J24" s="223"/>
      <c r="K24" s="223"/>
      <c r="L24" s="223"/>
      <c r="M24" s="223"/>
      <c r="N24" s="224"/>
      <c r="O24" s="890">
        <v>67000000</v>
      </c>
      <c r="P24" s="890"/>
      <c r="Q24" s="890"/>
      <c r="R24" s="890"/>
      <c r="S24" s="890"/>
      <c r="T24" s="890"/>
      <c r="U24" s="890">
        <v>67000000</v>
      </c>
      <c r="V24" s="890"/>
      <c r="W24" s="890"/>
      <c r="X24" s="890"/>
      <c r="Y24" s="890"/>
      <c r="Z24" s="890"/>
      <c r="AA24" s="890"/>
      <c r="AB24" s="890"/>
      <c r="AC24" s="890"/>
      <c r="AD24" s="890"/>
      <c r="AE24" s="890"/>
      <c r="AF24" s="890"/>
      <c r="AG24" s="890"/>
      <c r="AH24" s="890"/>
      <c r="AI24" s="890"/>
      <c r="AJ24" s="890"/>
      <c r="AK24" s="890"/>
      <c r="AL24" s="890"/>
    </row>
    <row r="25" spans="1:85" ht="16.5" customHeight="1">
      <c r="A25" s="93" t="s">
        <v>617</v>
      </c>
      <c r="B25" s="93"/>
      <c r="C25" s="93"/>
      <c r="D25" s="225" t="s">
        <v>618</v>
      </c>
      <c r="E25" s="223"/>
      <c r="F25" s="223"/>
      <c r="G25" s="223"/>
      <c r="H25" s="223"/>
      <c r="I25" s="223"/>
      <c r="J25" s="223"/>
      <c r="K25" s="223"/>
      <c r="L25" s="223"/>
      <c r="M25" s="223"/>
      <c r="N25" s="224"/>
      <c r="O25" s="890"/>
      <c r="P25" s="890"/>
      <c r="Q25" s="890"/>
      <c r="R25" s="890"/>
      <c r="S25" s="890"/>
      <c r="T25" s="890"/>
      <c r="U25" s="890"/>
      <c r="V25" s="890"/>
      <c r="W25" s="890"/>
      <c r="X25" s="890"/>
      <c r="Y25" s="890"/>
      <c r="Z25" s="890"/>
      <c r="AA25" s="890"/>
      <c r="AB25" s="890"/>
      <c r="AC25" s="890"/>
      <c r="AD25" s="890"/>
      <c r="AE25" s="890"/>
      <c r="AF25" s="890"/>
      <c r="AG25" s="890"/>
      <c r="AH25" s="890"/>
      <c r="AI25" s="890"/>
      <c r="AJ25" s="890"/>
      <c r="AK25" s="890"/>
      <c r="AL25" s="890"/>
    </row>
    <row r="26" spans="1:85" ht="16.5" customHeight="1">
      <c r="A26" s="93" t="s">
        <v>619</v>
      </c>
      <c r="B26" s="93"/>
      <c r="C26" s="93"/>
      <c r="D26" s="225" t="s">
        <v>620</v>
      </c>
      <c r="E26" s="223"/>
      <c r="F26" s="223"/>
      <c r="G26" s="223"/>
      <c r="H26" s="223"/>
      <c r="I26" s="223"/>
      <c r="J26" s="223"/>
      <c r="K26" s="223"/>
      <c r="L26" s="223"/>
      <c r="M26" s="223"/>
      <c r="N26" s="224"/>
      <c r="O26" s="890">
        <v>2417778</v>
      </c>
      <c r="P26" s="890"/>
      <c r="Q26" s="890"/>
      <c r="R26" s="890"/>
      <c r="S26" s="890"/>
      <c r="T26" s="890"/>
      <c r="U26" s="890">
        <v>2417778</v>
      </c>
      <c r="V26" s="890"/>
      <c r="W26" s="890"/>
      <c r="X26" s="890"/>
      <c r="Y26" s="890"/>
      <c r="Z26" s="890"/>
      <c r="AA26" s="890"/>
      <c r="AB26" s="890"/>
      <c r="AC26" s="890"/>
      <c r="AD26" s="890"/>
      <c r="AE26" s="890"/>
      <c r="AF26" s="890"/>
      <c r="AG26" s="890"/>
      <c r="AH26" s="890"/>
      <c r="AI26" s="890"/>
      <c r="AJ26" s="890"/>
      <c r="AK26" s="890"/>
      <c r="AL26" s="890"/>
    </row>
    <row r="27" spans="1:85" ht="16.5" customHeight="1">
      <c r="A27" s="93" t="s">
        <v>621</v>
      </c>
      <c r="B27" s="93"/>
      <c r="C27" s="93"/>
      <c r="D27" s="225" t="s">
        <v>622</v>
      </c>
      <c r="E27" s="223"/>
      <c r="F27" s="223"/>
      <c r="G27" s="223"/>
      <c r="H27" s="223"/>
      <c r="I27" s="223"/>
      <c r="J27" s="223"/>
      <c r="K27" s="223"/>
      <c r="L27" s="223"/>
      <c r="M27" s="223"/>
      <c r="N27" s="224"/>
      <c r="O27" s="890">
        <v>4444444</v>
      </c>
      <c r="P27" s="890"/>
      <c r="Q27" s="890"/>
      <c r="R27" s="890"/>
      <c r="S27" s="890"/>
      <c r="T27" s="890"/>
      <c r="U27" s="890">
        <v>4444444</v>
      </c>
      <c r="V27" s="890"/>
      <c r="W27" s="890"/>
      <c r="X27" s="890"/>
      <c r="Y27" s="890"/>
      <c r="Z27" s="890"/>
      <c r="AA27" s="890"/>
      <c r="AB27" s="890"/>
      <c r="AC27" s="890"/>
      <c r="AD27" s="890"/>
      <c r="AE27" s="890"/>
      <c r="AF27" s="890"/>
      <c r="AG27" s="890"/>
      <c r="AH27" s="890"/>
      <c r="AI27" s="890"/>
      <c r="AJ27" s="890"/>
      <c r="AK27" s="890"/>
      <c r="AL27" s="890"/>
    </row>
    <row r="28" spans="1:85" ht="16.5" customHeight="1">
      <c r="A28" s="93" t="s">
        <v>623</v>
      </c>
      <c r="B28" s="93"/>
      <c r="C28" s="93"/>
      <c r="D28" s="225" t="s">
        <v>624</v>
      </c>
      <c r="E28" s="223"/>
      <c r="F28" s="223"/>
      <c r="G28" s="223"/>
      <c r="H28" s="223"/>
      <c r="I28" s="223"/>
      <c r="J28" s="223"/>
      <c r="K28" s="223"/>
      <c r="L28" s="223"/>
      <c r="M28" s="223"/>
      <c r="N28" s="224"/>
      <c r="O28" s="890">
        <v>18385800</v>
      </c>
      <c r="P28" s="890"/>
      <c r="Q28" s="890"/>
      <c r="R28" s="890"/>
      <c r="S28" s="890"/>
      <c r="T28" s="890"/>
      <c r="U28" s="890">
        <v>18385800</v>
      </c>
      <c r="V28" s="890"/>
      <c r="W28" s="890"/>
      <c r="X28" s="890"/>
      <c r="Y28" s="890"/>
      <c r="Z28" s="890"/>
      <c r="AA28" s="890"/>
      <c r="AB28" s="890"/>
      <c r="AC28" s="890"/>
      <c r="AD28" s="890"/>
      <c r="AE28" s="890"/>
      <c r="AF28" s="890"/>
      <c r="AG28" s="890"/>
      <c r="AH28" s="890"/>
      <c r="AI28" s="890"/>
      <c r="AJ28" s="890"/>
      <c r="AK28" s="890"/>
      <c r="AL28" s="890"/>
    </row>
    <row r="29" spans="1:85" ht="16.5" customHeight="1">
      <c r="A29" s="93" t="s">
        <v>625</v>
      </c>
      <c r="B29" s="93"/>
      <c r="C29" s="93"/>
      <c r="D29" s="225" t="s">
        <v>626</v>
      </c>
      <c r="E29" s="223"/>
      <c r="F29" s="223"/>
      <c r="G29" s="223"/>
      <c r="H29" s="223"/>
      <c r="I29" s="223"/>
      <c r="J29" s="223"/>
      <c r="K29" s="223"/>
      <c r="L29" s="223"/>
      <c r="M29" s="223"/>
      <c r="N29" s="224"/>
      <c r="O29" s="890"/>
      <c r="P29" s="890"/>
      <c r="Q29" s="890"/>
      <c r="R29" s="890"/>
      <c r="S29" s="890"/>
      <c r="T29" s="890"/>
      <c r="U29" s="890"/>
      <c r="V29" s="890"/>
      <c r="W29" s="890"/>
      <c r="X29" s="890"/>
      <c r="Y29" s="890"/>
      <c r="Z29" s="890"/>
      <c r="AA29" s="890"/>
      <c r="AB29" s="890"/>
      <c r="AC29" s="890"/>
      <c r="AD29" s="890"/>
      <c r="AE29" s="890"/>
      <c r="AF29" s="890"/>
      <c r="AG29" s="890"/>
      <c r="AH29" s="890"/>
      <c r="AI29" s="890"/>
      <c r="AJ29" s="890"/>
      <c r="AK29" s="890"/>
      <c r="AL29" s="890"/>
    </row>
    <row r="30" spans="1:85" ht="16.5" customHeight="1">
      <c r="A30" s="93" t="s">
        <v>627</v>
      </c>
      <c r="B30" s="93"/>
      <c r="C30" s="93"/>
      <c r="D30" s="225" t="s">
        <v>628</v>
      </c>
      <c r="E30" s="223"/>
      <c r="F30" s="223"/>
      <c r="G30" s="223"/>
      <c r="H30" s="223"/>
      <c r="I30" s="223"/>
      <c r="J30" s="223"/>
      <c r="K30" s="223"/>
      <c r="L30" s="223"/>
      <c r="M30" s="223"/>
      <c r="N30" s="224"/>
      <c r="O30" s="890"/>
      <c r="P30" s="890"/>
      <c r="Q30" s="890"/>
      <c r="R30" s="890"/>
      <c r="S30" s="890"/>
      <c r="T30" s="890"/>
      <c r="U30" s="890"/>
      <c r="V30" s="890"/>
      <c r="W30" s="890"/>
      <c r="X30" s="890"/>
      <c r="Y30" s="890"/>
      <c r="Z30" s="890"/>
      <c r="AA30" s="890"/>
      <c r="AB30" s="890"/>
      <c r="AC30" s="890"/>
      <c r="AD30" s="890"/>
      <c r="AE30" s="890"/>
      <c r="AF30" s="890"/>
      <c r="AG30" s="890"/>
      <c r="AH30" s="890"/>
      <c r="AI30" s="890"/>
      <c r="AJ30" s="890"/>
      <c r="AK30" s="890"/>
      <c r="AL30" s="890"/>
    </row>
    <row r="31" spans="1:85" ht="16.5" customHeight="1">
      <c r="A31" s="93" t="s">
        <v>629</v>
      </c>
      <c r="B31" s="93"/>
      <c r="C31" s="93"/>
      <c r="D31" s="225" t="s">
        <v>630</v>
      </c>
      <c r="E31" s="223"/>
      <c r="F31" s="223"/>
      <c r="G31" s="223"/>
      <c r="H31" s="223"/>
      <c r="I31" s="223"/>
      <c r="J31" s="223"/>
      <c r="K31" s="223"/>
      <c r="L31" s="223"/>
      <c r="M31" s="223"/>
      <c r="N31" s="224"/>
      <c r="O31" s="890"/>
      <c r="P31" s="890"/>
      <c r="Q31" s="890"/>
      <c r="R31" s="890"/>
      <c r="S31" s="890"/>
      <c r="T31" s="890"/>
      <c r="U31" s="890"/>
      <c r="V31" s="890"/>
      <c r="W31" s="890"/>
      <c r="X31" s="890"/>
      <c r="Y31" s="890"/>
      <c r="Z31" s="890"/>
      <c r="AA31" s="890"/>
      <c r="AB31" s="890"/>
      <c r="AC31" s="890"/>
      <c r="AD31" s="890"/>
      <c r="AE31" s="890"/>
      <c r="AF31" s="890"/>
      <c r="AG31" s="890"/>
      <c r="AH31" s="890"/>
      <c r="AI31" s="890"/>
      <c r="AJ31" s="890"/>
      <c r="AK31" s="890"/>
      <c r="AL31" s="890"/>
    </row>
    <row r="32" spans="1:85" ht="16.5" customHeight="1">
      <c r="A32" s="93" t="s">
        <v>631</v>
      </c>
      <c r="B32" s="93"/>
      <c r="C32" s="93"/>
      <c r="D32" s="225" t="s">
        <v>632</v>
      </c>
      <c r="E32" s="223"/>
      <c r="F32" s="223"/>
      <c r="G32" s="223"/>
      <c r="H32" s="223"/>
      <c r="I32" s="223"/>
      <c r="J32" s="223"/>
      <c r="K32" s="223"/>
      <c r="L32" s="223"/>
      <c r="M32" s="223"/>
      <c r="N32" s="224"/>
      <c r="O32" s="890">
        <v>148500</v>
      </c>
      <c r="P32" s="890"/>
      <c r="Q32" s="890"/>
      <c r="R32" s="890"/>
      <c r="S32" s="890"/>
      <c r="T32" s="890"/>
      <c r="U32" s="890">
        <v>148500</v>
      </c>
      <c r="V32" s="890"/>
      <c r="W32" s="890"/>
      <c r="X32" s="890"/>
      <c r="Y32" s="890"/>
      <c r="Z32" s="890"/>
      <c r="AA32" s="890"/>
      <c r="AB32" s="890"/>
      <c r="AC32" s="890"/>
      <c r="AD32" s="890"/>
      <c r="AE32" s="890"/>
      <c r="AF32" s="890"/>
      <c r="AG32" s="890"/>
      <c r="AH32" s="890"/>
      <c r="AI32" s="890"/>
      <c r="AJ32" s="890"/>
      <c r="AK32" s="890"/>
      <c r="AL32" s="890"/>
    </row>
    <row r="33" spans="1:38" ht="16.5" customHeight="1">
      <c r="A33" s="93" t="s">
        <v>633</v>
      </c>
      <c r="B33" s="93"/>
      <c r="C33" s="93"/>
      <c r="D33" s="225" t="s">
        <v>634</v>
      </c>
      <c r="E33" s="223"/>
      <c r="F33" s="223"/>
      <c r="G33" s="223"/>
      <c r="H33" s="223"/>
      <c r="I33" s="223"/>
      <c r="J33" s="223"/>
      <c r="K33" s="223"/>
      <c r="L33" s="223"/>
      <c r="M33" s="223"/>
      <c r="N33" s="224"/>
      <c r="O33" s="890"/>
      <c r="P33" s="890"/>
      <c r="Q33" s="890"/>
      <c r="R33" s="890"/>
      <c r="S33" s="890"/>
      <c r="T33" s="890"/>
      <c r="U33" s="890"/>
      <c r="V33" s="890"/>
      <c r="W33" s="890"/>
      <c r="X33" s="890"/>
      <c r="Y33" s="890"/>
      <c r="Z33" s="890"/>
      <c r="AA33" s="890"/>
      <c r="AB33" s="890"/>
      <c r="AC33" s="890"/>
      <c r="AD33" s="890"/>
      <c r="AE33" s="890"/>
      <c r="AF33" s="890"/>
      <c r="AG33" s="890"/>
      <c r="AH33" s="890"/>
      <c r="AI33" s="890"/>
      <c r="AJ33" s="890"/>
      <c r="AK33" s="890"/>
      <c r="AL33" s="890"/>
    </row>
    <row r="34" spans="1:38" ht="16.5" customHeight="1">
      <c r="A34" s="93" t="s">
        <v>635</v>
      </c>
      <c r="B34" s="93"/>
      <c r="C34" s="93"/>
      <c r="D34" s="225" t="s">
        <v>636</v>
      </c>
      <c r="E34" s="223"/>
      <c r="F34" s="223"/>
      <c r="G34" s="223"/>
      <c r="H34" s="223"/>
      <c r="I34" s="223"/>
      <c r="J34" s="223"/>
      <c r="K34" s="223"/>
      <c r="L34" s="223"/>
      <c r="M34" s="223"/>
      <c r="N34" s="224"/>
      <c r="O34" s="890"/>
      <c r="P34" s="890"/>
      <c r="Q34" s="890"/>
      <c r="R34" s="890"/>
      <c r="S34" s="890"/>
      <c r="T34" s="890"/>
      <c r="U34" s="890"/>
      <c r="V34" s="890"/>
      <c r="W34" s="890"/>
      <c r="X34" s="890"/>
      <c r="Y34" s="890"/>
      <c r="Z34" s="890"/>
      <c r="AA34" s="890"/>
      <c r="AB34" s="890"/>
      <c r="AC34" s="890"/>
      <c r="AD34" s="890"/>
      <c r="AE34" s="890"/>
      <c r="AF34" s="890"/>
      <c r="AG34" s="890"/>
      <c r="AH34" s="890"/>
      <c r="AI34" s="890"/>
      <c r="AJ34" s="890"/>
      <c r="AK34" s="890"/>
      <c r="AL34" s="890"/>
    </row>
    <row r="35" spans="1:38" ht="16.5" customHeight="1">
      <c r="A35" s="93" t="s">
        <v>637</v>
      </c>
      <c r="B35" s="93"/>
      <c r="C35" s="93"/>
      <c r="D35" s="225" t="s">
        <v>638</v>
      </c>
      <c r="E35" s="223"/>
      <c r="F35" s="223"/>
      <c r="G35" s="223"/>
      <c r="H35" s="223"/>
      <c r="I35" s="223"/>
      <c r="J35" s="223"/>
      <c r="K35" s="223"/>
      <c r="L35" s="223"/>
      <c r="M35" s="223"/>
      <c r="N35" s="224"/>
      <c r="O35" s="890"/>
      <c r="P35" s="890"/>
      <c r="Q35" s="890"/>
      <c r="R35" s="890"/>
      <c r="S35" s="890"/>
      <c r="T35" s="890"/>
      <c r="U35" s="890"/>
      <c r="V35" s="890"/>
      <c r="W35" s="890"/>
      <c r="X35" s="890"/>
      <c r="Y35" s="890"/>
      <c r="Z35" s="890"/>
      <c r="AA35" s="890"/>
      <c r="AB35" s="890"/>
      <c r="AC35" s="890"/>
      <c r="AD35" s="890"/>
      <c r="AE35" s="890"/>
      <c r="AF35" s="890"/>
      <c r="AG35" s="890"/>
      <c r="AH35" s="890"/>
      <c r="AI35" s="890"/>
      <c r="AJ35" s="890"/>
      <c r="AK35" s="890"/>
      <c r="AL35" s="890"/>
    </row>
    <row r="36" spans="1:38" ht="16.5" customHeight="1">
      <c r="A36" s="93" t="s">
        <v>639</v>
      </c>
      <c r="B36" s="93"/>
      <c r="C36" s="93"/>
      <c r="D36" s="225" t="s">
        <v>640</v>
      </c>
      <c r="E36" s="223"/>
      <c r="F36" s="223"/>
      <c r="G36" s="223"/>
      <c r="H36" s="223"/>
      <c r="I36" s="223"/>
      <c r="J36" s="223"/>
      <c r="K36" s="223"/>
      <c r="L36" s="223"/>
      <c r="M36" s="223"/>
      <c r="N36" s="224"/>
      <c r="O36" s="890"/>
      <c r="P36" s="890"/>
      <c r="Q36" s="890"/>
      <c r="R36" s="890"/>
      <c r="S36" s="890"/>
      <c r="T36" s="890"/>
      <c r="U36" s="890"/>
      <c r="V36" s="890"/>
      <c r="W36" s="890"/>
      <c r="X36" s="890"/>
      <c r="Y36" s="890"/>
      <c r="Z36" s="890"/>
      <c r="AA36" s="890"/>
      <c r="AB36" s="890"/>
      <c r="AC36" s="890"/>
      <c r="AD36" s="890"/>
      <c r="AE36" s="890"/>
      <c r="AF36" s="890"/>
      <c r="AG36" s="890"/>
      <c r="AH36" s="890"/>
      <c r="AI36" s="890"/>
      <c r="AJ36" s="890"/>
      <c r="AK36" s="890"/>
      <c r="AL36" s="890"/>
    </row>
    <row r="37" spans="1:38" ht="16.5" customHeight="1">
      <c r="A37" s="93" t="s">
        <v>641</v>
      </c>
      <c r="B37" s="93"/>
      <c r="C37" s="93"/>
      <c r="D37" s="244" t="s">
        <v>642</v>
      </c>
      <c r="E37" s="223"/>
      <c r="F37" s="223"/>
      <c r="G37" s="223"/>
      <c r="H37" s="223"/>
      <c r="I37" s="223"/>
      <c r="J37" s="223"/>
      <c r="K37" s="223"/>
      <c r="L37" s="223"/>
      <c r="M37" s="223"/>
      <c r="N37" s="224"/>
      <c r="O37" s="890"/>
      <c r="P37" s="890"/>
      <c r="Q37" s="890"/>
      <c r="R37" s="890"/>
      <c r="S37" s="890"/>
      <c r="T37" s="890"/>
      <c r="U37" s="890"/>
      <c r="V37" s="890"/>
      <c r="W37" s="890"/>
      <c r="X37" s="890"/>
      <c r="Y37" s="890"/>
      <c r="Z37" s="890"/>
      <c r="AA37" s="890"/>
      <c r="AB37" s="890"/>
      <c r="AC37" s="890"/>
      <c r="AD37" s="890"/>
      <c r="AE37" s="890"/>
      <c r="AF37" s="890"/>
      <c r="AG37" s="890"/>
      <c r="AH37" s="890"/>
      <c r="AI37" s="890"/>
      <c r="AJ37" s="890"/>
      <c r="AK37" s="890"/>
      <c r="AL37" s="890"/>
    </row>
    <row r="38" spans="1:38" ht="16.5" customHeight="1">
      <c r="A38" s="93" t="s">
        <v>643</v>
      </c>
      <c r="B38" s="93"/>
      <c r="C38" s="93"/>
      <c r="D38" s="225" t="s">
        <v>644</v>
      </c>
      <c r="E38" s="223"/>
      <c r="F38" s="223"/>
      <c r="G38" s="223"/>
      <c r="H38" s="223"/>
      <c r="I38" s="223"/>
      <c r="J38" s="223"/>
      <c r="K38" s="223"/>
      <c r="L38" s="223"/>
      <c r="M38" s="223"/>
      <c r="N38" s="224"/>
      <c r="O38" s="890"/>
      <c r="P38" s="890"/>
      <c r="Q38" s="890"/>
      <c r="R38" s="890"/>
      <c r="S38" s="890"/>
      <c r="T38" s="890"/>
      <c r="U38" s="890"/>
      <c r="V38" s="890"/>
      <c r="W38" s="890"/>
      <c r="X38" s="890"/>
      <c r="Y38" s="890"/>
      <c r="Z38" s="890"/>
      <c r="AA38" s="890"/>
      <c r="AB38" s="890"/>
      <c r="AC38" s="890"/>
      <c r="AD38" s="890"/>
      <c r="AE38" s="890"/>
      <c r="AF38" s="890"/>
      <c r="AG38" s="890"/>
      <c r="AH38" s="890"/>
      <c r="AI38" s="890"/>
      <c r="AJ38" s="890"/>
      <c r="AK38" s="890"/>
      <c r="AL38" s="890"/>
    </row>
    <row r="39" spans="1:38" ht="16.5" customHeight="1">
      <c r="A39" s="93" t="s">
        <v>645</v>
      </c>
      <c r="B39" s="93"/>
      <c r="C39" s="93"/>
      <c r="D39" s="225" t="s">
        <v>646</v>
      </c>
      <c r="E39" s="223"/>
      <c r="F39" s="223"/>
      <c r="G39" s="223"/>
      <c r="H39" s="223"/>
      <c r="I39" s="223"/>
      <c r="J39" s="223"/>
      <c r="K39" s="223"/>
      <c r="L39" s="223"/>
      <c r="M39" s="223"/>
      <c r="N39" s="224"/>
      <c r="O39" s="890"/>
      <c r="P39" s="890"/>
      <c r="Q39" s="890"/>
      <c r="R39" s="890"/>
      <c r="S39" s="890"/>
      <c r="T39" s="890"/>
      <c r="U39" s="890"/>
      <c r="V39" s="890"/>
      <c r="W39" s="890"/>
      <c r="X39" s="890"/>
      <c r="Y39" s="890"/>
      <c r="Z39" s="890"/>
      <c r="AA39" s="890"/>
      <c r="AB39" s="890"/>
      <c r="AC39" s="890"/>
      <c r="AD39" s="890"/>
      <c r="AE39" s="890"/>
      <c r="AF39" s="890"/>
      <c r="AG39" s="890"/>
      <c r="AH39" s="890"/>
      <c r="AI39" s="890"/>
      <c r="AJ39" s="890"/>
      <c r="AK39" s="890"/>
      <c r="AL39" s="890"/>
    </row>
    <row r="40" spans="1:38" ht="16.5" customHeight="1">
      <c r="A40" s="93" t="s">
        <v>647</v>
      </c>
      <c r="B40" s="93"/>
      <c r="C40" s="93"/>
      <c r="D40" s="225" t="s">
        <v>648</v>
      </c>
      <c r="E40" s="223"/>
      <c r="F40" s="223"/>
      <c r="G40" s="223"/>
      <c r="H40" s="223"/>
      <c r="I40" s="223"/>
      <c r="J40" s="223"/>
      <c r="K40" s="223"/>
      <c r="L40" s="223"/>
      <c r="M40" s="223"/>
      <c r="N40" s="224"/>
      <c r="O40" s="890"/>
      <c r="P40" s="890"/>
      <c r="Q40" s="890"/>
      <c r="R40" s="890"/>
      <c r="S40" s="890"/>
      <c r="T40" s="890"/>
      <c r="U40" s="890"/>
      <c r="V40" s="890"/>
      <c r="W40" s="890"/>
      <c r="X40" s="890"/>
      <c r="Y40" s="890"/>
      <c r="Z40" s="890"/>
      <c r="AA40" s="890"/>
      <c r="AB40" s="890"/>
      <c r="AC40" s="890"/>
      <c r="AD40" s="890"/>
      <c r="AE40" s="890"/>
      <c r="AF40" s="890"/>
      <c r="AG40" s="890"/>
      <c r="AH40" s="890"/>
      <c r="AI40" s="890"/>
      <c r="AJ40" s="890"/>
      <c r="AK40" s="890"/>
      <c r="AL40" s="890"/>
    </row>
    <row r="41" spans="1:38" ht="16.5" customHeight="1">
      <c r="A41" s="93" t="s">
        <v>649</v>
      </c>
      <c r="B41" s="93"/>
      <c r="C41" s="93"/>
      <c r="D41" s="225" t="s">
        <v>650</v>
      </c>
      <c r="E41" s="223"/>
      <c r="F41" s="223"/>
      <c r="G41" s="223"/>
      <c r="H41" s="223"/>
      <c r="I41" s="223"/>
      <c r="J41" s="223"/>
      <c r="K41" s="223"/>
      <c r="L41" s="223"/>
      <c r="M41" s="223"/>
      <c r="N41" s="224"/>
      <c r="O41" s="890"/>
      <c r="P41" s="890"/>
      <c r="Q41" s="890"/>
      <c r="R41" s="890"/>
      <c r="S41" s="890"/>
      <c r="T41" s="890"/>
      <c r="U41" s="890"/>
      <c r="V41" s="890"/>
      <c r="W41" s="890"/>
      <c r="X41" s="890"/>
      <c r="Y41" s="890"/>
      <c r="Z41" s="890"/>
      <c r="AA41" s="895"/>
      <c r="AB41" s="896"/>
      <c r="AC41" s="896"/>
      <c r="AD41" s="896"/>
      <c r="AE41" s="896"/>
      <c r="AF41" s="897"/>
      <c r="AG41" s="895"/>
      <c r="AH41" s="896"/>
      <c r="AI41" s="896"/>
      <c r="AJ41" s="896"/>
      <c r="AK41" s="896"/>
      <c r="AL41" s="897"/>
    </row>
    <row r="42" spans="1:38" ht="16.5" customHeight="1">
      <c r="A42" s="93" t="s">
        <v>651</v>
      </c>
      <c r="B42" s="93"/>
      <c r="C42" s="93"/>
      <c r="D42" s="225" t="s">
        <v>652</v>
      </c>
      <c r="E42" s="223"/>
      <c r="F42" s="223"/>
      <c r="G42" s="223"/>
      <c r="H42" s="223"/>
      <c r="I42" s="223"/>
      <c r="J42" s="223"/>
      <c r="K42" s="223"/>
      <c r="L42" s="223"/>
      <c r="M42" s="223"/>
      <c r="N42" s="224"/>
      <c r="O42" s="890"/>
      <c r="P42" s="890"/>
      <c r="Q42" s="890"/>
      <c r="R42" s="890"/>
      <c r="S42" s="890"/>
      <c r="T42" s="890"/>
      <c r="U42" s="890"/>
      <c r="V42" s="890"/>
      <c r="W42" s="890"/>
      <c r="X42" s="890"/>
      <c r="Y42" s="890"/>
      <c r="Z42" s="890"/>
      <c r="AA42" s="890"/>
      <c r="AB42" s="890"/>
      <c r="AC42" s="890"/>
      <c r="AD42" s="890"/>
      <c r="AE42" s="890"/>
      <c r="AF42" s="890"/>
      <c r="AG42" s="890"/>
      <c r="AH42" s="890"/>
      <c r="AI42" s="890"/>
      <c r="AJ42" s="890"/>
      <c r="AK42" s="890"/>
      <c r="AL42" s="890"/>
    </row>
    <row r="43" spans="1:38" ht="16.5" customHeight="1">
      <c r="A43" s="93" t="s">
        <v>653</v>
      </c>
      <c r="B43" s="93"/>
      <c r="C43" s="93"/>
      <c r="D43" s="225" t="s">
        <v>654</v>
      </c>
      <c r="E43" s="223"/>
      <c r="F43" s="223"/>
      <c r="G43" s="223"/>
      <c r="H43" s="223"/>
      <c r="I43" s="223"/>
      <c r="J43" s="223"/>
      <c r="K43" s="223"/>
      <c r="L43" s="223"/>
      <c r="M43" s="223"/>
      <c r="N43" s="224"/>
      <c r="O43" s="890"/>
      <c r="P43" s="890"/>
      <c r="Q43" s="890"/>
      <c r="R43" s="890"/>
      <c r="S43" s="890"/>
      <c r="T43" s="890"/>
      <c r="U43" s="890"/>
      <c r="V43" s="890"/>
      <c r="W43" s="890"/>
      <c r="X43" s="890"/>
      <c r="Y43" s="890"/>
      <c r="Z43" s="890"/>
      <c r="AA43" s="890"/>
      <c r="AB43" s="890"/>
      <c r="AC43" s="890"/>
      <c r="AD43" s="890"/>
      <c r="AE43" s="890"/>
      <c r="AF43" s="890"/>
      <c r="AG43" s="890"/>
      <c r="AH43" s="890"/>
      <c r="AI43" s="890"/>
      <c r="AJ43" s="890"/>
      <c r="AK43" s="890"/>
      <c r="AL43" s="890"/>
    </row>
    <row r="44" spans="1:38" ht="16.5" customHeight="1">
      <c r="A44" s="93" t="s">
        <v>655</v>
      </c>
      <c r="B44" s="93"/>
      <c r="C44" s="93"/>
      <c r="D44" s="225" t="s">
        <v>656</v>
      </c>
      <c r="E44" s="223"/>
      <c r="F44" s="223"/>
      <c r="G44" s="223"/>
      <c r="H44" s="223"/>
      <c r="I44" s="223"/>
      <c r="J44" s="223"/>
      <c r="K44" s="223"/>
      <c r="L44" s="223"/>
      <c r="M44" s="223"/>
      <c r="N44" s="224"/>
      <c r="O44" s="890"/>
      <c r="P44" s="890"/>
      <c r="Q44" s="890"/>
      <c r="R44" s="890"/>
      <c r="S44" s="890"/>
      <c r="T44" s="890"/>
      <c r="U44" s="890"/>
      <c r="V44" s="890"/>
      <c r="W44" s="890"/>
      <c r="X44" s="890"/>
      <c r="Y44" s="890"/>
      <c r="Z44" s="890"/>
      <c r="AA44" s="890"/>
      <c r="AB44" s="890"/>
      <c r="AC44" s="890"/>
      <c r="AD44" s="890"/>
      <c r="AE44" s="890"/>
      <c r="AF44" s="890"/>
      <c r="AG44" s="890"/>
      <c r="AH44" s="890"/>
      <c r="AI44" s="890"/>
      <c r="AJ44" s="890"/>
      <c r="AK44" s="890"/>
      <c r="AL44" s="890"/>
    </row>
    <row r="45" spans="1:38" ht="16.5" customHeight="1">
      <c r="A45" s="93" t="s">
        <v>657</v>
      </c>
      <c r="B45" s="93"/>
      <c r="C45" s="93"/>
      <c r="D45" s="225" t="s">
        <v>658</v>
      </c>
      <c r="E45" s="223"/>
      <c r="F45" s="223"/>
      <c r="G45" s="223"/>
      <c r="H45" s="223"/>
      <c r="I45" s="223"/>
      <c r="J45" s="223"/>
      <c r="K45" s="223"/>
      <c r="L45" s="223"/>
      <c r="M45" s="223"/>
      <c r="N45" s="224"/>
      <c r="O45" s="890"/>
      <c r="P45" s="890"/>
      <c r="Q45" s="890"/>
      <c r="R45" s="890"/>
      <c r="S45" s="890"/>
      <c r="T45" s="890"/>
      <c r="U45" s="890"/>
      <c r="V45" s="890"/>
      <c r="W45" s="890"/>
      <c r="X45" s="890"/>
      <c r="Y45" s="890"/>
      <c r="Z45" s="890"/>
      <c r="AA45" s="890"/>
      <c r="AB45" s="890"/>
      <c r="AC45" s="890"/>
      <c r="AD45" s="890"/>
      <c r="AE45" s="890"/>
      <c r="AF45" s="890"/>
      <c r="AG45" s="890"/>
      <c r="AH45" s="890"/>
      <c r="AI45" s="890"/>
      <c r="AJ45" s="890"/>
      <c r="AK45" s="890"/>
      <c r="AL45" s="890"/>
    </row>
    <row r="46" spans="1:38" ht="16.5" customHeight="1">
      <c r="A46" s="93" t="s">
        <v>950</v>
      </c>
      <c r="B46" s="93"/>
      <c r="C46" s="93"/>
      <c r="D46" s="225" t="s">
        <v>949</v>
      </c>
      <c r="E46" s="223"/>
      <c r="F46" s="223"/>
      <c r="G46" s="223"/>
      <c r="H46" s="223"/>
      <c r="I46" s="223"/>
      <c r="J46" s="223"/>
      <c r="K46" s="223"/>
      <c r="L46" s="223"/>
      <c r="M46" s="223"/>
      <c r="N46" s="224"/>
      <c r="O46" s="890"/>
      <c r="P46" s="890"/>
      <c r="Q46" s="890"/>
      <c r="R46" s="890"/>
      <c r="S46" s="890"/>
      <c r="T46" s="890"/>
      <c r="U46" s="890"/>
      <c r="V46" s="890"/>
      <c r="W46" s="890"/>
      <c r="X46" s="890"/>
      <c r="Y46" s="890"/>
      <c r="Z46" s="890"/>
      <c r="AA46" s="890"/>
      <c r="AB46" s="890"/>
      <c r="AC46" s="890"/>
      <c r="AD46" s="890"/>
      <c r="AE46" s="890"/>
      <c r="AF46" s="890"/>
      <c r="AG46" s="890"/>
      <c r="AH46" s="890"/>
      <c r="AI46" s="890"/>
      <c r="AJ46" s="890"/>
      <c r="AK46" s="890"/>
      <c r="AL46" s="890"/>
    </row>
    <row r="47" spans="1:38" ht="16.5" customHeight="1">
      <c r="A47" s="93" t="s">
        <v>659</v>
      </c>
      <c r="B47" s="93"/>
      <c r="C47" s="93"/>
      <c r="D47" s="225" t="s">
        <v>951</v>
      </c>
      <c r="E47" s="223"/>
      <c r="F47" s="223"/>
      <c r="G47" s="223"/>
      <c r="H47" s="223"/>
      <c r="I47" s="223"/>
      <c r="J47" s="223"/>
      <c r="K47" s="223"/>
      <c r="L47" s="223"/>
      <c r="M47" s="223"/>
      <c r="N47" s="224"/>
      <c r="O47" s="890"/>
      <c r="P47" s="890"/>
      <c r="Q47" s="890"/>
      <c r="R47" s="890"/>
      <c r="S47" s="890"/>
      <c r="T47" s="890"/>
      <c r="U47" s="890"/>
      <c r="V47" s="890"/>
      <c r="W47" s="890"/>
      <c r="X47" s="890"/>
      <c r="Y47" s="890"/>
      <c r="Z47" s="890"/>
      <c r="AA47" s="890"/>
      <c r="AB47" s="890"/>
      <c r="AC47" s="890"/>
      <c r="AD47" s="890"/>
      <c r="AE47" s="890"/>
      <c r="AF47" s="890"/>
      <c r="AG47" s="890"/>
      <c r="AH47" s="890"/>
      <c r="AI47" s="890"/>
      <c r="AJ47" s="890"/>
      <c r="AK47" s="890"/>
      <c r="AL47" s="890"/>
    </row>
    <row r="48" spans="1:38" ht="16.5" customHeight="1">
      <c r="A48" s="93" t="s">
        <v>660</v>
      </c>
      <c r="B48" s="93"/>
      <c r="C48" s="93"/>
      <c r="D48" s="222" t="s">
        <v>661</v>
      </c>
      <c r="E48" s="223"/>
      <c r="F48" s="223"/>
      <c r="G48" s="223"/>
      <c r="H48" s="223"/>
      <c r="I48" s="223"/>
      <c r="J48" s="223"/>
      <c r="K48" s="223"/>
      <c r="L48" s="223"/>
      <c r="M48" s="223"/>
      <c r="N48" s="224"/>
      <c r="O48" s="894">
        <f>O10-O18</f>
        <v>-92796522</v>
      </c>
      <c r="P48" s="894"/>
      <c r="Q48" s="894"/>
      <c r="R48" s="894"/>
      <c r="S48" s="894"/>
      <c r="T48" s="894"/>
      <c r="U48" s="894">
        <f>U10-U18</f>
        <v>-92796522</v>
      </c>
      <c r="V48" s="894"/>
      <c r="W48" s="894"/>
      <c r="X48" s="894"/>
      <c r="Y48" s="894"/>
      <c r="Z48" s="894"/>
      <c r="AA48" s="894">
        <f>AA10-AA18</f>
        <v>0</v>
      </c>
      <c r="AB48" s="894"/>
      <c r="AC48" s="894"/>
      <c r="AD48" s="894"/>
      <c r="AE48" s="894"/>
      <c r="AF48" s="894"/>
      <c r="AG48" s="894">
        <f>AG10-AG18</f>
        <v>0</v>
      </c>
      <c r="AH48" s="894"/>
      <c r="AI48" s="894"/>
      <c r="AJ48" s="894"/>
      <c r="AK48" s="894"/>
      <c r="AL48" s="894"/>
    </row>
    <row r="49" spans="1:38" ht="16.5" customHeight="1">
      <c r="A49" s="93" t="s">
        <v>662</v>
      </c>
      <c r="B49" s="93"/>
      <c r="C49" s="93"/>
      <c r="D49" s="222" t="s">
        <v>663</v>
      </c>
      <c r="E49" s="223"/>
      <c r="F49" s="223"/>
      <c r="G49" s="223"/>
      <c r="H49" s="223"/>
      <c r="I49" s="223"/>
      <c r="J49" s="223"/>
      <c r="K49" s="223"/>
      <c r="L49" s="223"/>
      <c r="M49" s="223"/>
      <c r="N49" s="224"/>
      <c r="O49" s="894">
        <f>+O50+O51+O52+O53+O54+O55+O56+O57+O58+O59</f>
        <v>169850</v>
      </c>
      <c r="P49" s="894"/>
      <c r="Q49" s="894"/>
      <c r="R49" s="894"/>
      <c r="S49" s="894"/>
      <c r="T49" s="894"/>
      <c r="U49" s="894">
        <f>+U50+U51+U52+U53+U54+U55+U56+U57+U58+U59</f>
        <v>169850</v>
      </c>
      <c r="V49" s="894"/>
      <c r="W49" s="894"/>
      <c r="X49" s="894"/>
      <c r="Y49" s="894"/>
      <c r="Z49" s="894"/>
      <c r="AA49" s="894">
        <f>+AA50+AA51+AA52+AA53+AA54+AA55+AA56+AA57+AA58+AA59</f>
        <v>70224</v>
      </c>
      <c r="AB49" s="894"/>
      <c r="AC49" s="894"/>
      <c r="AD49" s="894"/>
      <c r="AE49" s="894"/>
      <c r="AF49" s="894"/>
      <c r="AG49" s="894">
        <f>+AG50+AG51+AG52+AG53+AG54+AG55+AG56+AG57+AG58+AG59</f>
        <v>70224</v>
      </c>
      <c r="AH49" s="894"/>
      <c r="AI49" s="894"/>
      <c r="AJ49" s="894"/>
      <c r="AK49" s="894"/>
      <c r="AL49" s="894"/>
    </row>
    <row r="50" spans="1:38" ht="16.5" customHeight="1">
      <c r="A50" s="93" t="s">
        <v>664</v>
      </c>
      <c r="B50" s="93"/>
      <c r="C50" s="93"/>
      <c r="D50" s="225" t="s">
        <v>665</v>
      </c>
      <c r="E50" s="223"/>
      <c r="F50" s="223"/>
      <c r="G50" s="223"/>
      <c r="H50" s="223"/>
      <c r="I50" s="223"/>
      <c r="J50" s="223"/>
      <c r="K50" s="223"/>
      <c r="L50" s="223"/>
      <c r="M50" s="223"/>
      <c r="N50" s="224"/>
      <c r="O50" s="890">
        <v>169850</v>
      </c>
      <c r="P50" s="890"/>
      <c r="Q50" s="890"/>
      <c r="R50" s="890"/>
      <c r="S50" s="890"/>
      <c r="T50" s="890"/>
      <c r="U50" s="890">
        <v>169850</v>
      </c>
      <c r="V50" s="890"/>
      <c r="W50" s="890"/>
      <c r="X50" s="890"/>
      <c r="Y50" s="890"/>
      <c r="Z50" s="890"/>
      <c r="AA50" s="890">
        <v>70224</v>
      </c>
      <c r="AB50" s="890"/>
      <c r="AC50" s="890"/>
      <c r="AD50" s="890"/>
      <c r="AE50" s="890"/>
      <c r="AF50" s="890"/>
      <c r="AG50" s="890">
        <v>70224</v>
      </c>
      <c r="AH50" s="890"/>
      <c r="AI50" s="890"/>
      <c r="AJ50" s="890"/>
      <c r="AK50" s="890"/>
      <c r="AL50" s="890"/>
    </row>
    <row r="51" spans="1:38" ht="16.5" customHeight="1">
      <c r="A51" s="93" t="s">
        <v>666</v>
      </c>
      <c r="B51" s="93"/>
      <c r="C51" s="93"/>
      <c r="D51" s="225" t="s">
        <v>667</v>
      </c>
      <c r="E51" s="223"/>
      <c r="F51" s="223"/>
      <c r="G51" s="223"/>
      <c r="H51" s="223"/>
      <c r="I51" s="223"/>
      <c r="J51" s="223"/>
      <c r="K51" s="223"/>
      <c r="L51" s="223"/>
      <c r="M51" s="223"/>
      <c r="N51" s="224"/>
      <c r="O51" s="890"/>
      <c r="P51" s="890"/>
      <c r="Q51" s="890"/>
      <c r="R51" s="890"/>
      <c r="S51" s="890"/>
      <c r="T51" s="890"/>
      <c r="U51" s="890"/>
      <c r="V51" s="890"/>
      <c r="W51" s="890"/>
      <c r="X51" s="890"/>
      <c r="Y51" s="890"/>
      <c r="Z51" s="890"/>
      <c r="AA51" s="890"/>
      <c r="AB51" s="890"/>
      <c r="AC51" s="890"/>
      <c r="AD51" s="890"/>
      <c r="AE51" s="890"/>
      <c r="AF51" s="890"/>
      <c r="AG51" s="890"/>
      <c r="AH51" s="890"/>
      <c r="AI51" s="890"/>
      <c r="AJ51" s="890"/>
      <c r="AK51" s="890"/>
      <c r="AL51" s="890"/>
    </row>
    <row r="52" spans="1:38" ht="16.5" customHeight="1">
      <c r="A52" s="93" t="s">
        <v>668</v>
      </c>
      <c r="B52" s="93"/>
      <c r="C52" s="93"/>
      <c r="D52" s="225" t="s">
        <v>669</v>
      </c>
      <c r="E52" s="223"/>
      <c r="F52" s="223"/>
      <c r="G52" s="223"/>
      <c r="H52" s="223"/>
      <c r="I52" s="223"/>
      <c r="J52" s="223"/>
      <c r="K52" s="223"/>
      <c r="L52" s="223"/>
      <c r="M52" s="223"/>
      <c r="N52" s="224"/>
      <c r="O52" s="890"/>
      <c r="P52" s="890"/>
      <c r="Q52" s="890"/>
      <c r="R52" s="890"/>
      <c r="S52" s="890"/>
      <c r="T52" s="890"/>
      <c r="U52" s="890"/>
      <c r="V52" s="890"/>
      <c r="W52" s="890"/>
      <c r="X52" s="890"/>
      <c r="Y52" s="890"/>
      <c r="Z52" s="890"/>
      <c r="AA52" s="890"/>
      <c r="AB52" s="890"/>
      <c r="AC52" s="890"/>
      <c r="AD52" s="890"/>
      <c r="AE52" s="890"/>
      <c r="AF52" s="890"/>
      <c r="AG52" s="890"/>
      <c r="AH52" s="890"/>
      <c r="AI52" s="890"/>
      <c r="AJ52" s="890"/>
      <c r="AK52" s="890"/>
      <c r="AL52" s="890"/>
    </row>
    <row r="53" spans="1:38" ht="16.5" customHeight="1">
      <c r="A53" s="93" t="s">
        <v>670</v>
      </c>
      <c r="B53" s="93"/>
      <c r="C53" s="93"/>
      <c r="D53" s="225" t="s">
        <v>671</v>
      </c>
      <c r="E53" s="223"/>
      <c r="F53" s="223"/>
      <c r="G53" s="223"/>
      <c r="H53" s="223"/>
      <c r="I53" s="223"/>
      <c r="J53" s="223"/>
      <c r="K53" s="223"/>
      <c r="L53" s="223"/>
      <c r="M53" s="223"/>
      <c r="N53" s="224"/>
      <c r="O53" s="890"/>
      <c r="P53" s="890"/>
      <c r="Q53" s="890"/>
      <c r="R53" s="890"/>
      <c r="S53" s="890"/>
      <c r="T53" s="890"/>
      <c r="U53" s="890"/>
      <c r="V53" s="890"/>
      <c r="W53" s="890"/>
      <c r="X53" s="890"/>
      <c r="Y53" s="890"/>
      <c r="Z53" s="890"/>
      <c r="AA53" s="890"/>
      <c r="AB53" s="890"/>
      <c r="AC53" s="890"/>
      <c r="AD53" s="890"/>
      <c r="AE53" s="890"/>
      <c r="AF53" s="890"/>
      <c r="AG53" s="890"/>
      <c r="AH53" s="890"/>
      <c r="AI53" s="890"/>
      <c r="AJ53" s="890"/>
      <c r="AK53" s="890"/>
      <c r="AL53" s="890"/>
    </row>
    <row r="54" spans="1:38" ht="16.5" customHeight="1">
      <c r="A54" s="93" t="s">
        <v>672</v>
      </c>
      <c r="B54" s="93"/>
      <c r="C54" s="93"/>
      <c r="D54" s="225" t="s">
        <v>673</v>
      </c>
      <c r="E54" s="223"/>
      <c r="F54" s="223"/>
      <c r="G54" s="223"/>
      <c r="H54" s="223"/>
      <c r="I54" s="223"/>
      <c r="J54" s="223"/>
      <c r="K54" s="223"/>
      <c r="L54" s="223"/>
      <c r="M54" s="223"/>
      <c r="N54" s="224"/>
      <c r="O54" s="890"/>
      <c r="P54" s="890"/>
      <c r="Q54" s="890"/>
      <c r="R54" s="890"/>
      <c r="S54" s="890"/>
      <c r="T54" s="890"/>
      <c r="U54" s="890"/>
      <c r="V54" s="890"/>
      <c r="W54" s="890"/>
      <c r="X54" s="890"/>
      <c r="Y54" s="890"/>
      <c r="Z54" s="890"/>
      <c r="AA54" s="890"/>
      <c r="AB54" s="890"/>
      <c r="AC54" s="890"/>
      <c r="AD54" s="890"/>
      <c r="AE54" s="890"/>
      <c r="AF54" s="890"/>
      <c r="AG54" s="890"/>
      <c r="AH54" s="890"/>
      <c r="AI54" s="890"/>
      <c r="AJ54" s="890"/>
      <c r="AK54" s="890"/>
      <c r="AL54" s="890"/>
    </row>
    <row r="55" spans="1:38" ht="16.5" customHeight="1">
      <c r="A55" s="93" t="s">
        <v>674</v>
      </c>
      <c r="B55" s="93"/>
      <c r="C55" s="93"/>
      <c r="D55" s="225" t="s">
        <v>675</v>
      </c>
      <c r="E55" s="223"/>
      <c r="F55" s="223"/>
      <c r="G55" s="223"/>
      <c r="H55" s="223"/>
      <c r="I55" s="223"/>
      <c r="J55" s="223"/>
      <c r="K55" s="223"/>
      <c r="L55" s="223"/>
      <c r="M55" s="223"/>
      <c r="N55" s="224"/>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row>
    <row r="56" spans="1:38" ht="16.5" customHeight="1">
      <c r="A56" s="93" t="s">
        <v>676</v>
      </c>
      <c r="B56" s="93"/>
      <c r="C56" s="93"/>
      <c r="D56" s="225" t="s">
        <v>677</v>
      </c>
      <c r="E56" s="223"/>
      <c r="F56" s="223"/>
      <c r="G56" s="223"/>
      <c r="H56" s="223"/>
      <c r="I56" s="223"/>
      <c r="J56" s="223"/>
      <c r="K56" s="223"/>
      <c r="L56" s="223"/>
      <c r="M56" s="223"/>
      <c r="N56" s="224"/>
      <c r="O56" s="890"/>
      <c r="P56" s="890"/>
      <c r="Q56" s="890"/>
      <c r="R56" s="890"/>
      <c r="S56" s="890"/>
      <c r="T56" s="890"/>
      <c r="U56" s="890"/>
      <c r="V56" s="890"/>
      <c r="W56" s="890"/>
      <c r="X56" s="890"/>
      <c r="Y56" s="890"/>
      <c r="Z56" s="890"/>
      <c r="AA56" s="890"/>
      <c r="AB56" s="890"/>
      <c r="AC56" s="890"/>
      <c r="AD56" s="890"/>
      <c r="AE56" s="890"/>
      <c r="AF56" s="890"/>
      <c r="AG56" s="890"/>
      <c r="AH56" s="890"/>
      <c r="AI56" s="890"/>
      <c r="AJ56" s="890"/>
      <c r="AK56" s="890"/>
      <c r="AL56" s="890"/>
    </row>
    <row r="57" spans="1:38" ht="16.5" customHeight="1">
      <c r="A57" s="93" t="s">
        <v>678</v>
      </c>
      <c r="B57" s="93"/>
      <c r="C57" s="93"/>
      <c r="D57" s="225" t="s">
        <v>679</v>
      </c>
      <c r="E57" s="223"/>
      <c r="F57" s="223"/>
      <c r="G57" s="223"/>
      <c r="H57" s="223"/>
      <c r="I57" s="223"/>
      <c r="J57" s="223"/>
      <c r="K57" s="223"/>
      <c r="L57" s="223"/>
      <c r="M57" s="223"/>
      <c r="N57" s="224"/>
      <c r="O57" s="890"/>
      <c r="P57" s="890"/>
      <c r="Q57" s="890"/>
      <c r="R57" s="890"/>
      <c r="S57" s="890"/>
      <c r="T57" s="890"/>
      <c r="U57" s="890"/>
      <c r="V57" s="890"/>
      <c r="W57" s="890"/>
      <c r="X57" s="890"/>
      <c r="Y57" s="890"/>
      <c r="Z57" s="890"/>
      <c r="AA57" s="890"/>
      <c r="AB57" s="890"/>
      <c r="AC57" s="890"/>
      <c r="AD57" s="890"/>
      <c r="AE57" s="890"/>
      <c r="AF57" s="890"/>
      <c r="AG57" s="890"/>
      <c r="AH57" s="890"/>
      <c r="AI57" s="890"/>
      <c r="AJ57" s="890"/>
      <c r="AK57" s="890"/>
      <c r="AL57" s="890"/>
    </row>
    <row r="58" spans="1:38" ht="16.5" customHeight="1">
      <c r="A58" s="93" t="s">
        <v>680</v>
      </c>
      <c r="B58" s="93"/>
      <c r="C58" s="93"/>
      <c r="D58" s="225" t="s">
        <v>681</v>
      </c>
      <c r="E58" s="223"/>
      <c r="F58" s="223"/>
      <c r="G58" s="223"/>
      <c r="H58" s="223"/>
      <c r="I58" s="223"/>
      <c r="J58" s="223"/>
      <c r="K58" s="223"/>
      <c r="L58" s="223"/>
      <c r="M58" s="223"/>
      <c r="N58" s="224"/>
      <c r="O58" s="890"/>
      <c r="P58" s="890"/>
      <c r="Q58" s="890"/>
      <c r="R58" s="890"/>
      <c r="S58" s="890"/>
      <c r="T58" s="890"/>
      <c r="U58" s="890"/>
      <c r="V58" s="890"/>
      <c r="W58" s="890"/>
      <c r="X58" s="890"/>
      <c r="Y58" s="890"/>
      <c r="Z58" s="890"/>
      <c r="AA58" s="890"/>
      <c r="AB58" s="890"/>
      <c r="AC58" s="890"/>
      <c r="AD58" s="890"/>
      <c r="AE58" s="890"/>
      <c r="AF58" s="890"/>
      <c r="AG58" s="890"/>
      <c r="AH58" s="890"/>
      <c r="AI58" s="890"/>
      <c r="AJ58" s="890"/>
      <c r="AK58" s="890"/>
      <c r="AL58" s="890"/>
    </row>
    <row r="59" spans="1:38" ht="16.5" customHeight="1">
      <c r="A59" s="93" t="s">
        <v>682</v>
      </c>
      <c r="B59" s="93"/>
      <c r="C59" s="93"/>
      <c r="D59" s="225" t="s">
        <v>683</v>
      </c>
      <c r="E59" s="223"/>
      <c r="F59" s="223"/>
      <c r="G59" s="223"/>
      <c r="H59" s="223"/>
      <c r="I59" s="223"/>
      <c r="J59" s="223"/>
      <c r="K59" s="223"/>
      <c r="L59" s="223"/>
      <c r="M59" s="223"/>
      <c r="N59" s="224"/>
      <c r="O59" s="890"/>
      <c r="P59" s="890"/>
      <c r="Q59" s="890"/>
      <c r="R59" s="890"/>
      <c r="S59" s="890"/>
      <c r="T59" s="890"/>
      <c r="U59" s="890"/>
      <c r="V59" s="890"/>
      <c r="W59" s="890"/>
      <c r="X59" s="890"/>
      <c r="Y59" s="890"/>
      <c r="Z59" s="890"/>
      <c r="AA59" s="890"/>
      <c r="AB59" s="890"/>
      <c r="AC59" s="890"/>
      <c r="AD59" s="890"/>
      <c r="AE59" s="890"/>
      <c r="AF59" s="890"/>
      <c r="AG59" s="890"/>
      <c r="AH59" s="890"/>
      <c r="AI59" s="890"/>
      <c r="AJ59" s="890"/>
      <c r="AK59" s="890"/>
      <c r="AL59" s="890"/>
    </row>
    <row r="60" spans="1:38" ht="16.5" customHeight="1">
      <c r="A60" s="93" t="s">
        <v>684</v>
      </c>
      <c r="B60" s="93"/>
      <c r="C60" s="93"/>
      <c r="D60" s="222" t="s">
        <v>685</v>
      </c>
      <c r="E60" s="223"/>
      <c r="F60" s="223"/>
      <c r="G60" s="223"/>
      <c r="H60" s="223"/>
      <c r="I60" s="223"/>
      <c r="J60" s="223"/>
      <c r="K60" s="223"/>
      <c r="L60" s="223"/>
      <c r="M60" s="223"/>
      <c r="N60" s="224"/>
      <c r="O60" s="894">
        <f>+O61+O62+O63+O64+O65+O66+O67+O68+O69+O70</f>
        <v>0</v>
      </c>
      <c r="P60" s="894"/>
      <c r="Q60" s="894"/>
      <c r="R60" s="894"/>
      <c r="S60" s="894"/>
      <c r="T60" s="894"/>
      <c r="U60" s="894">
        <f>+U61+U62+U63+U64+U65+U66+U67+U68+U69+U70</f>
        <v>0</v>
      </c>
      <c r="V60" s="894"/>
      <c r="W60" s="894"/>
      <c r="X60" s="894"/>
      <c r="Y60" s="894"/>
      <c r="Z60" s="894"/>
      <c r="AA60" s="894">
        <f>+AA61+AA62+AA63+AA64+AA65+AA66+AA67+AA68+AA69+AA70</f>
        <v>0</v>
      </c>
      <c r="AB60" s="894"/>
      <c r="AC60" s="894"/>
      <c r="AD60" s="894"/>
      <c r="AE60" s="894"/>
      <c r="AF60" s="894"/>
      <c r="AG60" s="894">
        <f>+AG61+AG62+AG63+AG64+AG65+AG66+AG67+AG68+AG69+AG70</f>
        <v>0</v>
      </c>
      <c r="AH60" s="894"/>
      <c r="AI60" s="894"/>
      <c r="AJ60" s="894"/>
      <c r="AK60" s="894"/>
      <c r="AL60" s="894"/>
    </row>
    <row r="61" spans="1:38" ht="16.5" customHeight="1">
      <c r="A61" s="93" t="s">
        <v>686</v>
      </c>
      <c r="B61" s="93"/>
      <c r="C61" s="93"/>
      <c r="D61" s="225" t="s">
        <v>687</v>
      </c>
      <c r="E61" s="223"/>
      <c r="F61" s="223"/>
      <c r="G61" s="223"/>
      <c r="H61" s="223"/>
      <c r="I61" s="223"/>
      <c r="J61" s="223"/>
      <c r="K61" s="223"/>
      <c r="L61" s="223"/>
      <c r="M61" s="223"/>
      <c r="N61" s="224"/>
      <c r="O61" s="890"/>
      <c r="P61" s="890"/>
      <c r="Q61" s="890"/>
      <c r="R61" s="890"/>
      <c r="S61" s="890"/>
      <c r="T61" s="890"/>
      <c r="U61" s="890"/>
      <c r="V61" s="890"/>
      <c r="W61" s="890"/>
      <c r="X61" s="890"/>
      <c r="Y61" s="890"/>
      <c r="Z61" s="890"/>
      <c r="AA61" s="890"/>
      <c r="AB61" s="890"/>
      <c r="AC61" s="890"/>
      <c r="AD61" s="890"/>
      <c r="AE61" s="890"/>
      <c r="AF61" s="890"/>
      <c r="AG61" s="890"/>
      <c r="AH61" s="890"/>
      <c r="AI61" s="890"/>
      <c r="AJ61" s="890"/>
      <c r="AK61" s="890"/>
      <c r="AL61" s="890"/>
    </row>
    <row r="62" spans="1:38" ht="16.5" customHeight="1">
      <c r="A62" s="93" t="s">
        <v>688</v>
      </c>
      <c r="B62" s="93"/>
      <c r="C62" s="93"/>
      <c r="D62" s="225" t="s">
        <v>689</v>
      </c>
      <c r="E62" s="223"/>
      <c r="F62" s="223"/>
      <c r="G62" s="223"/>
      <c r="H62" s="223"/>
      <c r="I62" s="223"/>
      <c r="J62" s="223"/>
      <c r="K62" s="223"/>
      <c r="L62" s="223"/>
      <c r="M62" s="223"/>
      <c r="N62" s="224"/>
      <c r="O62" s="890"/>
      <c r="P62" s="890"/>
      <c r="Q62" s="890"/>
      <c r="R62" s="890"/>
      <c r="S62" s="890"/>
      <c r="T62" s="890"/>
      <c r="U62" s="890"/>
      <c r="V62" s="890"/>
      <c r="W62" s="890"/>
      <c r="X62" s="890"/>
      <c r="Y62" s="890"/>
      <c r="Z62" s="890"/>
      <c r="AA62" s="890"/>
      <c r="AB62" s="890"/>
      <c r="AC62" s="890"/>
      <c r="AD62" s="890"/>
      <c r="AE62" s="890"/>
      <c r="AF62" s="890"/>
      <c r="AG62" s="890"/>
      <c r="AH62" s="890"/>
      <c r="AI62" s="890"/>
      <c r="AJ62" s="890"/>
      <c r="AK62" s="890"/>
      <c r="AL62" s="890"/>
    </row>
    <row r="63" spans="1:38" ht="16.5" customHeight="1">
      <c r="A63" s="93" t="s">
        <v>690</v>
      </c>
      <c r="B63" s="93"/>
      <c r="C63" s="93"/>
      <c r="D63" s="225" t="s">
        <v>691</v>
      </c>
      <c r="E63" s="223"/>
      <c r="F63" s="223"/>
      <c r="G63" s="223"/>
      <c r="H63" s="223"/>
      <c r="I63" s="223"/>
      <c r="J63" s="223"/>
      <c r="K63" s="223"/>
      <c r="L63" s="223"/>
      <c r="M63" s="223"/>
      <c r="N63" s="224"/>
      <c r="O63" s="890"/>
      <c r="P63" s="890"/>
      <c r="Q63" s="890"/>
      <c r="R63" s="890"/>
      <c r="S63" s="890"/>
      <c r="T63" s="890"/>
      <c r="U63" s="890"/>
      <c r="V63" s="890"/>
      <c r="W63" s="890"/>
      <c r="X63" s="890"/>
      <c r="Y63" s="890"/>
      <c r="Z63" s="890"/>
      <c r="AA63" s="890"/>
      <c r="AB63" s="890"/>
      <c r="AC63" s="890"/>
      <c r="AD63" s="890"/>
      <c r="AE63" s="890"/>
      <c r="AF63" s="890"/>
      <c r="AG63" s="890"/>
      <c r="AH63" s="890"/>
      <c r="AI63" s="890"/>
      <c r="AJ63" s="890"/>
      <c r="AK63" s="890"/>
      <c r="AL63" s="890"/>
    </row>
    <row r="64" spans="1:38" ht="16.5" customHeight="1">
      <c r="A64" s="93" t="s">
        <v>692</v>
      </c>
      <c r="B64" s="93"/>
      <c r="C64" s="93"/>
      <c r="D64" s="225" t="s">
        <v>693</v>
      </c>
      <c r="E64" s="223"/>
      <c r="F64" s="223"/>
      <c r="G64" s="223"/>
      <c r="H64" s="223"/>
      <c r="I64" s="223"/>
      <c r="J64" s="223"/>
      <c r="K64" s="223"/>
      <c r="L64" s="223"/>
      <c r="M64" s="223"/>
      <c r="N64" s="224"/>
      <c r="O64" s="890"/>
      <c r="P64" s="890"/>
      <c r="Q64" s="890"/>
      <c r="R64" s="890"/>
      <c r="S64" s="890"/>
      <c r="T64" s="890"/>
      <c r="U64" s="890"/>
      <c r="V64" s="890"/>
      <c r="W64" s="890"/>
      <c r="X64" s="890"/>
      <c r="Y64" s="890"/>
      <c r="Z64" s="890"/>
      <c r="AA64" s="890"/>
      <c r="AB64" s="890"/>
      <c r="AC64" s="890"/>
      <c r="AD64" s="890"/>
      <c r="AE64" s="890"/>
      <c r="AF64" s="890"/>
      <c r="AG64" s="890"/>
      <c r="AH64" s="890"/>
      <c r="AI64" s="890"/>
      <c r="AJ64" s="890"/>
      <c r="AK64" s="890"/>
      <c r="AL64" s="890"/>
    </row>
    <row r="65" spans="1:45" ht="16.5" customHeight="1">
      <c r="A65" s="93" t="s">
        <v>694</v>
      </c>
      <c r="B65" s="93"/>
      <c r="C65" s="93"/>
      <c r="D65" s="225" t="s">
        <v>695</v>
      </c>
      <c r="E65" s="223"/>
      <c r="F65" s="223"/>
      <c r="G65" s="223"/>
      <c r="H65" s="223"/>
      <c r="I65" s="223"/>
      <c r="J65" s="223"/>
      <c r="K65" s="223"/>
      <c r="L65" s="223"/>
      <c r="M65" s="223"/>
      <c r="N65" s="224"/>
      <c r="O65" s="890"/>
      <c r="P65" s="890"/>
      <c r="Q65" s="890"/>
      <c r="R65" s="890"/>
      <c r="S65" s="890"/>
      <c r="T65" s="890"/>
      <c r="U65" s="890"/>
      <c r="V65" s="890"/>
      <c r="W65" s="890"/>
      <c r="X65" s="890"/>
      <c r="Y65" s="890"/>
      <c r="Z65" s="890"/>
      <c r="AA65" s="890"/>
      <c r="AB65" s="890"/>
      <c r="AC65" s="890"/>
      <c r="AD65" s="890"/>
      <c r="AE65" s="890"/>
      <c r="AF65" s="890"/>
      <c r="AG65" s="890"/>
      <c r="AH65" s="890"/>
      <c r="AI65" s="890"/>
      <c r="AJ65" s="890"/>
      <c r="AK65" s="890"/>
      <c r="AL65" s="890"/>
    </row>
    <row r="66" spans="1:45" ht="16.5" customHeight="1">
      <c r="A66" s="93" t="s">
        <v>696</v>
      </c>
      <c r="B66" s="93"/>
      <c r="C66" s="93"/>
      <c r="D66" s="225" t="s">
        <v>697</v>
      </c>
      <c r="E66" s="223"/>
      <c r="F66" s="223"/>
      <c r="G66" s="223"/>
      <c r="H66" s="223"/>
      <c r="I66" s="223"/>
      <c r="J66" s="223"/>
      <c r="K66" s="223"/>
      <c r="L66" s="223"/>
      <c r="M66" s="223"/>
      <c r="N66" s="224"/>
      <c r="O66" s="890"/>
      <c r="P66" s="890"/>
      <c r="Q66" s="890"/>
      <c r="R66" s="890"/>
      <c r="S66" s="890"/>
      <c r="T66" s="890"/>
      <c r="U66" s="890"/>
      <c r="V66" s="890"/>
      <c r="W66" s="890"/>
      <c r="X66" s="890"/>
      <c r="Y66" s="890"/>
      <c r="Z66" s="890"/>
      <c r="AA66" s="890"/>
      <c r="AB66" s="890"/>
      <c r="AC66" s="890"/>
      <c r="AD66" s="890"/>
      <c r="AE66" s="890"/>
      <c r="AF66" s="890"/>
      <c r="AG66" s="890"/>
      <c r="AH66" s="890"/>
      <c r="AI66" s="890"/>
      <c r="AJ66" s="890"/>
      <c r="AK66" s="890"/>
      <c r="AL66" s="890"/>
    </row>
    <row r="67" spans="1:45" ht="16.5" customHeight="1">
      <c r="A67" s="93" t="s">
        <v>698</v>
      </c>
      <c r="B67" s="93"/>
      <c r="C67" s="93"/>
      <c r="D67" s="225" t="s">
        <v>699</v>
      </c>
      <c r="E67" s="223"/>
      <c r="F67" s="223"/>
      <c r="G67" s="223"/>
      <c r="H67" s="223"/>
      <c r="I67" s="223"/>
      <c r="J67" s="223"/>
      <c r="K67" s="223"/>
      <c r="L67" s="223"/>
      <c r="M67" s="223"/>
      <c r="N67" s="224"/>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row>
    <row r="68" spans="1:45" ht="16.5" customHeight="1">
      <c r="A68" s="93" t="s">
        <v>700</v>
      </c>
      <c r="B68" s="93"/>
      <c r="C68" s="93"/>
      <c r="D68" s="225" t="s">
        <v>701</v>
      </c>
      <c r="E68" s="223"/>
      <c r="F68" s="223"/>
      <c r="G68" s="223"/>
      <c r="H68" s="223"/>
      <c r="I68" s="223"/>
      <c r="J68" s="223"/>
      <c r="K68" s="223"/>
      <c r="L68" s="223"/>
      <c r="M68" s="223"/>
      <c r="N68" s="224"/>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row>
    <row r="69" spans="1:45" ht="16.5" customHeight="1">
      <c r="A69" s="93" t="s">
        <v>702</v>
      </c>
      <c r="B69" s="93"/>
      <c r="C69" s="93"/>
      <c r="D69" s="244" t="s">
        <v>703</v>
      </c>
      <c r="E69" s="223"/>
      <c r="F69" s="223"/>
      <c r="G69" s="223"/>
      <c r="H69" s="223"/>
      <c r="I69" s="223"/>
      <c r="J69" s="223"/>
      <c r="K69" s="223"/>
      <c r="L69" s="223"/>
      <c r="M69" s="223"/>
      <c r="N69" s="224"/>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row>
    <row r="70" spans="1:45" ht="16.5" customHeight="1">
      <c r="A70" s="93" t="s">
        <v>704</v>
      </c>
      <c r="B70" s="93"/>
      <c r="C70" s="93"/>
      <c r="D70" s="244" t="s">
        <v>705</v>
      </c>
      <c r="E70" s="223"/>
      <c r="F70" s="223"/>
      <c r="G70" s="223"/>
      <c r="H70" s="223"/>
      <c r="I70" s="223"/>
      <c r="J70" s="223"/>
      <c r="K70" s="223"/>
      <c r="L70" s="223"/>
      <c r="M70" s="223"/>
      <c r="N70" s="224"/>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row>
    <row r="71" spans="1:45" ht="16.5" customHeight="1">
      <c r="A71" s="93" t="s">
        <v>706</v>
      </c>
      <c r="B71" s="93"/>
      <c r="C71" s="93"/>
      <c r="D71" s="222" t="s">
        <v>707</v>
      </c>
      <c r="E71" s="223"/>
      <c r="F71" s="223"/>
      <c r="G71" s="223"/>
      <c r="H71" s="223"/>
      <c r="I71" s="223"/>
      <c r="J71" s="223"/>
      <c r="K71" s="223"/>
      <c r="L71" s="223"/>
      <c r="M71" s="223"/>
      <c r="N71" s="224"/>
      <c r="O71" s="894">
        <f>O48+O49-O60</f>
        <v>-92626672</v>
      </c>
      <c r="P71" s="894"/>
      <c r="Q71" s="894"/>
      <c r="R71" s="894"/>
      <c r="S71" s="894"/>
      <c r="T71" s="894"/>
      <c r="U71" s="894">
        <f>U48+U49-U60</f>
        <v>-92626672</v>
      </c>
      <c r="V71" s="894"/>
      <c r="W71" s="894"/>
      <c r="X71" s="894"/>
      <c r="Y71" s="894"/>
      <c r="Z71" s="894"/>
      <c r="AA71" s="894">
        <f>AA48+AA49-AA60</f>
        <v>70224</v>
      </c>
      <c r="AB71" s="894"/>
      <c r="AC71" s="894"/>
      <c r="AD71" s="894"/>
      <c r="AE71" s="894"/>
      <c r="AF71" s="894"/>
      <c r="AG71" s="894">
        <f>AG48+AG49-AG60</f>
        <v>70224</v>
      </c>
      <c r="AH71" s="894"/>
      <c r="AI71" s="894"/>
      <c r="AJ71" s="894"/>
      <c r="AK71" s="894"/>
      <c r="AL71" s="894"/>
    </row>
    <row r="72" spans="1:45" ht="16.5" customHeight="1">
      <c r="A72" s="93" t="s">
        <v>708</v>
      </c>
      <c r="B72" s="93"/>
      <c r="C72" s="93"/>
      <c r="D72" s="222" t="s">
        <v>709</v>
      </c>
      <c r="E72" s="223"/>
      <c r="F72" s="223"/>
      <c r="G72" s="223"/>
      <c r="H72" s="223"/>
      <c r="I72" s="223"/>
      <c r="J72" s="223"/>
      <c r="K72" s="223"/>
      <c r="L72" s="223"/>
      <c r="M72" s="223"/>
      <c r="N72" s="224"/>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row>
    <row r="73" spans="1:45" ht="16.5" customHeight="1">
      <c r="A73" s="93" t="s">
        <v>710</v>
      </c>
      <c r="B73" s="93"/>
      <c r="C73" s="93"/>
      <c r="D73" s="222" t="s">
        <v>711</v>
      </c>
      <c r="E73" s="223"/>
      <c r="F73" s="223"/>
      <c r="G73" s="223"/>
      <c r="H73" s="223"/>
      <c r="I73" s="223"/>
      <c r="J73" s="223"/>
      <c r="K73" s="223"/>
      <c r="L73" s="223"/>
      <c r="M73" s="223"/>
      <c r="N73" s="224"/>
      <c r="O73" s="894">
        <f>O71-O72</f>
        <v>-92626672</v>
      </c>
      <c r="P73" s="894"/>
      <c r="Q73" s="894"/>
      <c r="R73" s="894"/>
      <c r="S73" s="894"/>
      <c r="T73" s="894"/>
      <c r="U73" s="894">
        <f>U71-U72</f>
        <v>-92626672</v>
      </c>
      <c r="V73" s="894"/>
      <c r="W73" s="894"/>
      <c r="X73" s="894"/>
      <c r="Y73" s="894"/>
      <c r="Z73" s="894"/>
      <c r="AA73" s="894">
        <f>AA71-AA72</f>
        <v>70224</v>
      </c>
      <c r="AB73" s="894"/>
      <c r="AC73" s="894"/>
      <c r="AD73" s="894"/>
      <c r="AE73" s="894"/>
      <c r="AF73" s="894"/>
      <c r="AG73" s="894">
        <f>AG71-AG72</f>
        <v>70224</v>
      </c>
      <c r="AH73" s="894"/>
      <c r="AI73" s="894"/>
      <c r="AJ73" s="894"/>
      <c r="AK73" s="894"/>
      <c r="AL73" s="894"/>
    </row>
    <row r="74" spans="1:45" ht="16.5" customHeight="1">
      <c r="A74" s="93" t="s">
        <v>712</v>
      </c>
      <c r="B74" s="93"/>
      <c r="C74" s="93"/>
      <c r="D74" s="222" t="s">
        <v>713</v>
      </c>
      <c r="E74" s="223"/>
      <c r="F74" s="223"/>
      <c r="G74" s="223"/>
      <c r="H74" s="223"/>
      <c r="I74" s="223"/>
      <c r="J74" s="223"/>
      <c r="K74" s="223"/>
      <c r="L74" s="223"/>
      <c r="M74" s="223"/>
      <c r="N74" s="224"/>
      <c r="O74" s="894">
        <f>+O75+O76+O77</f>
        <v>0</v>
      </c>
      <c r="P74" s="894"/>
      <c r="Q74" s="894"/>
      <c r="R74" s="894"/>
      <c r="S74" s="894"/>
      <c r="T74" s="894"/>
      <c r="U74" s="894">
        <f>+U75+U76+U77</f>
        <v>0</v>
      </c>
      <c r="V74" s="894"/>
      <c r="W74" s="894"/>
      <c r="X74" s="894"/>
      <c r="Y74" s="894"/>
      <c r="Z74" s="894"/>
      <c r="AA74" s="894">
        <f>+AA75+AA76+AA77</f>
        <v>0</v>
      </c>
      <c r="AB74" s="894"/>
      <c r="AC74" s="894"/>
      <c r="AD74" s="894"/>
      <c r="AE74" s="894"/>
      <c r="AF74" s="894"/>
      <c r="AG74" s="894">
        <f>+AG75+AG76+AG77</f>
        <v>0</v>
      </c>
      <c r="AH74" s="894"/>
      <c r="AI74" s="894"/>
      <c r="AJ74" s="894"/>
      <c r="AK74" s="894"/>
      <c r="AL74" s="894"/>
    </row>
    <row r="75" spans="1:45" ht="16.5" customHeight="1">
      <c r="A75" s="93" t="s">
        <v>714</v>
      </c>
      <c r="B75" s="93"/>
      <c r="C75" s="93"/>
      <c r="D75" s="225" t="s">
        <v>715</v>
      </c>
      <c r="E75" s="223"/>
      <c r="F75" s="223"/>
      <c r="G75" s="223"/>
      <c r="H75" s="223"/>
      <c r="I75" s="223"/>
      <c r="J75" s="223"/>
      <c r="K75" s="223"/>
      <c r="L75" s="223"/>
      <c r="M75" s="223"/>
      <c r="N75" s="224"/>
      <c r="O75" s="890"/>
      <c r="P75" s="890"/>
      <c r="Q75" s="890"/>
      <c r="R75" s="890"/>
      <c r="S75" s="890"/>
      <c r="T75" s="890"/>
      <c r="U75" s="890"/>
      <c r="V75" s="890"/>
      <c r="W75" s="890"/>
      <c r="X75" s="890"/>
      <c r="Y75" s="890"/>
      <c r="Z75" s="890"/>
      <c r="AA75" s="890"/>
      <c r="AB75" s="890"/>
      <c r="AC75" s="890"/>
      <c r="AD75" s="890"/>
      <c r="AE75" s="890"/>
      <c r="AF75" s="890"/>
      <c r="AG75" s="890"/>
      <c r="AH75" s="890"/>
      <c r="AI75" s="890"/>
      <c r="AJ75" s="890"/>
      <c r="AK75" s="890"/>
      <c r="AL75" s="890"/>
    </row>
    <row r="76" spans="1:45" ht="16.5" customHeight="1">
      <c r="A76" s="93" t="s">
        <v>716</v>
      </c>
      <c r="B76" s="93"/>
      <c r="C76" s="93"/>
      <c r="D76" s="225" t="s">
        <v>717</v>
      </c>
      <c r="E76" s="223"/>
      <c r="F76" s="223"/>
      <c r="G76" s="223"/>
      <c r="H76" s="223"/>
      <c r="I76" s="223"/>
      <c r="J76" s="223"/>
      <c r="K76" s="223"/>
      <c r="L76" s="223"/>
      <c r="M76" s="223"/>
      <c r="N76" s="224"/>
      <c r="O76" s="890"/>
      <c r="P76" s="890"/>
      <c r="Q76" s="890"/>
      <c r="R76" s="890"/>
      <c r="S76" s="890"/>
      <c r="T76" s="890"/>
      <c r="U76" s="890"/>
      <c r="V76" s="890"/>
      <c r="W76" s="890"/>
      <c r="X76" s="890"/>
      <c r="Y76" s="890"/>
      <c r="Z76" s="890"/>
      <c r="AA76" s="890"/>
      <c r="AB76" s="890"/>
      <c r="AC76" s="890"/>
      <c r="AD76" s="890"/>
      <c r="AE76" s="890"/>
      <c r="AF76" s="890"/>
      <c r="AG76" s="890"/>
      <c r="AH76" s="890"/>
      <c r="AI76" s="890"/>
      <c r="AJ76" s="890"/>
      <c r="AK76" s="890"/>
      <c r="AL76" s="890"/>
    </row>
    <row r="77" spans="1:45" ht="16.5" customHeight="1">
      <c r="A77" s="93" t="s">
        <v>718</v>
      </c>
      <c r="B77" s="93"/>
      <c r="C77" s="93"/>
      <c r="D77" s="225" t="s">
        <v>719</v>
      </c>
      <c r="E77" s="223"/>
      <c r="F77" s="223"/>
      <c r="G77" s="223"/>
      <c r="H77" s="223"/>
      <c r="I77" s="223"/>
      <c r="J77" s="223"/>
      <c r="K77" s="223"/>
      <c r="L77" s="223"/>
      <c r="M77" s="223"/>
      <c r="N77" s="224"/>
      <c r="O77" s="890"/>
      <c r="P77" s="890"/>
      <c r="Q77" s="890"/>
      <c r="R77" s="890"/>
      <c r="S77" s="890"/>
      <c r="T77" s="890"/>
      <c r="U77" s="890"/>
      <c r="V77" s="890"/>
      <c r="W77" s="890"/>
      <c r="X77" s="890"/>
      <c r="Y77" s="890"/>
      <c r="Z77" s="890"/>
      <c r="AA77" s="890"/>
      <c r="AB77" s="890"/>
      <c r="AC77" s="890"/>
      <c r="AD77" s="890"/>
      <c r="AE77" s="890"/>
      <c r="AF77" s="890"/>
      <c r="AG77" s="890"/>
      <c r="AH77" s="890"/>
      <c r="AI77" s="890"/>
      <c r="AJ77" s="890"/>
      <c r="AK77" s="890"/>
      <c r="AL77" s="890"/>
      <c r="AN77" s="265"/>
    </row>
    <row r="78" spans="1:45" ht="16.5" customHeight="1">
      <c r="A78" s="93" t="s">
        <v>720</v>
      </c>
      <c r="B78" s="93"/>
      <c r="C78" s="93"/>
      <c r="D78" s="226" t="s">
        <v>721</v>
      </c>
      <c r="E78" s="227"/>
      <c r="F78" s="227"/>
      <c r="G78" s="227"/>
      <c r="H78" s="227"/>
      <c r="I78" s="227"/>
      <c r="J78" s="227"/>
      <c r="K78" s="227"/>
      <c r="L78" s="227"/>
      <c r="M78" s="227"/>
      <c r="N78" s="228"/>
      <c r="O78" s="898">
        <f>O73+O74</f>
        <v>-92626672</v>
      </c>
      <c r="P78" s="898"/>
      <c r="Q78" s="898"/>
      <c r="R78" s="898"/>
      <c r="S78" s="898"/>
      <c r="T78" s="898"/>
      <c r="U78" s="898">
        <f>U73+U74</f>
        <v>-92626672</v>
      </c>
      <c r="V78" s="898"/>
      <c r="W78" s="898"/>
      <c r="X78" s="898"/>
      <c r="Y78" s="898"/>
      <c r="Z78" s="898"/>
      <c r="AA78" s="898">
        <f>AA73+AA74</f>
        <v>70224</v>
      </c>
      <c r="AB78" s="898"/>
      <c r="AC78" s="898"/>
      <c r="AD78" s="898"/>
      <c r="AE78" s="898"/>
      <c r="AF78" s="898"/>
      <c r="AG78" s="898">
        <f>AG73+AG74</f>
        <v>70224</v>
      </c>
      <c r="AH78" s="898"/>
      <c r="AI78" s="898"/>
      <c r="AJ78" s="898"/>
      <c r="AK78" s="898"/>
      <c r="AL78" s="898"/>
      <c r="AN78" s="265">
        <v>60000</v>
      </c>
      <c r="AO78" s="266">
        <f>AN78*5000</f>
        <v>300000000</v>
      </c>
    </row>
    <row r="79" spans="1:45" ht="16.5" customHeight="1" thickBot="1">
      <c r="A79" s="93" t="s">
        <v>722</v>
      </c>
      <c r="B79" s="93"/>
      <c r="C79" s="93"/>
      <c r="D79" s="229" t="s">
        <v>1150</v>
      </c>
      <c r="E79" s="230"/>
      <c r="F79" s="230"/>
      <c r="G79" s="230"/>
      <c r="H79" s="230"/>
      <c r="I79" s="230"/>
      <c r="J79" s="230"/>
      <c r="K79" s="230"/>
      <c r="L79" s="230"/>
      <c r="M79" s="230"/>
      <c r="N79" s="231"/>
      <c r="O79" s="899">
        <v>-5</v>
      </c>
      <c r="P79" s="899"/>
      <c r="Q79" s="899"/>
      <c r="R79" s="899"/>
      <c r="S79" s="899"/>
      <c r="T79" s="899"/>
      <c r="U79" s="899">
        <v>-5</v>
      </c>
      <c r="V79" s="899"/>
      <c r="W79" s="899"/>
      <c r="X79" s="899"/>
      <c r="Y79" s="899"/>
      <c r="Z79" s="899"/>
      <c r="AA79" s="899">
        <v>1</v>
      </c>
      <c r="AB79" s="899"/>
      <c r="AC79" s="899"/>
      <c r="AD79" s="899"/>
      <c r="AE79" s="899"/>
      <c r="AF79" s="899"/>
      <c r="AG79" s="899">
        <v>1</v>
      </c>
      <c r="AH79" s="899"/>
      <c r="AI79" s="899"/>
      <c r="AJ79" s="899"/>
      <c r="AK79" s="899"/>
      <c r="AL79" s="899"/>
    </row>
    <row r="80" spans="1:45" ht="7.5" customHeight="1">
      <c r="A80" s="7"/>
      <c r="B80" s="6"/>
      <c r="C80" s="5"/>
      <c r="D80" s="5"/>
      <c r="E80" s="142"/>
      <c r="F80" s="142"/>
      <c r="G80" s="142"/>
      <c r="H80" s="142"/>
      <c r="I80" s="142"/>
      <c r="J80" s="142"/>
      <c r="K80" s="142"/>
      <c r="L80" s="142"/>
      <c r="M80" s="142"/>
      <c r="N80" s="142"/>
      <c r="O80" s="142"/>
      <c r="P80" s="160"/>
      <c r="Q80" s="160"/>
      <c r="R80" s="160"/>
      <c r="S80" s="160"/>
      <c r="T80" s="160"/>
      <c r="U80" s="160"/>
      <c r="V80" s="160"/>
      <c r="W80" s="160"/>
      <c r="X80" s="160"/>
      <c r="Y80" s="160"/>
      <c r="Z80" s="160"/>
      <c r="AA80" s="160"/>
      <c r="AB80" s="160"/>
      <c r="AC80" s="160"/>
      <c r="AD80" s="160"/>
      <c r="AE80" s="160"/>
      <c r="AF80" s="160"/>
      <c r="AG80" s="147"/>
      <c r="AJ80" s="97"/>
      <c r="AK80" s="97"/>
      <c r="AL80" s="97"/>
      <c r="AM80" s="97"/>
      <c r="AN80" s="97"/>
      <c r="AO80" s="97"/>
      <c r="AP80" s="97"/>
      <c r="AQ80" s="97"/>
      <c r="AR80" s="97"/>
      <c r="AS80" s="97"/>
    </row>
    <row r="81" spans="1:46" ht="26.25" customHeight="1">
      <c r="A81" s="7"/>
      <c r="B81" s="6"/>
      <c r="C81" s="5"/>
      <c r="D81" s="17"/>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204" t="s">
        <v>170</v>
      </c>
      <c r="AN81" s="17"/>
      <c r="AO81" s="17"/>
      <c r="AP81" s="17"/>
      <c r="AQ81" s="17"/>
      <c r="AR81" s="17"/>
      <c r="AS81" s="17"/>
      <c r="AT81" s="103"/>
    </row>
    <row r="82" spans="1:46" ht="16.5" customHeight="1"/>
    <row r="83" spans="1:46" ht="16.5" customHeight="1"/>
    <row r="84" spans="1:46" ht="320.25" customHeight="1">
      <c r="B84" s="272" t="s">
        <v>1201</v>
      </c>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4"/>
    </row>
    <row r="85" spans="1:46" ht="16.5" customHeight="1"/>
    <row r="86" spans="1:46" ht="16.5" customHeight="1"/>
    <row r="87" spans="1:46" ht="16.5" customHeight="1"/>
    <row r="88" spans="1:46" ht="16.5" customHeight="1"/>
    <row r="89" spans="1:46" ht="16.5" customHeight="1"/>
    <row r="90" spans="1:46" ht="16.5" customHeight="1"/>
    <row r="91" spans="1:46" ht="16.5" customHeight="1"/>
    <row r="92" spans="1:46" ht="16.5" customHeight="1"/>
    <row r="93" spans="1:46" ht="16.5" customHeight="1"/>
    <row r="94" spans="1:46" ht="16.5" customHeight="1"/>
    <row r="95" spans="1:46" ht="16.5" customHeight="1"/>
    <row r="96" spans="1:4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3" ht="121.5" customHeight="1"/>
  </sheetData>
  <protectedRanges>
    <protectedRange sqref="J4:U5 D6:AL6 Y4:AB5 O11:AL17 O19:AL47" name="범위2"/>
    <protectedRange sqref="V4:X5 AC5:AE5" name="범위2_1_2"/>
    <protectedRange sqref="AC4:AE4" name="범위2_2"/>
    <protectedRange sqref="O50:AL59 O61:AL70 O72:AL72 O75:AL77 O79:AL79" name="범위3"/>
  </protectedRanges>
  <mergeCells count="295">
    <mergeCell ref="E81:AL81"/>
    <mergeCell ref="B84:AL84"/>
    <mergeCell ref="B2:AL2"/>
    <mergeCell ref="O78:T78"/>
    <mergeCell ref="U78:Z78"/>
    <mergeCell ref="AA78:AF78"/>
    <mergeCell ref="AG78:AL78"/>
    <mergeCell ref="O79:T79"/>
    <mergeCell ref="U79:Z79"/>
    <mergeCell ref="AA79:AF79"/>
    <mergeCell ref="AG79:AL79"/>
    <mergeCell ref="O76:T76"/>
    <mergeCell ref="U76:Z76"/>
    <mergeCell ref="AA76:AF76"/>
    <mergeCell ref="AG76:AL76"/>
    <mergeCell ref="O77:T77"/>
    <mergeCell ref="U77:Z77"/>
    <mergeCell ref="AA77:AF77"/>
    <mergeCell ref="AG77:AL77"/>
    <mergeCell ref="O74:T74"/>
    <mergeCell ref="U74:Z74"/>
    <mergeCell ref="AA74:AF74"/>
    <mergeCell ref="AG74:AL74"/>
    <mergeCell ref="O75:T75"/>
    <mergeCell ref="U75:Z75"/>
    <mergeCell ref="AA75:AF75"/>
    <mergeCell ref="AG75:AL75"/>
    <mergeCell ref="O72:T72"/>
    <mergeCell ref="U72:Z72"/>
    <mergeCell ref="AA72:AF72"/>
    <mergeCell ref="AG72:AL72"/>
    <mergeCell ref="O73:T73"/>
    <mergeCell ref="U73:Z73"/>
    <mergeCell ref="AA73:AF73"/>
    <mergeCell ref="AG73:AL73"/>
    <mergeCell ref="O70:T70"/>
    <mergeCell ref="U70:Z70"/>
    <mergeCell ref="AA70:AF70"/>
    <mergeCell ref="AG70:AL70"/>
    <mergeCell ref="O71:T71"/>
    <mergeCell ref="U71:Z71"/>
    <mergeCell ref="AA71:AF71"/>
    <mergeCell ref="AG71:AL71"/>
    <mergeCell ref="O68:T68"/>
    <mergeCell ref="U68:Z68"/>
    <mergeCell ref="AA68:AF68"/>
    <mergeCell ref="AG68:AL68"/>
    <mergeCell ref="O69:T69"/>
    <mergeCell ref="U69:Z69"/>
    <mergeCell ref="AA69:AF69"/>
    <mergeCell ref="AG69:AL69"/>
    <mergeCell ref="O66:T66"/>
    <mergeCell ref="U66:Z66"/>
    <mergeCell ref="AA66:AF66"/>
    <mergeCell ref="AG66:AL66"/>
    <mergeCell ref="O67:T67"/>
    <mergeCell ref="U67:Z67"/>
    <mergeCell ref="AA67:AF67"/>
    <mergeCell ref="AG67:AL67"/>
    <mergeCell ref="O64:T64"/>
    <mergeCell ref="U64:Z64"/>
    <mergeCell ref="AA64:AF64"/>
    <mergeCell ref="AG64:AL64"/>
    <mergeCell ref="O65:T65"/>
    <mergeCell ref="U65:Z65"/>
    <mergeCell ref="AA65:AF65"/>
    <mergeCell ref="AG65:AL65"/>
    <mergeCell ref="O62:T62"/>
    <mergeCell ref="U62:Z62"/>
    <mergeCell ref="AA62:AF62"/>
    <mergeCell ref="AG62:AL62"/>
    <mergeCell ref="O63:T63"/>
    <mergeCell ref="U63:Z63"/>
    <mergeCell ref="AA63:AF63"/>
    <mergeCell ref="AG63:AL63"/>
    <mergeCell ref="O60:T60"/>
    <mergeCell ref="U60:Z60"/>
    <mergeCell ref="AA60:AF60"/>
    <mergeCell ref="AG60:AL60"/>
    <mergeCell ref="O61:T61"/>
    <mergeCell ref="U61:Z61"/>
    <mergeCell ref="AA61:AF61"/>
    <mergeCell ref="AG61:AL61"/>
    <mergeCell ref="O58:T58"/>
    <mergeCell ref="U58:Z58"/>
    <mergeCell ref="AA58:AF58"/>
    <mergeCell ref="AG58:AL58"/>
    <mergeCell ref="O59:T59"/>
    <mergeCell ref="U59:Z59"/>
    <mergeCell ref="AA59:AF59"/>
    <mergeCell ref="AG59:AL59"/>
    <mergeCell ref="O56:T56"/>
    <mergeCell ref="U56:Z56"/>
    <mergeCell ref="AA56:AF56"/>
    <mergeCell ref="AG56:AL56"/>
    <mergeCell ref="O57:T57"/>
    <mergeCell ref="U57:Z57"/>
    <mergeCell ref="AA57:AF57"/>
    <mergeCell ref="AG57:AL57"/>
    <mergeCell ref="O54:T54"/>
    <mergeCell ref="U54:Z54"/>
    <mergeCell ref="AA54:AF54"/>
    <mergeCell ref="AG54:AL54"/>
    <mergeCell ref="O55:T55"/>
    <mergeCell ref="U55:Z55"/>
    <mergeCell ref="AA55:AF55"/>
    <mergeCell ref="AG55:AL55"/>
    <mergeCell ref="O52:T52"/>
    <mergeCell ref="U52:Z52"/>
    <mergeCell ref="AA52:AF52"/>
    <mergeCell ref="AG52:AL52"/>
    <mergeCell ref="O53:T53"/>
    <mergeCell ref="U53:Z53"/>
    <mergeCell ref="AA53:AF53"/>
    <mergeCell ref="AG53:AL53"/>
    <mergeCell ref="O50:T50"/>
    <mergeCell ref="U50:Z50"/>
    <mergeCell ref="AA50:AF50"/>
    <mergeCell ref="AG50:AL50"/>
    <mergeCell ref="O51:T51"/>
    <mergeCell ref="U51:Z51"/>
    <mergeCell ref="AA51:AF51"/>
    <mergeCell ref="AG51:AL51"/>
    <mergeCell ref="O48:T48"/>
    <mergeCell ref="U48:Z48"/>
    <mergeCell ref="AA48:AF48"/>
    <mergeCell ref="AG48:AL48"/>
    <mergeCell ref="O49:T49"/>
    <mergeCell ref="U49:Z49"/>
    <mergeCell ref="AA49:AF49"/>
    <mergeCell ref="AG49:AL49"/>
    <mergeCell ref="O45:T45"/>
    <mergeCell ref="U45:Z45"/>
    <mergeCell ref="AA45:AF45"/>
    <mergeCell ref="AG45:AL45"/>
    <mergeCell ref="O47:T47"/>
    <mergeCell ref="U47:Z47"/>
    <mergeCell ref="AA47:AF47"/>
    <mergeCell ref="AG47:AL47"/>
    <mergeCell ref="O43:T43"/>
    <mergeCell ref="U43:Z43"/>
    <mergeCell ref="AA43:AF43"/>
    <mergeCell ref="AG43:AL43"/>
    <mergeCell ref="O44:T44"/>
    <mergeCell ref="U44:Z44"/>
    <mergeCell ref="AA44:AF44"/>
    <mergeCell ref="AG44:AL44"/>
    <mergeCell ref="O46:T46"/>
    <mergeCell ref="U46:Z46"/>
    <mergeCell ref="AA46:AF46"/>
    <mergeCell ref="AG46:AL46"/>
    <mergeCell ref="O41:T41"/>
    <mergeCell ref="U41:Z41"/>
    <mergeCell ref="AA41:AF41"/>
    <mergeCell ref="AG41:AL41"/>
    <mergeCell ref="O42:T42"/>
    <mergeCell ref="U42:Z42"/>
    <mergeCell ref="AA42:AF42"/>
    <mergeCell ref="AG42:AL42"/>
    <mergeCell ref="O39:T39"/>
    <mergeCell ref="U39:Z39"/>
    <mergeCell ref="AA39:AF39"/>
    <mergeCell ref="AG39:AL39"/>
    <mergeCell ref="O40:T40"/>
    <mergeCell ref="U40:Z40"/>
    <mergeCell ref="AA40:AF40"/>
    <mergeCell ref="AG40:AL40"/>
    <mergeCell ref="O37:T37"/>
    <mergeCell ref="U37:Z37"/>
    <mergeCell ref="AA37:AF37"/>
    <mergeCell ref="AG37:AL37"/>
    <mergeCell ref="O38:T38"/>
    <mergeCell ref="U38:Z38"/>
    <mergeCell ref="AA38:AF38"/>
    <mergeCell ref="AG38:AL38"/>
    <mergeCell ref="O35:T35"/>
    <mergeCell ref="U35:Z35"/>
    <mergeCell ref="AA35:AF35"/>
    <mergeCell ref="AG35:AL35"/>
    <mergeCell ref="O36:T36"/>
    <mergeCell ref="U36:Z36"/>
    <mergeCell ref="AA36:AF36"/>
    <mergeCell ref="AG36:AL36"/>
    <mergeCell ref="O33:T33"/>
    <mergeCell ref="U33:Z33"/>
    <mergeCell ref="AA33:AF33"/>
    <mergeCell ref="AG33:AL33"/>
    <mergeCell ref="O34:T34"/>
    <mergeCell ref="U34:Z34"/>
    <mergeCell ref="AA34:AF34"/>
    <mergeCell ref="AG34:AL34"/>
    <mergeCell ref="O31:T31"/>
    <mergeCell ref="U31:Z31"/>
    <mergeCell ref="AA31:AF31"/>
    <mergeCell ref="AG31:AL31"/>
    <mergeCell ref="O32:T32"/>
    <mergeCell ref="U32:Z32"/>
    <mergeCell ref="AA32:AF32"/>
    <mergeCell ref="AG32:AL32"/>
    <mergeCell ref="O29:T29"/>
    <mergeCell ref="U29:Z29"/>
    <mergeCell ref="AA29:AF29"/>
    <mergeCell ref="AG29:AL29"/>
    <mergeCell ref="O30:T30"/>
    <mergeCell ref="U30:Z30"/>
    <mergeCell ref="AA30:AF30"/>
    <mergeCell ref="AG30:AL30"/>
    <mergeCell ref="O27:T27"/>
    <mergeCell ref="U27:Z27"/>
    <mergeCell ref="AA27:AF27"/>
    <mergeCell ref="AG27:AL27"/>
    <mergeCell ref="O28:T28"/>
    <mergeCell ref="U28:Z28"/>
    <mergeCell ref="AA28:AF28"/>
    <mergeCell ref="AG28:AL28"/>
    <mergeCell ref="O25:T25"/>
    <mergeCell ref="U25:Z25"/>
    <mergeCell ref="AA25:AF25"/>
    <mergeCell ref="AG25:AL25"/>
    <mergeCell ref="O26:T26"/>
    <mergeCell ref="U26:Z26"/>
    <mergeCell ref="AA26:AF26"/>
    <mergeCell ref="AG26:AL26"/>
    <mergeCell ref="O23:T23"/>
    <mergeCell ref="U23:Z23"/>
    <mergeCell ref="AA23:AF23"/>
    <mergeCell ref="AG23:AL23"/>
    <mergeCell ref="O24:T24"/>
    <mergeCell ref="U24:Z24"/>
    <mergeCell ref="AA24:AF24"/>
    <mergeCell ref="AG24:AL24"/>
    <mergeCell ref="O21:T21"/>
    <mergeCell ref="U21:Z21"/>
    <mergeCell ref="AA21:AF21"/>
    <mergeCell ref="AG21:AL21"/>
    <mergeCell ref="O22:T22"/>
    <mergeCell ref="U22:Z22"/>
    <mergeCell ref="AA22:AF22"/>
    <mergeCell ref="AG22:AL22"/>
    <mergeCell ref="O19:T19"/>
    <mergeCell ref="U19:Z19"/>
    <mergeCell ref="AA19:AF19"/>
    <mergeCell ref="AG19:AL19"/>
    <mergeCell ref="O20:T20"/>
    <mergeCell ref="U20:Z20"/>
    <mergeCell ref="AA20:AF20"/>
    <mergeCell ref="AG20:AL20"/>
    <mergeCell ref="O17:T17"/>
    <mergeCell ref="U17:Z17"/>
    <mergeCell ref="AA17:AF17"/>
    <mergeCell ref="AG17:AL17"/>
    <mergeCell ref="O18:T18"/>
    <mergeCell ref="U18:Z18"/>
    <mergeCell ref="AA18:AF18"/>
    <mergeCell ref="AG18:AL18"/>
    <mergeCell ref="O14:T14"/>
    <mergeCell ref="U14:Z14"/>
    <mergeCell ref="AA14:AF14"/>
    <mergeCell ref="AG14:AL14"/>
    <mergeCell ref="O15:T15"/>
    <mergeCell ref="U15:Z15"/>
    <mergeCell ref="AA15:AF15"/>
    <mergeCell ref="AG15:AL15"/>
    <mergeCell ref="O16:T16"/>
    <mergeCell ref="U16:Z16"/>
    <mergeCell ref="AA16:AF16"/>
    <mergeCell ref="AG16:AL16"/>
    <mergeCell ref="O12:T12"/>
    <mergeCell ref="U12:Z12"/>
    <mergeCell ref="AA12:AF12"/>
    <mergeCell ref="AG12:AL12"/>
    <mergeCell ref="O13:T13"/>
    <mergeCell ref="U13:Z13"/>
    <mergeCell ref="AA13:AF13"/>
    <mergeCell ref="AG13:AL13"/>
    <mergeCell ref="AG9:AL9"/>
    <mergeCell ref="O10:T10"/>
    <mergeCell ref="U10:Z10"/>
    <mergeCell ref="AA10:AF10"/>
    <mergeCell ref="AG10:AL10"/>
    <mergeCell ref="O11:T11"/>
    <mergeCell ref="U11:Z11"/>
    <mergeCell ref="AA11:AF11"/>
    <mergeCell ref="AG11:AL11"/>
    <mergeCell ref="D7:N9"/>
    <mergeCell ref="AA9:AF9"/>
    <mergeCell ref="V4:X4"/>
    <mergeCell ref="AC4:AE4"/>
    <mergeCell ref="V5:X5"/>
    <mergeCell ref="AC5:AE5"/>
    <mergeCell ref="AI6:AL6"/>
    <mergeCell ref="O8:Z8"/>
    <mergeCell ref="AA8:AL8"/>
    <mergeCell ref="O9:T9"/>
    <mergeCell ref="U9:Z9"/>
  </mergeCells>
  <phoneticPr fontId="2" type="noConversion"/>
  <dataValidations disablePrompts="1" count="1">
    <dataValidation allowBlank="1" showInputMessage="1" showErrorMessage="1" promptTitle="단위에 주의하여 입력해 주십시오." prompt="이 셀에는 숫자만 입력해 주십시오." sqref="U9" xr:uid="{00000000-0002-0000-2000-000000000000}"/>
  </dataValidations>
  <pageMargins left="0.59055118110236227" right="0.47244094488188981" top="0.74803149606299213" bottom="0.74803149606299213" header="0.31496062992125984" footer="0.31496062992125984"/>
  <pageSetup paperSize="9" scale="76" orientation="portrait"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A1:AT32"/>
  <sheetViews>
    <sheetView showGridLines="0" view="pageBreakPreview" zoomScaleNormal="100" zoomScaleSheetLayoutView="100" workbookViewId="0">
      <selection activeCell="AR19" sqref="AR19"/>
    </sheetView>
  </sheetViews>
  <sheetFormatPr defaultRowHeight="16.5"/>
  <cols>
    <col min="1" max="1" width="9" style="91"/>
    <col min="2" max="3" width="1.125" style="91" customWidth="1"/>
    <col min="4" max="38" width="3.25" style="91" customWidth="1"/>
    <col min="39" max="43" width="9" style="91"/>
    <col min="44" max="16384" width="9" style="97"/>
  </cols>
  <sheetData>
    <row r="1" spans="1:39"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row>
    <row r="2" spans="1:39" ht="20.25" customHeight="1">
      <c r="A2" s="45"/>
      <c r="B2" s="714" t="s">
        <v>761</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row>
    <row r="3" spans="1:39">
      <c r="G3" s="401" t="s">
        <v>975</v>
      </c>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row>
    <row r="4" spans="1:39">
      <c r="J4" s="175" t="s">
        <v>336</v>
      </c>
      <c r="L4" s="175" t="s">
        <v>337</v>
      </c>
      <c r="M4" s="245">
        <f>'5부.Ⅰ'!Q6</f>
        <v>2</v>
      </c>
      <c r="N4" s="175" t="s">
        <v>338</v>
      </c>
      <c r="O4" s="245">
        <f>'5부.Ⅰ'!S6</f>
        <v>1</v>
      </c>
      <c r="P4" s="209" t="s">
        <v>962</v>
      </c>
      <c r="Q4" s="93"/>
      <c r="R4" s="175"/>
      <c r="S4" s="210" t="s">
        <v>579</v>
      </c>
      <c r="T4" s="237"/>
      <c r="U4" s="210"/>
      <c r="V4" s="900" t="str">
        <f>'5부.Ⅱ'!V4</f>
        <v>2025.01.01</v>
      </c>
      <c r="W4" s="900"/>
      <c r="X4" s="900"/>
      <c r="Y4" s="209"/>
      <c r="Z4" s="209" t="s">
        <v>580</v>
      </c>
      <c r="AA4" s="209"/>
      <c r="AB4" s="246"/>
      <c r="AC4" s="900" t="str">
        <f>'5부.Ⅱ'!AC4</f>
        <v>2025.03.31</v>
      </c>
      <c r="AD4" s="900"/>
      <c r="AE4" s="900"/>
      <c r="AF4" s="159"/>
      <c r="AG4" s="175"/>
      <c r="AH4" s="175"/>
      <c r="AI4" s="175"/>
      <c r="AJ4" s="175"/>
      <c r="AK4" s="175"/>
      <c r="AL4" s="175"/>
    </row>
    <row r="5" spans="1:39">
      <c r="J5" s="175" t="s">
        <v>342</v>
      </c>
      <c r="L5" s="175" t="s">
        <v>337</v>
      </c>
      <c r="M5" s="211">
        <f>'5부.Ⅰ'!Q7</f>
        <v>1</v>
      </c>
      <c r="N5" s="175" t="s">
        <v>338</v>
      </c>
      <c r="O5" s="247"/>
      <c r="P5" s="209" t="s">
        <v>723</v>
      </c>
      <c r="R5" s="175"/>
      <c r="S5" s="210" t="s">
        <v>579</v>
      </c>
      <c r="T5" s="237"/>
      <c r="U5" s="210"/>
      <c r="V5" s="901" t="str">
        <f>'5부.Ⅱ'!V5</f>
        <v>2024.10.02</v>
      </c>
      <c r="W5" s="901"/>
      <c r="X5" s="901"/>
      <c r="Y5" s="209"/>
      <c r="Z5" s="209" t="s">
        <v>580</v>
      </c>
      <c r="AA5" s="209"/>
      <c r="AB5" s="246"/>
      <c r="AC5" s="901" t="str">
        <f>'5부.Ⅱ'!AC5</f>
        <v>2024.12.31</v>
      </c>
      <c r="AD5" s="901"/>
      <c r="AE5" s="901"/>
      <c r="AF5" s="159"/>
      <c r="AG5" s="175"/>
      <c r="AH5" s="175"/>
      <c r="AI5" s="175"/>
      <c r="AJ5" s="175"/>
      <c r="AK5" s="175"/>
      <c r="AL5" s="175"/>
    </row>
    <row r="6" spans="1:39" ht="17.25" customHeight="1">
      <c r="B6" s="20"/>
      <c r="C6" s="20"/>
      <c r="D6" s="175" t="s">
        <v>343</v>
      </c>
      <c r="E6" s="58"/>
      <c r="F6" s="58"/>
      <c r="G6" s="175" t="str">
        <f>표지!E28</f>
        <v>(주)서울장위대한제52호위탁관리부동산투자회사</v>
      </c>
      <c r="H6" s="58"/>
      <c r="I6" s="58"/>
      <c r="J6" s="58"/>
      <c r="K6" s="58"/>
      <c r="L6" s="58"/>
      <c r="M6" s="58"/>
      <c r="N6" s="58"/>
      <c r="O6" s="58"/>
      <c r="P6" s="58"/>
      <c r="Q6" s="58"/>
      <c r="R6" s="58"/>
      <c r="S6" s="58"/>
      <c r="T6" s="58"/>
      <c r="U6" s="58"/>
      <c r="V6" s="60"/>
      <c r="W6" s="60"/>
      <c r="X6" s="60"/>
      <c r="Y6" s="60"/>
      <c r="Z6" s="60"/>
      <c r="AA6" s="60"/>
      <c r="AB6" s="60"/>
      <c r="AC6" s="60"/>
      <c r="AD6" s="60"/>
      <c r="AE6" s="60"/>
      <c r="AF6" s="58"/>
      <c r="AG6" s="24"/>
      <c r="AH6" s="59"/>
      <c r="AI6" s="858" t="s">
        <v>23</v>
      </c>
      <c r="AJ6" s="858"/>
      <c r="AK6" s="858"/>
      <c r="AL6" s="858"/>
      <c r="AM6" s="2"/>
    </row>
    <row r="7" spans="1:39">
      <c r="D7" s="879" t="s">
        <v>345</v>
      </c>
      <c r="E7" s="880"/>
      <c r="F7" s="880"/>
      <c r="G7" s="880"/>
      <c r="H7" s="880"/>
      <c r="I7" s="880"/>
      <c r="J7" s="880"/>
      <c r="K7" s="880"/>
      <c r="L7" s="880"/>
      <c r="M7" s="880"/>
      <c r="N7" s="881"/>
      <c r="O7" s="222"/>
      <c r="P7" s="239"/>
      <c r="Q7" s="239"/>
      <c r="R7" s="239"/>
      <c r="S7" s="239" t="s">
        <v>125</v>
      </c>
      <c r="T7" s="240">
        <f>M4</f>
        <v>2</v>
      </c>
      <c r="U7" s="239" t="s">
        <v>724</v>
      </c>
      <c r="V7" s="239"/>
      <c r="W7" s="239"/>
      <c r="X7" s="239"/>
      <c r="Y7" s="239"/>
      <c r="Z7" s="241"/>
      <c r="AA7" s="222"/>
      <c r="AB7" s="239"/>
      <c r="AC7" s="239"/>
      <c r="AD7" s="239"/>
      <c r="AE7" s="239" t="s">
        <v>725</v>
      </c>
      <c r="AF7" s="217">
        <f>M5</f>
        <v>1</v>
      </c>
      <c r="AG7" s="239" t="s">
        <v>349</v>
      </c>
      <c r="AH7" s="239"/>
      <c r="AI7" s="239"/>
      <c r="AJ7" s="239"/>
      <c r="AK7" s="239"/>
      <c r="AL7" s="241"/>
    </row>
    <row r="8" spans="1:39">
      <c r="D8" s="882"/>
      <c r="E8" s="883"/>
      <c r="F8" s="883"/>
      <c r="G8" s="883"/>
      <c r="H8" s="883"/>
      <c r="I8" s="883"/>
      <c r="J8" s="883"/>
      <c r="K8" s="883"/>
      <c r="L8" s="883"/>
      <c r="M8" s="883"/>
      <c r="N8" s="884"/>
      <c r="O8" s="902" t="s">
        <v>726</v>
      </c>
      <c r="P8" s="902"/>
      <c r="Q8" s="902"/>
      <c r="R8" s="902"/>
      <c r="S8" s="902"/>
      <c r="T8" s="902"/>
      <c r="U8" s="903" t="s">
        <v>727</v>
      </c>
      <c r="V8" s="903"/>
      <c r="W8" s="903"/>
      <c r="X8" s="903"/>
      <c r="Y8" s="903"/>
      <c r="Z8" s="903"/>
      <c r="AA8" s="904" t="s">
        <v>728</v>
      </c>
      <c r="AB8" s="904"/>
      <c r="AC8" s="904"/>
      <c r="AD8" s="904"/>
      <c r="AE8" s="904"/>
      <c r="AF8" s="904"/>
      <c r="AG8" s="905" t="s">
        <v>67</v>
      </c>
      <c r="AH8" s="905"/>
      <c r="AI8" s="905"/>
      <c r="AJ8" s="905"/>
      <c r="AK8" s="905"/>
      <c r="AL8" s="905"/>
    </row>
    <row r="9" spans="1:39">
      <c r="A9" s="242" t="s">
        <v>585</v>
      </c>
      <c r="D9" s="882"/>
      <c r="E9" s="883"/>
      <c r="F9" s="883"/>
      <c r="G9" s="883"/>
      <c r="H9" s="883"/>
      <c r="I9" s="883"/>
      <c r="J9" s="883"/>
      <c r="K9" s="883"/>
      <c r="L9" s="883"/>
      <c r="M9" s="883"/>
      <c r="N9" s="884"/>
      <c r="O9" s="849" t="s">
        <v>350</v>
      </c>
      <c r="P9" s="850"/>
      <c r="Q9" s="850"/>
      <c r="R9" s="850"/>
      <c r="S9" s="850"/>
      <c r="T9" s="850"/>
      <c r="U9" s="850"/>
      <c r="V9" s="850"/>
      <c r="W9" s="850"/>
      <c r="X9" s="850"/>
      <c r="Y9" s="850"/>
      <c r="Z9" s="851"/>
      <c r="AA9" s="849" t="s">
        <v>350</v>
      </c>
      <c r="AB9" s="850"/>
      <c r="AC9" s="850"/>
      <c r="AD9" s="850"/>
      <c r="AE9" s="850"/>
      <c r="AF9" s="850"/>
      <c r="AG9" s="850"/>
      <c r="AH9" s="850"/>
      <c r="AI9" s="850"/>
      <c r="AJ9" s="850"/>
      <c r="AK9" s="850"/>
      <c r="AL9" s="851"/>
    </row>
    <row r="10" spans="1:39">
      <c r="A10" s="91" t="s">
        <v>729</v>
      </c>
      <c r="D10" s="248" t="s">
        <v>763</v>
      </c>
      <c r="E10" s="249"/>
      <c r="F10" s="249"/>
      <c r="G10" s="249"/>
      <c r="H10" s="249"/>
      <c r="I10" s="249"/>
      <c r="J10" s="249"/>
      <c r="K10" s="249"/>
      <c r="L10" s="249"/>
      <c r="M10" s="249"/>
      <c r="N10" s="250"/>
      <c r="O10" s="906"/>
      <c r="P10" s="907"/>
      <c r="Q10" s="907"/>
      <c r="R10" s="907"/>
      <c r="S10" s="907"/>
      <c r="T10" s="908"/>
      <c r="U10" s="906">
        <f>SUM(O11:T14)</f>
        <v>0</v>
      </c>
      <c r="V10" s="907"/>
      <c r="W10" s="907"/>
      <c r="X10" s="907"/>
      <c r="Y10" s="907"/>
      <c r="Z10" s="908"/>
      <c r="AA10" s="906"/>
      <c r="AB10" s="907"/>
      <c r="AC10" s="907"/>
      <c r="AD10" s="907"/>
      <c r="AE10" s="907"/>
      <c r="AF10" s="908"/>
      <c r="AG10" s="906">
        <f>SUM(AA11:AF14)</f>
        <v>0</v>
      </c>
      <c r="AH10" s="907"/>
      <c r="AI10" s="907"/>
      <c r="AJ10" s="907"/>
      <c r="AK10" s="907"/>
      <c r="AL10" s="908"/>
    </row>
    <row r="11" spans="1:39">
      <c r="A11" s="91" t="s">
        <v>730</v>
      </c>
      <c r="D11" s="251" t="s">
        <v>731</v>
      </c>
      <c r="E11" s="249"/>
      <c r="F11" s="249"/>
      <c r="G11" s="249"/>
      <c r="H11" s="249"/>
      <c r="I11" s="249"/>
      <c r="J11" s="249"/>
      <c r="K11" s="249"/>
      <c r="L11" s="249"/>
      <c r="M11" s="249"/>
      <c r="N11" s="250"/>
      <c r="O11" s="909"/>
      <c r="P11" s="910"/>
      <c r="Q11" s="910"/>
      <c r="R11" s="910"/>
      <c r="S11" s="910"/>
      <c r="T11" s="911"/>
      <c r="U11" s="906"/>
      <c r="V11" s="907"/>
      <c r="W11" s="907"/>
      <c r="X11" s="907"/>
      <c r="Y11" s="907"/>
      <c r="Z11" s="908"/>
      <c r="AA11" s="909"/>
      <c r="AB11" s="910"/>
      <c r="AC11" s="910"/>
      <c r="AD11" s="910"/>
      <c r="AE11" s="910"/>
      <c r="AF11" s="911"/>
      <c r="AG11" s="906"/>
      <c r="AH11" s="907"/>
      <c r="AI11" s="907"/>
      <c r="AJ11" s="907"/>
      <c r="AK11" s="907"/>
      <c r="AL11" s="908"/>
    </row>
    <row r="12" spans="1:39">
      <c r="A12" s="91" t="s">
        <v>732</v>
      </c>
      <c r="D12" s="251" t="s">
        <v>733</v>
      </c>
      <c r="E12" s="249"/>
      <c r="F12" s="249"/>
      <c r="G12" s="249"/>
      <c r="H12" s="249"/>
      <c r="I12" s="249"/>
      <c r="J12" s="249"/>
      <c r="K12" s="249"/>
      <c r="L12" s="249"/>
      <c r="M12" s="249"/>
      <c r="N12" s="250"/>
      <c r="O12" s="909"/>
      <c r="P12" s="910"/>
      <c r="Q12" s="910"/>
      <c r="R12" s="910"/>
      <c r="S12" s="910"/>
      <c r="T12" s="911"/>
      <c r="U12" s="906"/>
      <c r="V12" s="907"/>
      <c r="W12" s="907"/>
      <c r="X12" s="907"/>
      <c r="Y12" s="907"/>
      <c r="Z12" s="908"/>
      <c r="AA12" s="909"/>
      <c r="AB12" s="910"/>
      <c r="AC12" s="910"/>
      <c r="AD12" s="910"/>
      <c r="AE12" s="910"/>
      <c r="AF12" s="911"/>
      <c r="AG12" s="906"/>
      <c r="AH12" s="907"/>
      <c r="AI12" s="907"/>
      <c r="AJ12" s="907"/>
      <c r="AK12" s="907"/>
      <c r="AL12" s="908"/>
    </row>
    <row r="13" spans="1:39">
      <c r="A13" s="91" t="s">
        <v>734</v>
      </c>
      <c r="D13" s="251" t="s">
        <v>735</v>
      </c>
      <c r="E13" s="249"/>
      <c r="F13" s="249"/>
      <c r="G13" s="249"/>
      <c r="H13" s="249"/>
      <c r="I13" s="249"/>
      <c r="J13" s="249"/>
      <c r="K13" s="249"/>
      <c r="L13" s="249"/>
      <c r="M13" s="249"/>
      <c r="N13" s="250"/>
      <c r="O13" s="909"/>
      <c r="P13" s="910"/>
      <c r="Q13" s="910"/>
      <c r="R13" s="910"/>
      <c r="S13" s="910"/>
      <c r="T13" s="911"/>
      <c r="U13" s="906"/>
      <c r="V13" s="907"/>
      <c r="W13" s="907"/>
      <c r="X13" s="907"/>
      <c r="Y13" s="907"/>
      <c r="Z13" s="908"/>
      <c r="AA13" s="909"/>
      <c r="AB13" s="910"/>
      <c r="AC13" s="910"/>
      <c r="AD13" s="910"/>
      <c r="AE13" s="910"/>
      <c r="AF13" s="911"/>
      <c r="AG13" s="906"/>
      <c r="AH13" s="907"/>
      <c r="AI13" s="907"/>
      <c r="AJ13" s="907"/>
      <c r="AK13" s="907"/>
      <c r="AL13" s="908"/>
    </row>
    <row r="14" spans="1:39">
      <c r="A14" s="91" t="s">
        <v>736</v>
      </c>
      <c r="D14" s="251" t="s">
        <v>737</v>
      </c>
      <c r="E14" s="249"/>
      <c r="F14" s="249"/>
      <c r="G14" s="249"/>
      <c r="H14" s="249"/>
      <c r="I14" s="249"/>
      <c r="J14" s="249"/>
      <c r="K14" s="249"/>
      <c r="L14" s="249"/>
      <c r="M14" s="249"/>
      <c r="N14" s="250"/>
      <c r="O14" s="909"/>
      <c r="P14" s="910"/>
      <c r="Q14" s="910"/>
      <c r="R14" s="910"/>
      <c r="S14" s="910"/>
      <c r="T14" s="911"/>
      <c r="U14" s="906"/>
      <c r="V14" s="907"/>
      <c r="W14" s="907"/>
      <c r="X14" s="907"/>
      <c r="Y14" s="907"/>
      <c r="Z14" s="908"/>
      <c r="AA14" s="909"/>
      <c r="AB14" s="910"/>
      <c r="AC14" s="910"/>
      <c r="AD14" s="910"/>
      <c r="AE14" s="910"/>
      <c r="AF14" s="911"/>
      <c r="AG14" s="906"/>
      <c r="AH14" s="907"/>
      <c r="AI14" s="907"/>
      <c r="AJ14" s="907"/>
      <c r="AK14" s="907"/>
      <c r="AL14" s="908"/>
    </row>
    <row r="15" spans="1:39">
      <c r="A15" s="91" t="s">
        <v>738</v>
      </c>
      <c r="D15" s="248" t="s">
        <v>739</v>
      </c>
      <c r="E15" s="249"/>
      <c r="F15" s="249"/>
      <c r="G15" s="249"/>
      <c r="H15" s="249"/>
      <c r="I15" s="249"/>
      <c r="J15" s="249"/>
      <c r="K15" s="249"/>
      <c r="L15" s="249"/>
      <c r="M15" s="249"/>
      <c r="N15" s="250"/>
      <c r="O15" s="912"/>
      <c r="P15" s="913"/>
      <c r="Q15" s="913"/>
      <c r="R15" s="913"/>
      <c r="S15" s="913"/>
      <c r="T15" s="914"/>
      <c r="U15" s="909"/>
      <c r="V15" s="910"/>
      <c r="W15" s="910"/>
      <c r="X15" s="910"/>
      <c r="Y15" s="910"/>
      <c r="Z15" s="911"/>
      <c r="AA15" s="912"/>
      <c r="AB15" s="913"/>
      <c r="AC15" s="913"/>
      <c r="AD15" s="913"/>
      <c r="AE15" s="913"/>
      <c r="AF15" s="914"/>
      <c r="AG15" s="909"/>
      <c r="AH15" s="910"/>
      <c r="AI15" s="910"/>
      <c r="AJ15" s="910"/>
      <c r="AK15" s="910"/>
      <c r="AL15" s="911"/>
    </row>
    <row r="16" spans="1:39">
      <c r="A16" s="91" t="s">
        <v>740</v>
      </c>
      <c r="D16" s="248" t="s">
        <v>764</v>
      </c>
      <c r="E16" s="249"/>
      <c r="F16" s="249"/>
      <c r="G16" s="249"/>
      <c r="H16" s="249"/>
      <c r="I16" s="249"/>
      <c r="J16" s="249"/>
      <c r="K16" s="249"/>
      <c r="L16" s="249"/>
      <c r="M16" s="249"/>
      <c r="N16" s="250"/>
      <c r="O16" s="906"/>
      <c r="P16" s="907"/>
      <c r="Q16" s="907"/>
      <c r="R16" s="907"/>
      <c r="S16" s="907"/>
      <c r="T16" s="908"/>
      <c r="U16" s="906">
        <f>-(O17+O18+O19+O20+O25)</f>
        <v>0</v>
      </c>
      <c r="V16" s="907"/>
      <c r="W16" s="907"/>
      <c r="X16" s="907"/>
      <c r="Y16" s="907"/>
      <c r="Z16" s="908"/>
      <c r="AA16" s="906"/>
      <c r="AB16" s="907"/>
      <c r="AC16" s="907"/>
      <c r="AD16" s="907"/>
      <c r="AE16" s="907"/>
      <c r="AF16" s="908"/>
      <c r="AG16" s="906">
        <f>-(AA17+AA18+AA19+AA20+AA25)</f>
        <v>0</v>
      </c>
      <c r="AH16" s="907"/>
      <c r="AI16" s="907"/>
      <c r="AJ16" s="907"/>
      <c r="AK16" s="907"/>
      <c r="AL16" s="908"/>
    </row>
    <row r="17" spans="1:46">
      <c r="A17" s="91" t="s">
        <v>741</v>
      </c>
      <c r="D17" s="251" t="s">
        <v>742</v>
      </c>
      <c r="E17" s="249"/>
      <c r="F17" s="249"/>
      <c r="G17" s="249"/>
      <c r="H17" s="249"/>
      <c r="I17" s="249"/>
      <c r="J17" s="249"/>
      <c r="K17" s="249"/>
      <c r="L17" s="249"/>
      <c r="M17" s="249"/>
      <c r="N17" s="250"/>
      <c r="O17" s="909"/>
      <c r="P17" s="910"/>
      <c r="Q17" s="910"/>
      <c r="R17" s="910"/>
      <c r="S17" s="910"/>
      <c r="T17" s="911"/>
      <c r="U17" s="906"/>
      <c r="V17" s="907"/>
      <c r="W17" s="907"/>
      <c r="X17" s="907"/>
      <c r="Y17" s="907"/>
      <c r="Z17" s="908"/>
      <c r="AA17" s="909"/>
      <c r="AB17" s="910"/>
      <c r="AC17" s="910"/>
      <c r="AD17" s="910"/>
      <c r="AE17" s="910"/>
      <c r="AF17" s="911"/>
      <c r="AG17" s="906"/>
      <c r="AH17" s="907"/>
      <c r="AI17" s="907"/>
      <c r="AJ17" s="907"/>
      <c r="AK17" s="907"/>
      <c r="AL17" s="908"/>
    </row>
    <row r="18" spans="1:46">
      <c r="A18" s="91" t="s">
        <v>743</v>
      </c>
      <c r="D18" s="251" t="s">
        <v>744</v>
      </c>
      <c r="E18" s="249"/>
      <c r="F18" s="249"/>
      <c r="G18" s="249"/>
      <c r="H18" s="249"/>
      <c r="I18" s="249"/>
      <c r="J18" s="249"/>
      <c r="K18" s="249"/>
      <c r="L18" s="249"/>
      <c r="M18" s="249"/>
      <c r="N18" s="250"/>
      <c r="O18" s="909"/>
      <c r="P18" s="910"/>
      <c r="Q18" s="910"/>
      <c r="R18" s="910"/>
      <c r="S18" s="910"/>
      <c r="T18" s="911"/>
      <c r="U18" s="906"/>
      <c r="V18" s="907"/>
      <c r="W18" s="907"/>
      <c r="X18" s="907"/>
      <c r="Y18" s="907"/>
      <c r="Z18" s="908"/>
      <c r="AA18" s="909"/>
      <c r="AB18" s="910"/>
      <c r="AC18" s="910"/>
      <c r="AD18" s="910"/>
      <c r="AE18" s="910"/>
      <c r="AF18" s="911"/>
      <c r="AG18" s="906"/>
      <c r="AH18" s="907"/>
      <c r="AI18" s="907"/>
      <c r="AJ18" s="907"/>
      <c r="AK18" s="907"/>
      <c r="AL18" s="908"/>
    </row>
    <row r="19" spans="1:46">
      <c r="A19" s="91" t="s">
        <v>745</v>
      </c>
      <c r="D19" s="251" t="s">
        <v>746</v>
      </c>
      <c r="E19" s="249"/>
      <c r="F19" s="249"/>
      <c r="G19" s="249"/>
      <c r="H19" s="249"/>
      <c r="I19" s="249"/>
      <c r="J19" s="249"/>
      <c r="K19" s="249"/>
      <c r="L19" s="249"/>
      <c r="M19" s="249"/>
      <c r="N19" s="250"/>
      <c r="O19" s="909"/>
      <c r="P19" s="910"/>
      <c r="Q19" s="910"/>
      <c r="R19" s="910"/>
      <c r="S19" s="910"/>
      <c r="T19" s="911"/>
      <c r="U19" s="906"/>
      <c r="V19" s="907"/>
      <c r="W19" s="907"/>
      <c r="X19" s="907"/>
      <c r="Y19" s="907"/>
      <c r="Z19" s="908"/>
      <c r="AA19" s="909"/>
      <c r="AB19" s="910"/>
      <c r="AC19" s="910"/>
      <c r="AD19" s="910"/>
      <c r="AE19" s="910"/>
      <c r="AF19" s="911"/>
      <c r="AG19" s="906"/>
      <c r="AH19" s="907"/>
      <c r="AI19" s="907"/>
      <c r="AJ19" s="907"/>
      <c r="AK19" s="907"/>
      <c r="AL19" s="908"/>
    </row>
    <row r="20" spans="1:46">
      <c r="A20" s="91" t="s">
        <v>747</v>
      </c>
      <c r="D20" s="251" t="s">
        <v>748</v>
      </c>
      <c r="E20" s="249"/>
      <c r="F20" s="249"/>
      <c r="G20" s="249"/>
      <c r="H20" s="249"/>
      <c r="I20" s="249"/>
      <c r="J20" s="249"/>
      <c r="K20" s="249"/>
      <c r="L20" s="249"/>
      <c r="M20" s="249"/>
      <c r="N20" s="250"/>
      <c r="O20" s="906">
        <f>SUM(O21:T24)</f>
        <v>0</v>
      </c>
      <c r="P20" s="907"/>
      <c r="Q20" s="907"/>
      <c r="R20" s="907"/>
      <c r="S20" s="907"/>
      <c r="T20" s="908"/>
      <c r="U20" s="906"/>
      <c r="V20" s="907"/>
      <c r="W20" s="907"/>
      <c r="X20" s="907"/>
      <c r="Y20" s="907"/>
      <c r="Z20" s="908"/>
      <c r="AA20" s="906">
        <f>SUM(AA21:AF24)</f>
        <v>0</v>
      </c>
      <c r="AB20" s="907"/>
      <c r="AC20" s="907"/>
      <c r="AD20" s="907"/>
      <c r="AE20" s="907"/>
      <c r="AF20" s="908"/>
      <c r="AG20" s="906"/>
      <c r="AH20" s="907"/>
      <c r="AI20" s="907"/>
      <c r="AJ20" s="907"/>
      <c r="AK20" s="907"/>
      <c r="AL20" s="908"/>
    </row>
    <row r="21" spans="1:46">
      <c r="A21" s="91" t="s">
        <v>749</v>
      </c>
      <c r="D21" s="251" t="s">
        <v>750</v>
      </c>
      <c r="E21" s="249"/>
      <c r="F21" s="249"/>
      <c r="G21" s="249"/>
      <c r="H21" s="249"/>
      <c r="I21" s="249"/>
      <c r="J21" s="249"/>
      <c r="K21" s="249"/>
      <c r="L21" s="249"/>
      <c r="M21" s="249"/>
      <c r="N21" s="250"/>
      <c r="O21" s="909"/>
      <c r="P21" s="910"/>
      <c r="Q21" s="910"/>
      <c r="R21" s="910"/>
      <c r="S21" s="910"/>
      <c r="T21" s="911"/>
      <c r="U21" s="906"/>
      <c r="V21" s="907"/>
      <c r="W21" s="907"/>
      <c r="X21" s="907"/>
      <c r="Y21" s="907"/>
      <c r="Z21" s="908"/>
      <c r="AA21" s="909"/>
      <c r="AB21" s="910"/>
      <c r="AC21" s="910"/>
      <c r="AD21" s="910"/>
      <c r="AE21" s="910"/>
      <c r="AF21" s="911"/>
      <c r="AG21" s="906"/>
      <c r="AH21" s="907"/>
      <c r="AI21" s="907"/>
      <c r="AJ21" s="907"/>
      <c r="AK21" s="907"/>
      <c r="AL21" s="908"/>
    </row>
    <row r="22" spans="1:46">
      <c r="A22" s="91" t="s">
        <v>751</v>
      </c>
      <c r="D22" s="251" t="s">
        <v>752</v>
      </c>
      <c r="E22" s="249"/>
      <c r="F22" s="249"/>
      <c r="G22" s="249"/>
      <c r="H22" s="249"/>
      <c r="I22" s="249"/>
      <c r="J22" s="249"/>
      <c r="K22" s="249"/>
      <c r="L22" s="249"/>
      <c r="M22" s="249"/>
      <c r="N22" s="250"/>
      <c r="O22" s="909"/>
      <c r="P22" s="910"/>
      <c r="Q22" s="910"/>
      <c r="R22" s="910"/>
      <c r="S22" s="910"/>
      <c r="T22" s="911"/>
      <c r="U22" s="906"/>
      <c r="V22" s="907"/>
      <c r="W22" s="907"/>
      <c r="X22" s="907"/>
      <c r="Y22" s="907"/>
      <c r="Z22" s="908"/>
      <c r="AA22" s="909"/>
      <c r="AB22" s="910"/>
      <c r="AC22" s="910"/>
      <c r="AD22" s="910"/>
      <c r="AE22" s="910"/>
      <c r="AF22" s="911"/>
      <c r="AG22" s="906"/>
      <c r="AH22" s="907"/>
      <c r="AI22" s="907"/>
      <c r="AJ22" s="907"/>
      <c r="AK22" s="907"/>
      <c r="AL22" s="908"/>
    </row>
    <row r="23" spans="1:46">
      <c r="A23" s="91" t="s">
        <v>753</v>
      </c>
      <c r="D23" s="251" t="s">
        <v>754</v>
      </c>
      <c r="E23" s="249"/>
      <c r="F23" s="249"/>
      <c r="G23" s="249"/>
      <c r="H23" s="249"/>
      <c r="I23" s="249"/>
      <c r="J23" s="249"/>
      <c r="K23" s="249"/>
      <c r="L23" s="249"/>
      <c r="M23" s="249"/>
      <c r="N23" s="250"/>
      <c r="O23" s="909"/>
      <c r="P23" s="910"/>
      <c r="Q23" s="910"/>
      <c r="R23" s="910"/>
      <c r="S23" s="910"/>
      <c r="T23" s="911"/>
      <c r="U23" s="906"/>
      <c r="V23" s="907"/>
      <c r="W23" s="907"/>
      <c r="X23" s="907"/>
      <c r="Y23" s="907"/>
      <c r="Z23" s="908"/>
      <c r="AA23" s="909"/>
      <c r="AB23" s="910"/>
      <c r="AC23" s="910"/>
      <c r="AD23" s="910"/>
      <c r="AE23" s="910"/>
      <c r="AF23" s="911"/>
      <c r="AG23" s="906"/>
      <c r="AH23" s="907"/>
      <c r="AI23" s="907"/>
      <c r="AJ23" s="907"/>
      <c r="AK23" s="907"/>
      <c r="AL23" s="908"/>
    </row>
    <row r="24" spans="1:46">
      <c r="A24" s="91" t="s">
        <v>755</v>
      </c>
      <c r="D24" s="251" t="s">
        <v>756</v>
      </c>
      <c r="E24" s="249"/>
      <c r="F24" s="249"/>
      <c r="G24" s="249"/>
      <c r="H24" s="249"/>
      <c r="I24" s="249"/>
      <c r="J24" s="249"/>
      <c r="K24" s="249"/>
      <c r="L24" s="249"/>
      <c r="M24" s="249"/>
      <c r="N24" s="250"/>
      <c r="O24" s="909"/>
      <c r="P24" s="910"/>
      <c r="Q24" s="910"/>
      <c r="R24" s="910"/>
      <c r="S24" s="910"/>
      <c r="T24" s="911"/>
      <c r="U24" s="906"/>
      <c r="V24" s="907"/>
      <c r="W24" s="907"/>
      <c r="X24" s="907"/>
      <c r="Y24" s="907"/>
      <c r="Z24" s="908"/>
      <c r="AA24" s="909"/>
      <c r="AB24" s="910"/>
      <c r="AC24" s="910"/>
      <c r="AD24" s="910"/>
      <c r="AE24" s="910"/>
      <c r="AF24" s="911"/>
      <c r="AG24" s="906"/>
      <c r="AH24" s="907"/>
      <c r="AI24" s="907"/>
      <c r="AJ24" s="907"/>
      <c r="AK24" s="907"/>
      <c r="AL24" s="908"/>
    </row>
    <row r="25" spans="1:46">
      <c r="A25" s="91" t="s">
        <v>757</v>
      </c>
      <c r="D25" s="251" t="s">
        <v>758</v>
      </c>
      <c r="E25" s="249"/>
      <c r="F25" s="249"/>
      <c r="G25" s="249"/>
      <c r="H25" s="249"/>
      <c r="I25" s="249"/>
      <c r="J25" s="249"/>
      <c r="K25" s="249"/>
      <c r="L25" s="249"/>
      <c r="M25" s="249"/>
      <c r="N25" s="250"/>
      <c r="O25" s="909"/>
      <c r="P25" s="910"/>
      <c r="Q25" s="910"/>
      <c r="R25" s="910"/>
      <c r="S25" s="910"/>
      <c r="T25" s="911"/>
      <c r="U25" s="906"/>
      <c r="V25" s="907"/>
      <c r="W25" s="907"/>
      <c r="X25" s="907"/>
      <c r="Y25" s="907"/>
      <c r="Z25" s="908"/>
      <c r="AA25" s="909"/>
      <c r="AB25" s="910"/>
      <c r="AC25" s="910"/>
      <c r="AD25" s="910"/>
      <c r="AE25" s="910"/>
      <c r="AF25" s="911"/>
      <c r="AG25" s="906"/>
      <c r="AH25" s="907"/>
      <c r="AI25" s="907"/>
      <c r="AJ25" s="907"/>
      <c r="AK25" s="907"/>
      <c r="AL25" s="908"/>
    </row>
    <row r="26" spans="1:46">
      <c r="A26" s="91" t="s">
        <v>759</v>
      </c>
      <c r="D26" s="248" t="s">
        <v>765</v>
      </c>
      <c r="E26" s="249"/>
      <c r="F26" s="249"/>
      <c r="G26" s="249"/>
      <c r="H26" s="249"/>
      <c r="I26" s="249"/>
      <c r="J26" s="249"/>
      <c r="K26" s="249"/>
      <c r="L26" s="249"/>
      <c r="M26" s="249"/>
      <c r="N26" s="250"/>
      <c r="O26" s="906"/>
      <c r="P26" s="907"/>
      <c r="Q26" s="907"/>
      <c r="R26" s="907"/>
      <c r="S26" s="907"/>
      <c r="T26" s="908"/>
      <c r="U26" s="909"/>
      <c r="V26" s="910"/>
      <c r="W26" s="910"/>
      <c r="X26" s="910"/>
      <c r="Y26" s="910"/>
      <c r="Z26" s="911"/>
      <c r="AA26" s="906"/>
      <c r="AB26" s="907"/>
      <c r="AC26" s="907"/>
      <c r="AD26" s="907"/>
      <c r="AE26" s="907"/>
      <c r="AF26" s="908"/>
      <c r="AG26" s="909"/>
      <c r="AH26" s="910"/>
      <c r="AI26" s="910"/>
      <c r="AJ26" s="910"/>
      <c r="AK26" s="910"/>
      <c r="AL26" s="911"/>
    </row>
    <row r="27" spans="1:46">
      <c r="A27" s="91" t="s">
        <v>760</v>
      </c>
      <c r="D27" s="248" t="s">
        <v>766</v>
      </c>
      <c r="E27" s="249"/>
      <c r="F27" s="249"/>
      <c r="G27" s="249"/>
      <c r="H27" s="249"/>
      <c r="I27" s="249"/>
      <c r="J27" s="249"/>
      <c r="K27" s="249"/>
      <c r="L27" s="249"/>
      <c r="M27" s="249"/>
      <c r="N27" s="250"/>
      <c r="O27" s="906"/>
      <c r="P27" s="907"/>
      <c r="Q27" s="907"/>
      <c r="R27" s="907"/>
      <c r="S27" s="907"/>
      <c r="T27" s="908"/>
      <c r="U27" s="906">
        <f>U10+U15+U16+U26</f>
        <v>0</v>
      </c>
      <c r="V27" s="907"/>
      <c r="W27" s="907"/>
      <c r="X27" s="907"/>
      <c r="Y27" s="907"/>
      <c r="Z27" s="908"/>
      <c r="AA27" s="906"/>
      <c r="AB27" s="907"/>
      <c r="AC27" s="907"/>
      <c r="AD27" s="907"/>
      <c r="AE27" s="907"/>
      <c r="AF27" s="908"/>
      <c r="AG27" s="906">
        <f>AG10+AG15+AG16+AG26</f>
        <v>0</v>
      </c>
      <c r="AH27" s="907"/>
      <c r="AI27" s="907"/>
      <c r="AJ27" s="907"/>
      <c r="AK27" s="907"/>
      <c r="AL27" s="908"/>
    </row>
    <row r="28" spans="1:46" ht="7.5" customHeight="1">
      <c r="A28" s="7"/>
      <c r="B28" s="6"/>
      <c r="C28" s="5"/>
      <c r="D28" s="5"/>
      <c r="E28" s="142"/>
      <c r="F28" s="142"/>
      <c r="G28" s="142"/>
      <c r="H28" s="142"/>
      <c r="I28" s="142"/>
      <c r="J28" s="142"/>
      <c r="K28" s="142"/>
      <c r="L28" s="142"/>
      <c r="M28" s="142"/>
      <c r="N28" s="142"/>
      <c r="O28" s="142"/>
      <c r="P28" s="160"/>
      <c r="Q28" s="160"/>
      <c r="R28" s="160"/>
      <c r="S28" s="160"/>
      <c r="T28" s="160"/>
      <c r="U28" s="160"/>
      <c r="V28" s="160"/>
      <c r="W28" s="160"/>
      <c r="X28" s="160"/>
      <c r="Y28" s="160"/>
      <c r="Z28" s="160"/>
      <c r="AA28" s="160"/>
      <c r="AB28" s="160"/>
      <c r="AC28" s="160"/>
      <c r="AD28" s="160"/>
      <c r="AE28" s="160"/>
      <c r="AF28" s="160"/>
      <c r="AG28" s="147"/>
      <c r="AJ28" s="97"/>
      <c r="AK28" s="97"/>
      <c r="AL28" s="97"/>
      <c r="AM28" s="97"/>
      <c r="AN28" s="97"/>
      <c r="AO28" s="97"/>
      <c r="AP28" s="97"/>
      <c r="AQ28" s="97"/>
    </row>
    <row r="29" spans="1:46" ht="26.25" customHeight="1">
      <c r="A29" s="7"/>
      <c r="B29" s="6"/>
      <c r="C29" s="5"/>
      <c r="D29" s="17"/>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204" t="s">
        <v>170</v>
      </c>
      <c r="AN29" s="17"/>
      <c r="AO29" s="17"/>
      <c r="AP29" s="17"/>
      <c r="AQ29" s="17"/>
      <c r="AR29" s="17"/>
      <c r="AS29" s="17"/>
      <c r="AT29" s="103"/>
    </row>
    <row r="30" spans="1:46" ht="16.5" customHeight="1">
      <c r="AR30" s="91"/>
      <c r="AS30" s="91"/>
    </row>
    <row r="32" spans="1:46" ht="174" customHeight="1">
      <c r="B32" s="272" t="s">
        <v>1202</v>
      </c>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4"/>
    </row>
  </sheetData>
  <protectedRanges>
    <protectedRange sqref="U8 AG8 O11 O13:T14 U15 O17:T19 O21:T25 U26 AA11 AA13:AF14 AG15 AA17:AF19 AA21:AF25 AG26" name="범위2"/>
  </protectedRanges>
  <mergeCells count="88">
    <mergeCell ref="B32:AL32"/>
    <mergeCell ref="B2:AL2"/>
    <mergeCell ref="E29:AL29"/>
    <mergeCell ref="O26:T26"/>
    <mergeCell ref="U26:Z26"/>
    <mergeCell ref="AA26:AF26"/>
    <mergeCell ref="AG26:AL26"/>
    <mergeCell ref="O27:T27"/>
    <mergeCell ref="U27:Z27"/>
    <mergeCell ref="AA27:AF27"/>
    <mergeCell ref="AG27:AL27"/>
    <mergeCell ref="O24:T24"/>
    <mergeCell ref="U24:Z24"/>
    <mergeCell ref="AA24:AF24"/>
    <mergeCell ref="AG24:AL24"/>
    <mergeCell ref="O25:T25"/>
    <mergeCell ref="U25:Z25"/>
    <mergeCell ref="AA25:AF25"/>
    <mergeCell ref="AG25:AL25"/>
    <mergeCell ref="O22:T22"/>
    <mergeCell ref="U22:Z22"/>
    <mergeCell ref="AA22:AF22"/>
    <mergeCell ref="AG22:AL22"/>
    <mergeCell ref="O23:T23"/>
    <mergeCell ref="U23:Z23"/>
    <mergeCell ref="AA23:AF23"/>
    <mergeCell ref="AG23:AL23"/>
    <mergeCell ref="O20:T20"/>
    <mergeCell ref="U20:Z20"/>
    <mergeCell ref="AA20:AF20"/>
    <mergeCell ref="AG20:AL20"/>
    <mergeCell ref="O21:T21"/>
    <mergeCell ref="U21:Z21"/>
    <mergeCell ref="AA21:AF21"/>
    <mergeCell ref="AG21:AL21"/>
    <mergeCell ref="O18:T18"/>
    <mergeCell ref="U18:Z18"/>
    <mergeCell ref="AA18:AF18"/>
    <mergeCell ref="AG18:AL18"/>
    <mergeCell ref="O19:T19"/>
    <mergeCell ref="U19:Z19"/>
    <mergeCell ref="AA19:AF19"/>
    <mergeCell ref="AG19:AL19"/>
    <mergeCell ref="O16:T16"/>
    <mergeCell ref="U16:Z16"/>
    <mergeCell ref="AA16:AF16"/>
    <mergeCell ref="AG16:AL16"/>
    <mergeCell ref="O17:T17"/>
    <mergeCell ref="U17:Z17"/>
    <mergeCell ref="AA17:AF17"/>
    <mergeCell ref="AG17:AL17"/>
    <mergeCell ref="O14:T14"/>
    <mergeCell ref="U14:Z14"/>
    <mergeCell ref="AA14:AF14"/>
    <mergeCell ref="AG14:AL14"/>
    <mergeCell ref="O15:T15"/>
    <mergeCell ref="U15:Z15"/>
    <mergeCell ref="AA15:AF15"/>
    <mergeCell ref="AG15:AL15"/>
    <mergeCell ref="O12:T12"/>
    <mergeCell ref="U12:Z12"/>
    <mergeCell ref="AA12:AF12"/>
    <mergeCell ref="AG12:AL12"/>
    <mergeCell ref="O13:T13"/>
    <mergeCell ref="U13:Z13"/>
    <mergeCell ref="AA13:AF13"/>
    <mergeCell ref="AG13:AL13"/>
    <mergeCell ref="O10:T10"/>
    <mergeCell ref="U10:Z10"/>
    <mergeCell ref="AA10:AF10"/>
    <mergeCell ref="AG10:AL10"/>
    <mergeCell ref="O11:T11"/>
    <mergeCell ref="U11:Z11"/>
    <mergeCell ref="AA11:AF11"/>
    <mergeCell ref="AG11:AL11"/>
    <mergeCell ref="AI6:AL6"/>
    <mergeCell ref="D7:N9"/>
    <mergeCell ref="O8:T8"/>
    <mergeCell ref="U8:Z8"/>
    <mergeCell ref="AA8:AF8"/>
    <mergeCell ref="AG8:AL8"/>
    <mergeCell ref="O9:Z9"/>
    <mergeCell ref="AA9:AL9"/>
    <mergeCell ref="G3:AH3"/>
    <mergeCell ref="V4:X4"/>
    <mergeCell ref="AC4:AE4"/>
    <mergeCell ref="V5:X5"/>
    <mergeCell ref="AC5:AE5"/>
  </mergeCells>
  <phoneticPr fontId="2" type="noConversion"/>
  <pageMargins left="0.47244094488188981" right="0.47244094488188981" top="0.74803149606299213" bottom="0.74803149606299213" header="0.31496062992125984" footer="0.31496062992125984"/>
  <pageSetup paperSize="9" scale="73"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dimension ref="A1:AT90"/>
  <sheetViews>
    <sheetView showGridLines="0" view="pageBreakPreview" topLeftCell="A2" zoomScaleNormal="100" zoomScaleSheetLayoutView="100" workbookViewId="0">
      <selection activeCell="AS17" sqref="AS17"/>
    </sheetView>
  </sheetViews>
  <sheetFormatPr defaultRowHeight="16.5"/>
  <cols>
    <col min="1" max="1" width="9" style="91" customWidth="1"/>
    <col min="2" max="3" width="1.125" style="91" customWidth="1"/>
    <col min="4" max="14" width="3.25" style="91" customWidth="1"/>
    <col min="15" max="38" width="3.125" style="91" customWidth="1"/>
    <col min="39" max="45" width="9" style="91"/>
    <col min="46" max="16384" width="9" style="97"/>
  </cols>
  <sheetData>
    <row r="1" spans="1:45">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row>
    <row r="2" spans="1:45" ht="20.25" customHeight="1">
      <c r="A2" s="45"/>
      <c r="B2" s="714" t="s">
        <v>941</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R2" s="97"/>
      <c r="AS2" s="97"/>
    </row>
    <row r="3" spans="1:45">
      <c r="G3" s="401" t="s">
        <v>976</v>
      </c>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R3" s="97"/>
      <c r="AS3" s="97"/>
    </row>
    <row r="4" spans="1:45">
      <c r="J4" s="175" t="s">
        <v>336</v>
      </c>
      <c r="L4" s="175" t="s">
        <v>337</v>
      </c>
      <c r="M4" s="245">
        <f>'5부.Ⅰ'!Q6</f>
        <v>2</v>
      </c>
      <c r="N4" s="209" t="s">
        <v>338</v>
      </c>
      <c r="O4" s="245">
        <f>'5부.Ⅰ'!S6</f>
        <v>1</v>
      </c>
      <c r="P4" s="209" t="s">
        <v>962</v>
      </c>
      <c r="Q4" s="93"/>
      <c r="R4" s="209"/>
      <c r="S4" s="209" t="s">
        <v>579</v>
      </c>
      <c r="T4" s="246"/>
      <c r="U4" s="209"/>
      <c r="V4" s="900" t="str">
        <f>'5부.Ⅱ'!V4</f>
        <v>2025.01.01</v>
      </c>
      <c r="W4" s="900"/>
      <c r="X4" s="900"/>
      <c r="Y4" s="209"/>
      <c r="Z4" s="209" t="s">
        <v>580</v>
      </c>
      <c r="AA4" s="209"/>
      <c r="AB4" s="246"/>
      <c r="AC4" s="900" t="str">
        <f>'5부.Ⅱ'!AC4</f>
        <v>2025.03.31</v>
      </c>
      <c r="AD4" s="900"/>
      <c r="AE4" s="900"/>
      <c r="AF4" s="246"/>
      <c r="AG4" s="209"/>
      <c r="AH4" s="175"/>
      <c r="AI4" s="175"/>
      <c r="AJ4" s="175"/>
      <c r="AK4" s="175"/>
      <c r="AL4" s="175"/>
    </row>
    <row r="5" spans="1:45">
      <c r="J5" s="175" t="s">
        <v>342</v>
      </c>
      <c r="L5" s="175" t="s">
        <v>337</v>
      </c>
      <c r="M5" s="211">
        <f>'5부.Ⅰ'!Q7</f>
        <v>1</v>
      </c>
      <c r="N5" s="209" t="s">
        <v>338</v>
      </c>
      <c r="O5" s="247"/>
      <c r="P5" s="209" t="s">
        <v>794</v>
      </c>
      <c r="Q5" s="93"/>
      <c r="R5" s="209"/>
      <c r="S5" s="209" t="s">
        <v>579</v>
      </c>
      <c r="T5" s="246"/>
      <c r="U5" s="209"/>
      <c r="V5" s="901" t="str">
        <f>'5부.Ⅱ'!V5</f>
        <v>2024.10.02</v>
      </c>
      <c r="W5" s="901"/>
      <c r="X5" s="901"/>
      <c r="Y5" s="209"/>
      <c r="Z5" s="209" t="s">
        <v>580</v>
      </c>
      <c r="AA5" s="209"/>
      <c r="AB5" s="246"/>
      <c r="AC5" s="901" t="str">
        <f>'5부.Ⅱ'!AC5</f>
        <v>2024.12.31</v>
      </c>
      <c r="AD5" s="901"/>
      <c r="AE5" s="901"/>
      <c r="AF5" s="246"/>
      <c r="AG5" s="209"/>
      <c r="AH5" s="175"/>
      <c r="AI5" s="175"/>
      <c r="AJ5" s="175"/>
      <c r="AK5" s="175"/>
      <c r="AL5" s="175"/>
    </row>
    <row r="6" spans="1:45" ht="17.25" customHeight="1">
      <c r="B6" s="20"/>
      <c r="C6" s="20"/>
      <c r="D6" s="175" t="s">
        <v>343</v>
      </c>
      <c r="E6" s="58"/>
      <c r="F6" s="58"/>
      <c r="G6" s="175" t="str">
        <f>표지!E28</f>
        <v>(주)서울장위대한제52호위탁관리부동산투자회사</v>
      </c>
      <c r="H6" s="58"/>
      <c r="I6" s="58"/>
      <c r="J6" s="58"/>
      <c r="K6" s="58"/>
      <c r="L6" s="58"/>
      <c r="M6" s="58"/>
      <c r="N6" s="58"/>
      <c r="O6" s="58"/>
      <c r="P6" s="58"/>
      <c r="Q6" s="58"/>
      <c r="R6" s="58"/>
      <c r="S6" s="58"/>
      <c r="T6" s="58"/>
      <c r="U6" s="58"/>
      <c r="V6" s="58"/>
      <c r="W6" s="58"/>
      <c r="X6" s="58"/>
      <c r="Y6" s="58"/>
      <c r="Z6" s="58"/>
      <c r="AA6" s="58"/>
      <c r="AB6" s="58"/>
      <c r="AC6" s="58"/>
      <c r="AD6" s="58"/>
      <c r="AE6" s="58"/>
      <c r="AF6" s="58"/>
      <c r="AG6" s="24"/>
      <c r="AH6" s="59"/>
      <c r="AI6" s="858" t="s">
        <v>23</v>
      </c>
      <c r="AJ6" s="858"/>
      <c r="AK6" s="858"/>
      <c r="AL6" s="858"/>
      <c r="AM6" s="2"/>
    </row>
    <row r="7" spans="1:45">
      <c r="D7" s="879" t="s">
        <v>345</v>
      </c>
      <c r="E7" s="880"/>
      <c r="F7" s="880"/>
      <c r="G7" s="880"/>
      <c r="H7" s="880"/>
      <c r="I7" s="880"/>
      <c r="J7" s="880"/>
      <c r="K7" s="880"/>
      <c r="L7" s="880"/>
      <c r="M7" s="880"/>
      <c r="N7" s="881"/>
      <c r="O7" s="222"/>
      <c r="P7" s="239"/>
      <c r="Q7" s="239"/>
      <c r="R7" s="239"/>
      <c r="S7" s="239" t="s">
        <v>795</v>
      </c>
      <c r="T7" s="240">
        <f>M4</f>
        <v>2</v>
      </c>
      <c r="U7" s="239" t="s">
        <v>347</v>
      </c>
      <c r="V7" s="239"/>
      <c r="W7" s="239"/>
      <c r="X7" s="239"/>
      <c r="Y7" s="239"/>
      <c r="Z7" s="241"/>
      <c r="AA7" s="222"/>
      <c r="AB7" s="239"/>
      <c r="AC7" s="239"/>
      <c r="AD7" s="239"/>
      <c r="AE7" s="239" t="s">
        <v>125</v>
      </c>
      <c r="AF7" s="217">
        <f>M5</f>
        <v>1</v>
      </c>
      <c r="AG7" s="239" t="s">
        <v>349</v>
      </c>
      <c r="AH7" s="239"/>
      <c r="AI7" s="239"/>
      <c r="AJ7" s="239"/>
      <c r="AK7" s="239"/>
      <c r="AL7" s="241"/>
    </row>
    <row r="8" spans="1:45">
      <c r="A8" s="242" t="s">
        <v>796</v>
      </c>
      <c r="D8" s="882"/>
      <c r="E8" s="883"/>
      <c r="F8" s="883"/>
      <c r="G8" s="883"/>
      <c r="H8" s="883"/>
      <c r="I8" s="883"/>
      <c r="J8" s="883"/>
      <c r="K8" s="883"/>
      <c r="L8" s="883"/>
      <c r="M8" s="883"/>
      <c r="N8" s="884"/>
      <c r="O8" s="849" t="s">
        <v>350</v>
      </c>
      <c r="P8" s="850"/>
      <c r="Q8" s="850"/>
      <c r="R8" s="850"/>
      <c r="S8" s="850"/>
      <c r="T8" s="850"/>
      <c r="U8" s="850"/>
      <c r="V8" s="850"/>
      <c r="W8" s="850"/>
      <c r="X8" s="850"/>
      <c r="Y8" s="850"/>
      <c r="Z8" s="851"/>
      <c r="AA8" s="849" t="s">
        <v>350</v>
      </c>
      <c r="AB8" s="850"/>
      <c r="AC8" s="850"/>
      <c r="AD8" s="850"/>
      <c r="AE8" s="850"/>
      <c r="AF8" s="850"/>
      <c r="AG8" s="850"/>
      <c r="AH8" s="850"/>
      <c r="AI8" s="850"/>
      <c r="AJ8" s="850"/>
      <c r="AK8" s="850"/>
      <c r="AL8" s="851"/>
    </row>
    <row r="9" spans="1:45">
      <c r="A9" s="91" t="s">
        <v>797</v>
      </c>
      <c r="D9" s="248" t="s">
        <v>933</v>
      </c>
      <c r="E9" s="249"/>
      <c r="F9" s="249"/>
      <c r="G9" s="249"/>
      <c r="H9" s="249"/>
      <c r="I9" s="249"/>
      <c r="J9" s="249"/>
      <c r="K9" s="249"/>
      <c r="L9" s="249"/>
      <c r="M9" s="249"/>
      <c r="N9" s="250"/>
      <c r="O9" s="906"/>
      <c r="P9" s="907"/>
      <c r="Q9" s="907"/>
      <c r="R9" s="907"/>
      <c r="S9" s="907"/>
      <c r="T9" s="908"/>
      <c r="U9" s="906">
        <f>U10+U11+U24+U47+U48+U49+U50</f>
        <v>0</v>
      </c>
      <c r="V9" s="907"/>
      <c r="W9" s="907"/>
      <c r="X9" s="907"/>
      <c r="Y9" s="907"/>
      <c r="Z9" s="908"/>
      <c r="AA9" s="906"/>
      <c r="AB9" s="907"/>
      <c r="AC9" s="907"/>
      <c r="AD9" s="907"/>
      <c r="AE9" s="907"/>
      <c r="AF9" s="908"/>
      <c r="AG9" s="906">
        <f>AG10+AG11+AG24+AG47+AG48+AG49+AG50</f>
        <v>0</v>
      </c>
      <c r="AH9" s="907"/>
      <c r="AI9" s="907"/>
      <c r="AJ9" s="907"/>
      <c r="AK9" s="907"/>
      <c r="AL9" s="908"/>
    </row>
    <row r="10" spans="1:45">
      <c r="A10" s="91" t="s">
        <v>798</v>
      </c>
      <c r="D10" s="248" t="s">
        <v>799</v>
      </c>
      <c r="E10" s="249"/>
      <c r="F10" s="249"/>
      <c r="G10" s="249"/>
      <c r="H10" s="249"/>
      <c r="I10" s="249"/>
      <c r="J10" s="249"/>
      <c r="K10" s="249"/>
      <c r="L10" s="249"/>
      <c r="M10" s="249"/>
      <c r="N10" s="250"/>
      <c r="O10" s="912"/>
      <c r="P10" s="913"/>
      <c r="Q10" s="913"/>
      <c r="R10" s="913"/>
      <c r="S10" s="913"/>
      <c r="T10" s="914"/>
      <c r="U10" s="909"/>
      <c r="V10" s="910"/>
      <c r="W10" s="910"/>
      <c r="X10" s="910"/>
      <c r="Y10" s="910"/>
      <c r="Z10" s="911"/>
      <c r="AA10" s="912"/>
      <c r="AB10" s="913"/>
      <c r="AC10" s="913"/>
      <c r="AD10" s="913"/>
      <c r="AE10" s="913"/>
      <c r="AF10" s="914"/>
      <c r="AG10" s="909"/>
      <c r="AH10" s="910"/>
      <c r="AI10" s="910"/>
      <c r="AJ10" s="910"/>
      <c r="AK10" s="910"/>
      <c r="AL10" s="911"/>
    </row>
    <row r="11" spans="1:45">
      <c r="A11" s="91" t="s">
        <v>800</v>
      </c>
      <c r="D11" s="248" t="s">
        <v>801</v>
      </c>
      <c r="E11" s="249"/>
      <c r="F11" s="249"/>
      <c r="G11" s="249"/>
      <c r="H11" s="249"/>
      <c r="I11" s="249"/>
      <c r="J11" s="249"/>
      <c r="K11" s="249"/>
      <c r="L11" s="249"/>
      <c r="M11" s="249"/>
      <c r="N11" s="250"/>
      <c r="O11" s="906"/>
      <c r="P11" s="907"/>
      <c r="Q11" s="907"/>
      <c r="R11" s="907"/>
      <c r="S11" s="907"/>
      <c r="T11" s="908"/>
      <c r="U11" s="906">
        <f>SUM(O12:T23)</f>
        <v>0</v>
      </c>
      <c r="V11" s="907"/>
      <c r="W11" s="907"/>
      <c r="X11" s="907"/>
      <c r="Y11" s="907"/>
      <c r="Z11" s="908"/>
      <c r="AA11" s="906"/>
      <c r="AB11" s="907"/>
      <c r="AC11" s="907"/>
      <c r="AD11" s="907"/>
      <c r="AE11" s="907"/>
      <c r="AF11" s="908"/>
      <c r="AG11" s="906">
        <f>SUM(AA12:AF23)</f>
        <v>0</v>
      </c>
      <c r="AH11" s="907"/>
      <c r="AI11" s="907"/>
      <c r="AJ11" s="907"/>
      <c r="AK11" s="907"/>
      <c r="AL11" s="908"/>
    </row>
    <row r="12" spans="1:45">
      <c r="A12" s="91" t="s">
        <v>802</v>
      </c>
      <c r="D12" s="251" t="s">
        <v>803</v>
      </c>
      <c r="E12" s="249"/>
      <c r="F12" s="249"/>
      <c r="G12" s="249"/>
      <c r="H12" s="249"/>
      <c r="I12" s="249"/>
      <c r="J12" s="249"/>
      <c r="K12" s="249"/>
      <c r="L12" s="249"/>
      <c r="M12" s="249"/>
      <c r="N12" s="250"/>
      <c r="O12" s="909"/>
      <c r="P12" s="910"/>
      <c r="Q12" s="910"/>
      <c r="R12" s="910"/>
      <c r="S12" s="910"/>
      <c r="T12" s="911"/>
      <c r="U12" s="906"/>
      <c r="V12" s="907"/>
      <c r="W12" s="907"/>
      <c r="X12" s="907"/>
      <c r="Y12" s="907"/>
      <c r="Z12" s="908"/>
      <c r="AA12" s="909"/>
      <c r="AB12" s="910"/>
      <c r="AC12" s="910"/>
      <c r="AD12" s="910"/>
      <c r="AE12" s="910"/>
      <c r="AF12" s="911"/>
      <c r="AG12" s="906"/>
      <c r="AH12" s="907"/>
      <c r="AI12" s="907"/>
      <c r="AJ12" s="907"/>
      <c r="AK12" s="907"/>
      <c r="AL12" s="908"/>
    </row>
    <row r="13" spans="1:45">
      <c r="A13" s="91" t="s">
        <v>804</v>
      </c>
      <c r="D13" s="251" t="s">
        <v>805</v>
      </c>
      <c r="E13" s="249"/>
      <c r="F13" s="249"/>
      <c r="G13" s="249"/>
      <c r="H13" s="249"/>
      <c r="I13" s="249"/>
      <c r="J13" s="249"/>
      <c r="K13" s="249"/>
      <c r="L13" s="249"/>
      <c r="M13" s="249"/>
      <c r="N13" s="250"/>
      <c r="O13" s="909"/>
      <c r="P13" s="910"/>
      <c r="Q13" s="910"/>
      <c r="R13" s="910"/>
      <c r="S13" s="910"/>
      <c r="T13" s="911"/>
      <c r="U13" s="906"/>
      <c r="V13" s="907"/>
      <c r="W13" s="907"/>
      <c r="X13" s="907"/>
      <c r="Y13" s="907"/>
      <c r="Z13" s="908"/>
      <c r="AA13" s="909"/>
      <c r="AB13" s="910"/>
      <c r="AC13" s="910"/>
      <c r="AD13" s="910"/>
      <c r="AE13" s="910"/>
      <c r="AF13" s="911"/>
      <c r="AG13" s="906"/>
      <c r="AH13" s="907"/>
      <c r="AI13" s="907"/>
      <c r="AJ13" s="907"/>
      <c r="AK13" s="907"/>
      <c r="AL13" s="908"/>
    </row>
    <row r="14" spans="1:45">
      <c r="A14" s="91" t="s">
        <v>806</v>
      </c>
      <c r="D14" s="251" t="s">
        <v>288</v>
      </c>
      <c r="E14" s="249"/>
      <c r="F14" s="249"/>
      <c r="G14" s="249"/>
      <c r="H14" s="249"/>
      <c r="I14" s="249"/>
      <c r="J14" s="249"/>
      <c r="K14" s="249"/>
      <c r="L14" s="249"/>
      <c r="M14" s="249"/>
      <c r="N14" s="250"/>
      <c r="O14" s="909"/>
      <c r="P14" s="910"/>
      <c r="Q14" s="910"/>
      <c r="R14" s="910"/>
      <c r="S14" s="910"/>
      <c r="T14" s="911"/>
      <c r="U14" s="906"/>
      <c r="V14" s="907"/>
      <c r="W14" s="907"/>
      <c r="X14" s="907"/>
      <c r="Y14" s="907"/>
      <c r="Z14" s="908"/>
      <c r="AA14" s="909"/>
      <c r="AB14" s="910"/>
      <c r="AC14" s="910"/>
      <c r="AD14" s="910"/>
      <c r="AE14" s="910"/>
      <c r="AF14" s="911"/>
      <c r="AG14" s="906"/>
      <c r="AH14" s="907"/>
      <c r="AI14" s="907"/>
      <c r="AJ14" s="907"/>
      <c r="AK14" s="907"/>
      <c r="AL14" s="908"/>
    </row>
    <row r="15" spans="1:45">
      <c r="A15" s="91" t="s">
        <v>807</v>
      </c>
      <c r="D15" s="251" t="s">
        <v>808</v>
      </c>
      <c r="E15" s="249"/>
      <c r="F15" s="249"/>
      <c r="G15" s="249"/>
      <c r="H15" s="249"/>
      <c r="I15" s="249"/>
      <c r="J15" s="249"/>
      <c r="K15" s="249"/>
      <c r="L15" s="249"/>
      <c r="M15" s="249"/>
      <c r="N15" s="250"/>
      <c r="O15" s="909"/>
      <c r="P15" s="910"/>
      <c r="Q15" s="910"/>
      <c r="R15" s="910"/>
      <c r="S15" s="910"/>
      <c r="T15" s="911"/>
      <c r="U15" s="906"/>
      <c r="V15" s="907"/>
      <c r="W15" s="907"/>
      <c r="X15" s="907"/>
      <c r="Y15" s="907"/>
      <c r="Z15" s="908"/>
      <c r="AA15" s="909"/>
      <c r="AB15" s="910"/>
      <c r="AC15" s="910"/>
      <c r="AD15" s="910"/>
      <c r="AE15" s="910"/>
      <c r="AF15" s="911"/>
      <c r="AG15" s="906"/>
      <c r="AH15" s="907"/>
      <c r="AI15" s="907"/>
      <c r="AJ15" s="907"/>
      <c r="AK15" s="907"/>
      <c r="AL15" s="908"/>
    </row>
    <row r="16" spans="1:45">
      <c r="A16" s="91" t="s">
        <v>809</v>
      </c>
      <c r="D16" s="251" t="s">
        <v>810</v>
      </c>
      <c r="E16" s="249"/>
      <c r="F16" s="249"/>
      <c r="G16" s="249"/>
      <c r="H16" s="249"/>
      <c r="I16" s="249"/>
      <c r="J16" s="249"/>
      <c r="K16" s="249"/>
      <c r="L16" s="249"/>
      <c r="M16" s="249"/>
      <c r="N16" s="250"/>
      <c r="O16" s="909"/>
      <c r="P16" s="910"/>
      <c r="Q16" s="910"/>
      <c r="R16" s="910"/>
      <c r="S16" s="910"/>
      <c r="T16" s="911"/>
      <c r="U16" s="906"/>
      <c r="V16" s="907"/>
      <c r="W16" s="907"/>
      <c r="X16" s="907"/>
      <c r="Y16" s="907"/>
      <c r="Z16" s="908"/>
      <c r="AA16" s="909"/>
      <c r="AB16" s="910"/>
      <c r="AC16" s="910"/>
      <c r="AD16" s="910"/>
      <c r="AE16" s="910"/>
      <c r="AF16" s="911"/>
      <c r="AG16" s="906"/>
      <c r="AH16" s="907"/>
      <c r="AI16" s="907"/>
      <c r="AJ16" s="907"/>
      <c r="AK16" s="907"/>
      <c r="AL16" s="908"/>
    </row>
    <row r="17" spans="1:38">
      <c r="A17" s="91" t="s">
        <v>811</v>
      </c>
      <c r="D17" s="251" t="s">
        <v>812</v>
      </c>
      <c r="E17" s="249"/>
      <c r="F17" s="249"/>
      <c r="G17" s="249"/>
      <c r="H17" s="249"/>
      <c r="I17" s="249"/>
      <c r="J17" s="249"/>
      <c r="K17" s="249"/>
      <c r="L17" s="249"/>
      <c r="M17" s="249"/>
      <c r="N17" s="250"/>
      <c r="O17" s="909"/>
      <c r="P17" s="910"/>
      <c r="Q17" s="910"/>
      <c r="R17" s="910"/>
      <c r="S17" s="910"/>
      <c r="T17" s="911"/>
      <c r="U17" s="906"/>
      <c r="V17" s="907"/>
      <c r="W17" s="907"/>
      <c r="X17" s="907"/>
      <c r="Y17" s="907"/>
      <c r="Z17" s="908"/>
      <c r="AA17" s="909"/>
      <c r="AB17" s="910"/>
      <c r="AC17" s="910"/>
      <c r="AD17" s="910"/>
      <c r="AE17" s="910"/>
      <c r="AF17" s="911"/>
      <c r="AG17" s="906"/>
      <c r="AH17" s="907"/>
      <c r="AI17" s="907"/>
      <c r="AJ17" s="907"/>
      <c r="AK17" s="907"/>
      <c r="AL17" s="908"/>
    </row>
    <row r="18" spans="1:38">
      <c r="A18" s="91" t="s">
        <v>813</v>
      </c>
      <c r="D18" s="251" t="s">
        <v>814</v>
      </c>
      <c r="E18" s="249"/>
      <c r="F18" s="249"/>
      <c r="G18" s="249"/>
      <c r="H18" s="249"/>
      <c r="I18" s="249"/>
      <c r="J18" s="249"/>
      <c r="K18" s="249"/>
      <c r="L18" s="249"/>
      <c r="M18" s="249"/>
      <c r="N18" s="250"/>
      <c r="O18" s="909"/>
      <c r="P18" s="910"/>
      <c r="Q18" s="910"/>
      <c r="R18" s="910"/>
      <c r="S18" s="910"/>
      <c r="T18" s="911"/>
      <c r="U18" s="906"/>
      <c r="V18" s="907"/>
      <c r="W18" s="907"/>
      <c r="X18" s="907"/>
      <c r="Y18" s="907"/>
      <c r="Z18" s="908"/>
      <c r="AA18" s="909"/>
      <c r="AB18" s="910"/>
      <c r="AC18" s="910"/>
      <c r="AD18" s="910"/>
      <c r="AE18" s="910"/>
      <c r="AF18" s="911"/>
      <c r="AG18" s="906"/>
      <c r="AH18" s="907"/>
      <c r="AI18" s="907"/>
      <c r="AJ18" s="907"/>
      <c r="AK18" s="907"/>
      <c r="AL18" s="908"/>
    </row>
    <row r="19" spans="1:38">
      <c r="A19" s="91" t="s">
        <v>815</v>
      </c>
      <c r="D19" s="251" t="s">
        <v>816</v>
      </c>
      <c r="E19" s="249"/>
      <c r="F19" s="249"/>
      <c r="G19" s="249"/>
      <c r="H19" s="249"/>
      <c r="I19" s="249"/>
      <c r="J19" s="249"/>
      <c r="K19" s="249"/>
      <c r="L19" s="249"/>
      <c r="M19" s="249"/>
      <c r="N19" s="250"/>
      <c r="O19" s="909"/>
      <c r="P19" s="910"/>
      <c r="Q19" s="910"/>
      <c r="R19" s="910"/>
      <c r="S19" s="910"/>
      <c r="T19" s="911"/>
      <c r="U19" s="906"/>
      <c r="V19" s="907"/>
      <c r="W19" s="907"/>
      <c r="X19" s="907"/>
      <c r="Y19" s="907"/>
      <c r="Z19" s="908"/>
      <c r="AA19" s="909"/>
      <c r="AB19" s="910"/>
      <c r="AC19" s="910"/>
      <c r="AD19" s="910"/>
      <c r="AE19" s="910"/>
      <c r="AF19" s="911"/>
      <c r="AG19" s="906"/>
      <c r="AH19" s="907"/>
      <c r="AI19" s="907"/>
      <c r="AJ19" s="907"/>
      <c r="AK19" s="907"/>
      <c r="AL19" s="908"/>
    </row>
    <row r="20" spans="1:38">
      <c r="A20" s="91" t="s">
        <v>817</v>
      </c>
      <c r="D20" s="251" t="s">
        <v>818</v>
      </c>
      <c r="E20" s="249"/>
      <c r="F20" s="249"/>
      <c r="G20" s="249"/>
      <c r="H20" s="249"/>
      <c r="I20" s="249"/>
      <c r="J20" s="249"/>
      <c r="K20" s="249"/>
      <c r="L20" s="249"/>
      <c r="M20" s="249"/>
      <c r="N20" s="250"/>
      <c r="O20" s="909"/>
      <c r="P20" s="910"/>
      <c r="Q20" s="910"/>
      <c r="R20" s="910"/>
      <c r="S20" s="910"/>
      <c r="T20" s="911"/>
      <c r="U20" s="906"/>
      <c r="V20" s="907"/>
      <c r="W20" s="907"/>
      <c r="X20" s="907"/>
      <c r="Y20" s="907"/>
      <c r="Z20" s="908"/>
      <c r="AA20" s="909"/>
      <c r="AB20" s="910"/>
      <c r="AC20" s="910"/>
      <c r="AD20" s="910"/>
      <c r="AE20" s="910"/>
      <c r="AF20" s="911"/>
      <c r="AG20" s="906"/>
      <c r="AH20" s="907"/>
      <c r="AI20" s="907"/>
      <c r="AJ20" s="907"/>
      <c r="AK20" s="907"/>
      <c r="AL20" s="908"/>
    </row>
    <row r="21" spans="1:38">
      <c r="A21" s="91" t="s">
        <v>953</v>
      </c>
      <c r="D21" s="225" t="s">
        <v>952</v>
      </c>
      <c r="E21" s="249"/>
      <c r="F21" s="249"/>
      <c r="G21" s="249"/>
      <c r="H21" s="249"/>
      <c r="I21" s="249"/>
      <c r="J21" s="249"/>
      <c r="K21" s="249"/>
      <c r="L21" s="249"/>
      <c r="M21" s="249"/>
      <c r="N21" s="250"/>
      <c r="O21" s="909"/>
      <c r="P21" s="910"/>
      <c r="Q21" s="910"/>
      <c r="R21" s="910"/>
      <c r="S21" s="910"/>
      <c r="T21" s="911"/>
      <c r="U21" s="906"/>
      <c r="V21" s="907"/>
      <c r="W21" s="907"/>
      <c r="X21" s="907"/>
      <c r="Y21" s="907"/>
      <c r="Z21" s="908"/>
      <c r="AA21" s="909"/>
      <c r="AB21" s="910"/>
      <c r="AC21" s="910"/>
      <c r="AD21" s="910"/>
      <c r="AE21" s="910"/>
      <c r="AF21" s="911"/>
      <c r="AG21" s="906"/>
      <c r="AH21" s="907"/>
      <c r="AI21" s="907"/>
      <c r="AJ21" s="907"/>
      <c r="AK21" s="907"/>
      <c r="AL21" s="908"/>
    </row>
    <row r="22" spans="1:38">
      <c r="A22" s="91" t="s">
        <v>955</v>
      </c>
      <c r="D22" s="225" t="s">
        <v>954</v>
      </c>
      <c r="E22" s="249"/>
      <c r="F22" s="249"/>
      <c r="G22" s="249"/>
      <c r="H22" s="249"/>
      <c r="I22" s="249"/>
      <c r="J22" s="249"/>
      <c r="K22" s="249"/>
      <c r="L22" s="249"/>
      <c r="M22" s="249"/>
      <c r="N22" s="250"/>
      <c r="O22" s="909"/>
      <c r="P22" s="910"/>
      <c r="Q22" s="910"/>
      <c r="R22" s="910"/>
      <c r="S22" s="910"/>
      <c r="T22" s="911"/>
      <c r="U22" s="906"/>
      <c r="V22" s="907"/>
      <c r="W22" s="907"/>
      <c r="X22" s="907"/>
      <c r="Y22" s="907"/>
      <c r="Z22" s="908"/>
      <c r="AA22" s="909"/>
      <c r="AB22" s="910"/>
      <c r="AC22" s="910"/>
      <c r="AD22" s="910"/>
      <c r="AE22" s="910"/>
      <c r="AF22" s="911"/>
      <c r="AG22" s="906"/>
      <c r="AH22" s="907"/>
      <c r="AI22" s="907"/>
      <c r="AJ22" s="907"/>
      <c r="AK22" s="907"/>
      <c r="AL22" s="908"/>
    </row>
    <row r="23" spans="1:38">
      <c r="A23" s="91" t="s">
        <v>819</v>
      </c>
      <c r="D23" s="251" t="s">
        <v>820</v>
      </c>
      <c r="E23" s="249"/>
      <c r="F23" s="249"/>
      <c r="G23" s="249"/>
      <c r="H23" s="249"/>
      <c r="I23" s="249"/>
      <c r="J23" s="249"/>
      <c r="K23" s="249"/>
      <c r="L23" s="249"/>
      <c r="M23" s="249"/>
      <c r="N23" s="250"/>
      <c r="O23" s="909"/>
      <c r="P23" s="910"/>
      <c r="Q23" s="910"/>
      <c r="R23" s="910"/>
      <c r="S23" s="910"/>
      <c r="T23" s="911"/>
      <c r="U23" s="906"/>
      <c r="V23" s="907"/>
      <c r="W23" s="907"/>
      <c r="X23" s="907"/>
      <c r="Y23" s="907"/>
      <c r="Z23" s="908"/>
      <c r="AA23" s="909"/>
      <c r="AB23" s="910"/>
      <c r="AC23" s="910"/>
      <c r="AD23" s="910"/>
      <c r="AE23" s="910"/>
      <c r="AF23" s="911"/>
      <c r="AG23" s="906"/>
      <c r="AH23" s="907"/>
      <c r="AI23" s="907"/>
      <c r="AJ23" s="907"/>
      <c r="AK23" s="907"/>
      <c r="AL23" s="908"/>
    </row>
    <row r="24" spans="1:38">
      <c r="A24" s="91" t="s">
        <v>821</v>
      </c>
      <c r="D24" s="248" t="s">
        <v>822</v>
      </c>
      <c r="E24" s="249"/>
      <c r="F24" s="249"/>
      <c r="G24" s="249"/>
      <c r="H24" s="249"/>
      <c r="I24" s="249"/>
      <c r="J24" s="249"/>
      <c r="K24" s="249"/>
      <c r="L24" s="249"/>
      <c r="M24" s="249"/>
      <c r="N24" s="250"/>
      <c r="O24" s="906"/>
      <c r="P24" s="907"/>
      <c r="Q24" s="907"/>
      <c r="R24" s="907"/>
      <c r="S24" s="907"/>
      <c r="T24" s="908"/>
      <c r="U24" s="906">
        <f>SUM(O25:T46)</f>
        <v>0</v>
      </c>
      <c r="V24" s="907"/>
      <c r="W24" s="907"/>
      <c r="X24" s="907"/>
      <c r="Y24" s="907"/>
      <c r="Z24" s="908"/>
      <c r="AA24" s="906"/>
      <c r="AB24" s="907"/>
      <c r="AC24" s="907"/>
      <c r="AD24" s="907"/>
      <c r="AE24" s="907"/>
      <c r="AF24" s="908"/>
      <c r="AG24" s="906">
        <f>SUM(AA25:AF46)</f>
        <v>0</v>
      </c>
      <c r="AH24" s="907"/>
      <c r="AI24" s="907"/>
      <c r="AJ24" s="907"/>
      <c r="AK24" s="907"/>
      <c r="AL24" s="908"/>
    </row>
    <row r="25" spans="1:38">
      <c r="A25" s="91" t="s">
        <v>823</v>
      </c>
      <c r="D25" s="251" t="s">
        <v>824</v>
      </c>
      <c r="E25" s="249"/>
      <c r="F25" s="249"/>
      <c r="G25" s="249"/>
      <c r="H25" s="249"/>
      <c r="I25" s="249"/>
      <c r="J25" s="249"/>
      <c r="K25" s="249"/>
      <c r="L25" s="249"/>
      <c r="M25" s="249"/>
      <c r="N25" s="250"/>
      <c r="O25" s="909"/>
      <c r="P25" s="910"/>
      <c r="Q25" s="910"/>
      <c r="R25" s="910"/>
      <c r="S25" s="910"/>
      <c r="T25" s="911"/>
      <c r="U25" s="906"/>
      <c r="V25" s="907"/>
      <c r="W25" s="907"/>
      <c r="X25" s="907"/>
      <c r="Y25" s="907"/>
      <c r="Z25" s="908"/>
      <c r="AA25" s="909"/>
      <c r="AB25" s="910"/>
      <c r="AC25" s="910"/>
      <c r="AD25" s="910"/>
      <c r="AE25" s="910"/>
      <c r="AF25" s="911"/>
      <c r="AG25" s="906"/>
      <c r="AH25" s="907"/>
      <c r="AI25" s="907"/>
      <c r="AJ25" s="907"/>
      <c r="AK25" s="907"/>
      <c r="AL25" s="908"/>
    </row>
    <row r="26" spans="1:38">
      <c r="A26" s="91" t="s">
        <v>825</v>
      </c>
      <c r="D26" s="251" t="s">
        <v>826</v>
      </c>
      <c r="E26" s="249"/>
      <c r="F26" s="249"/>
      <c r="G26" s="249"/>
      <c r="H26" s="249"/>
      <c r="I26" s="249"/>
      <c r="J26" s="249"/>
      <c r="K26" s="249"/>
      <c r="L26" s="249"/>
      <c r="M26" s="249"/>
      <c r="N26" s="250"/>
      <c r="O26" s="909"/>
      <c r="P26" s="910"/>
      <c r="Q26" s="910"/>
      <c r="R26" s="910"/>
      <c r="S26" s="910"/>
      <c r="T26" s="911"/>
      <c r="U26" s="906"/>
      <c r="V26" s="907"/>
      <c r="W26" s="907"/>
      <c r="X26" s="907"/>
      <c r="Y26" s="907"/>
      <c r="Z26" s="908"/>
      <c r="AA26" s="909"/>
      <c r="AB26" s="910"/>
      <c r="AC26" s="910"/>
      <c r="AD26" s="910"/>
      <c r="AE26" s="910"/>
      <c r="AF26" s="911"/>
      <c r="AG26" s="906"/>
      <c r="AH26" s="907"/>
      <c r="AI26" s="907"/>
      <c r="AJ26" s="907"/>
      <c r="AK26" s="907"/>
      <c r="AL26" s="908"/>
    </row>
    <row r="27" spans="1:38">
      <c r="A27" s="91" t="s">
        <v>827</v>
      </c>
      <c r="D27" s="251" t="s">
        <v>828</v>
      </c>
      <c r="E27" s="249"/>
      <c r="F27" s="249"/>
      <c r="G27" s="249"/>
      <c r="H27" s="249"/>
      <c r="I27" s="249"/>
      <c r="J27" s="249"/>
      <c r="K27" s="249"/>
      <c r="L27" s="249"/>
      <c r="M27" s="249"/>
      <c r="N27" s="250"/>
      <c r="O27" s="909"/>
      <c r="P27" s="910"/>
      <c r="Q27" s="910"/>
      <c r="R27" s="910"/>
      <c r="S27" s="910"/>
      <c r="T27" s="911"/>
      <c r="U27" s="906"/>
      <c r="V27" s="907"/>
      <c r="W27" s="907"/>
      <c r="X27" s="907"/>
      <c r="Y27" s="907"/>
      <c r="Z27" s="908"/>
      <c r="AA27" s="909"/>
      <c r="AB27" s="910"/>
      <c r="AC27" s="910"/>
      <c r="AD27" s="910"/>
      <c r="AE27" s="910"/>
      <c r="AF27" s="911"/>
      <c r="AG27" s="906"/>
      <c r="AH27" s="907"/>
      <c r="AI27" s="907"/>
      <c r="AJ27" s="907"/>
      <c r="AK27" s="907"/>
      <c r="AL27" s="908"/>
    </row>
    <row r="28" spans="1:38">
      <c r="A28" s="91" t="s">
        <v>829</v>
      </c>
      <c r="D28" s="251" t="s">
        <v>830</v>
      </c>
      <c r="E28" s="249"/>
      <c r="F28" s="249"/>
      <c r="G28" s="249"/>
      <c r="H28" s="249"/>
      <c r="I28" s="249"/>
      <c r="J28" s="249"/>
      <c r="K28" s="249"/>
      <c r="L28" s="249"/>
      <c r="M28" s="249"/>
      <c r="N28" s="250"/>
      <c r="O28" s="909"/>
      <c r="P28" s="910"/>
      <c r="Q28" s="910"/>
      <c r="R28" s="910"/>
      <c r="S28" s="910"/>
      <c r="T28" s="911"/>
      <c r="U28" s="906"/>
      <c r="V28" s="907"/>
      <c r="W28" s="907"/>
      <c r="X28" s="907"/>
      <c r="Y28" s="907"/>
      <c r="Z28" s="908"/>
      <c r="AA28" s="909"/>
      <c r="AB28" s="910"/>
      <c r="AC28" s="910"/>
      <c r="AD28" s="910"/>
      <c r="AE28" s="910"/>
      <c r="AF28" s="911"/>
      <c r="AG28" s="906"/>
      <c r="AH28" s="907"/>
      <c r="AI28" s="907"/>
      <c r="AJ28" s="907"/>
      <c r="AK28" s="907"/>
      <c r="AL28" s="908"/>
    </row>
    <row r="29" spans="1:38">
      <c r="A29" s="91" t="s">
        <v>831</v>
      </c>
      <c r="D29" s="251" t="s">
        <v>832</v>
      </c>
      <c r="E29" s="249"/>
      <c r="F29" s="249"/>
      <c r="G29" s="249"/>
      <c r="H29" s="249"/>
      <c r="I29" s="249"/>
      <c r="J29" s="249"/>
      <c r="K29" s="249"/>
      <c r="L29" s="249"/>
      <c r="M29" s="249"/>
      <c r="N29" s="250"/>
      <c r="O29" s="909"/>
      <c r="P29" s="910"/>
      <c r="Q29" s="910"/>
      <c r="R29" s="910"/>
      <c r="S29" s="910"/>
      <c r="T29" s="911"/>
      <c r="U29" s="906"/>
      <c r="V29" s="907"/>
      <c r="W29" s="907"/>
      <c r="X29" s="907"/>
      <c r="Y29" s="907"/>
      <c r="Z29" s="908"/>
      <c r="AA29" s="909"/>
      <c r="AB29" s="910"/>
      <c r="AC29" s="910"/>
      <c r="AD29" s="910"/>
      <c r="AE29" s="910"/>
      <c r="AF29" s="911"/>
      <c r="AG29" s="906"/>
      <c r="AH29" s="907"/>
      <c r="AI29" s="907"/>
      <c r="AJ29" s="907"/>
      <c r="AK29" s="907"/>
      <c r="AL29" s="908"/>
    </row>
    <row r="30" spans="1:38">
      <c r="A30" s="91" t="s">
        <v>833</v>
      </c>
      <c r="D30" s="251" t="s">
        <v>834</v>
      </c>
      <c r="E30" s="249"/>
      <c r="F30" s="249"/>
      <c r="G30" s="249"/>
      <c r="H30" s="249"/>
      <c r="I30" s="249"/>
      <c r="J30" s="249"/>
      <c r="K30" s="249"/>
      <c r="L30" s="249"/>
      <c r="M30" s="249"/>
      <c r="N30" s="250"/>
      <c r="O30" s="909"/>
      <c r="P30" s="910"/>
      <c r="Q30" s="910"/>
      <c r="R30" s="910"/>
      <c r="S30" s="910"/>
      <c r="T30" s="911"/>
      <c r="U30" s="906"/>
      <c r="V30" s="907"/>
      <c r="W30" s="907"/>
      <c r="X30" s="907"/>
      <c r="Y30" s="907"/>
      <c r="Z30" s="908"/>
      <c r="AA30" s="909"/>
      <c r="AB30" s="910"/>
      <c r="AC30" s="910"/>
      <c r="AD30" s="910"/>
      <c r="AE30" s="910"/>
      <c r="AF30" s="911"/>
      <c r="AG30" s="906"/>
      <c r="AH30" s="907"/>
      <c r="AI30" s="907"/>
      <c r="AJ30" s="907"/>
      <c r="AK30" s="907"/>
      <c r="AL30" s="908"/>
    </row>
    <row r="31" spans="1:38">
      <c r="A31" s="91" t="s">
        <v>835</v>
      </c>
      <c r="D31" s="252" t="s">
        <v>836</v>
      </c>
      <c r="E31" s="249"/>
      <c r="F31" s="249"/>
      <c r="G31" s="249"/>
      <c r="H31" s="249"/>
      <c r="I31" s="249"/>
      <c r="J31" s="249"/>
      <c r="K31" s="249"/>
      <c r="L31" s="249"/>
      <c r="M31" s="249"/>
      <c r="N31" s="250"/>
      <c r="O31" s="909"/>
      <c r="P31" s="910"/>
      <c r="Q31" s="910"/>
      <c r="R31" s="910"/>
      <c r="S31" s="910"/>
      <c r="T31" s="911"/>
      <c r="U31" s="906"/>
      <c r="V31" s="907"/>
      <c r="W31" s="907"/>
      <c r="X31" s="907"/>
      <c r="Y31" s="907"/>
      <c r="Z31" s="908"/>
      <c r="AA31" s="909"/>
      <c r="AB31" s="910"/>
      <c r="AC31" s="910"/>
      <c r="AD31" s="910"/>
      <c r="AE31" s="910"/>
      <c r="AF31" s="911"/>
      <c r="AG31" s="906"/>
      <c r="AH31" s="907"/>
      <c r="AI31" s="907"/>
      <c r="AJ31" s="907"/>
      <c r="AK31" s="907"/>
      <c r="AL31" s="908"/>
    </row>
    <row r="32" spans="1:38">
      <c r="A32" s="91" t="s">
        <v>837</v>
      </c>
      <c r="D32" s="252" t="s">
        <v>838</v>
      </c>
      <c r="E32" s="249"/>
      <c r="F32" s="249"/>
      <c r="G32" s="249"/>
      <c r="H32" s="249"/>
      <c r="I32" s="249"/>
      <c r="J32" s="249"/>
      <c r="K32" s="249"/>
      <c r="L32" s="249"/>
      <c r="M32" s="249"/>
      <c r="N32" s="250"/>
      <c r="O32" s="909"/>
      <c r="P32" s="910"/>
      <c r="Q32" s="910"/>
      <c r="R32" s="910"/>
      <c r="S32" s="910"/>
      <c r="T32" s="911"/>
      <c r="U32" s="906"/>
      <c r="V32" s="907"/>
      <c r="W32" s="907"/>
      <c r="X32" s="907"/>
      <c r="Y32" s="907"/>
      <c r="Z32" s="908"/>
      <c r="AA32" s="909"/>
      <c r="AB32" s="910"/>
      <c r="AC32" s="910"/>
      <c r="AD32" s="910"/>
      <c r="AE32" s="910"/>
      <c r="AF32" s="911"/>
      <c r="AG32" s="906"/>
      <c r="AH32" s="907"/>
      <c r="AI32" s="907"/>
      <c r="AJ32" s="907"/>
      <c r="AK32" s="907"/>
      <c r="AL32" s="908"/>
    </row>
    <row r="33" spans="1:38">
      <c r="A33" s="91" t="s">
        <v>839</v>
      </c>
      <c r="D33" s="251" t="s">
        <v>840</v>
      </c>
      <c r="E33" s="249"/>
      <c r="F33" s="249"/>
      <c r="G33" s="249"/>
      <c r="H33" s="249"/>
      <c r="I33" s="249"/>
      <c r="J33" s="249"/>
      <c r="K33" s="249"/>
      <c r="L33" s="249"/>
      <c r="M33" s="249"/>
      <c r="N33" s="250"/>
      <c r="O33" s="909"/>
      <c r="P33" s="910"/>
      <c r="Q33" s="910"/>
      <c r="R33" s="910"/>
      <c r="S33" s="910"/>
      <c r="T33" s="911"/>
      <c r="U33" s="906"/>
      <c r="V33" s="907"/>
      <c r="W33" s="907"/>
      <c r="X33" s="907"/>
      <c r="Y33" s="907"/>
      <c r="Z33" s="908"/>
      <c r="AA33" s="909"/>
      <c r="AB33" s="910"/>
      <c r="AC33" s="910"/>
      <c r="AD33" s="910"/>
      <c r="AE33" s="910"/>
      <c r="AF33" s="911"/>
      <c r="AG33" s="906"/>
      <c r="AH33" s="907"/>
      <c r="AI33" s="907"/>
      <c r="AJ33" s="907"/>
      <c r="AK33" s="907"/>
      <c r="AL33" s="908"/>
    </row>
    <row r="34" spans="1:38">
      <c r="A34" s="91" t="s">
        <v>841</v>
      </c>
      <c r="D34" s="251" t="s">
        <v>842</v>
      </c>
      <c r="E34" s="249"/>
      <c r="F34" s="249"/>
      <c r="G34" s="249"/>
      <c r="H34" s="249"/>
      <c r="I34" s="249"/>
      <c r="J34" s="249"/>
      <c r="K34" s="249"/>
      <c r="L34" s="249"/>
      <c r="M34" s="249"/>
      <c r="N34" s="250"/>
      <c r="O34" s="909"/>
      <c r="P34" s="910"/>
      <c r="Q34" s="910"/>
      <c r="R34" s="910"/>
      <c r="S34" s="910"/>
      <c r="T34" s="911"/>
      <c r="U34" s="906"/>
      <c r="V34" s="907"/>
      <c r="W34" s="907"/>
      <c r="X34" s="907"/>
      <c r="Y34" s="907"/>
      <c r="Z34" s="908"/>
      <c r="AA34" s="909"/>
      <c r="AB34" s="910"/>
      <c r="AC34" s="910"/>
      <c r="AD34" s="910"/>
      <c r="AE34" s="910"/>
      <c r="AF34" s="911"/>
      <c r="AG34" s="906"/>
      <c r="AH34" s="907"/>
      <c r="AI34" s="907"/>
      <c r="AJ34" s="907"/>
      <c r="AK34" s="907"/>
      <c r="AL34" s="908"/>
    </row>
    <row r="35" spans="1:38">
      <c r="A35" s="91" t="s">
        <v>843</v>
      </c>
      <c r="D35" s="251" t="s">
        <v>844</v>
      </c>
      <c r="E35" s="249"/>
      <c r="F35" s="249"/>
      <c r="G35" s="249"/>
      <c r="H35" s="249"/>
      <c r="I35" s="249"/>
      <c r="J35" s="249"/>
      <c r="K35" s="249"/>
      <c r="L35" s="249"/>
      <c r="M35" s="249"/>
      <c r="N35" s="250"/>
      <c r="O35" s="909"/>
      <c r="P35" s="910"/>
      <c r="Q35" s="910"/>
      <c r="R35" s="910"/>
      <c r="S35" s="910"/>
      <c r="T35" s="911"/>
      <c r="U35" s="906"/>
      <c r="V35" s="907"/>
      <c r="W35" s="907"/>
      <c r="X35" s="907"/>
      <c r="Y35" s="907"/>
      <c r="Z35" s="908"/>
      <c r="AA35" s="909"/>
      <c r="AB35" s="910"/>
      <c r="AC35" s="910"/>
      <c r="AD35" s="910"/>
      <c r="AE35" s="910"/>
      <c r="AF35" s="911"/>
      <c r="AG35" s="906"/>
      <c r="AH35" s="907"/>
      <c r="AI35" s="907"/>
      <c r="AJ35" s="907"/>
      <c r="AK35" s="907"/>
      <c r="AL35" s="908"/>
    </row>
    <row r="36" spans="1:38">
      <c r="A36" s="91" t="s">
        <v>845</v>
      </c>
      <c r="D36" s="251" t="s">
        <v>846</v>
      </c>
      <c r="E36" s="249"/>
      <c r="F36" s="249"/>
      <c r="G36" s="249"/>
      <c r="H36" s="249"/>
      <c r="I36" s="249"/>
      <c r="J36" s="249"/>
      <c r="K36" s="249"/>
      <c r="L36" s="249"/>
      <c r="M36" s="249"/>
      <c r="N36" s="250"/>
      <c r="O36" s="909"/>
      <c r="P36" s="910"/>
      <c r="Q36" s="910"/>
      <c r="R36" s="910"/>
      <c r="S36" s="910"/>
      <c r="T36" s="911"/>
      <c r="U36" s="906"/>
      <c r="V36" s="907"/>
      <c r="W36" s="907"/>
      <c r="X36" s="907"/>
      <c r="Y36" s="907"/>
      <c r="Z36" s="908"/>
      <c r="AA36" s="909"/>
      <c r="AB36" s="910"/>
      <c r="AC36" s="910"/>
      <c r="AD36" s="910"/>
      <c r="AE36" s="910"/>
      <c r="AF36" s="911"/>
      <c r="AG36" s="906"/>
      <c r="AH36" s="907"/>
      <c r="AI36" s="907"/>
      <c r="AJ36" s="907"/>
      <c r="AK36" s="907"/>
      <c r="AL36" s="908"/>
    </row>
    <row r="37" spans="1:38">
      <c r="A37" s="91" t="s">
        <v>847</v>
      </c>
      <c r="D37" s="251" t="s">
        <v>848</v>
      </c>
      <c r="E37" s="249"/>
      <c r="F37" s="249"/>
      <c r="G37" s="249"/>
      <c r="H37" s="249"/>
      <c r="I37" s="249"/>
      <c r="J37" s="249"/>
      <c r="K37" s="249"/>
      <c r="L37" s="249"/>
      <c r="M37" s="249"/>
      <c r="N37" s="250"/>
      <c r="O37" s="909"/>
      <c r="P37" s="910"/>
      <c r="Q37" s="910"/>
      <c r="R37" s="910"/>
      <c r="S37" s="910"/>
      <c r="T37" s="911"/>
      <c r="U37" s="906"/>
      <c r="V37" s="907"/>
      <c r="W37" s="907"/>
      <c r="X37" s="907"/>
      <c r="Y37" s="907"/>
      <c r="Z37" s="908"/>
      <c r="AA37" s="909"/>
      <c r="AB37" s="910"/>
      <c r="AC37" s="910"/>
      <c r="AD37" s="910"/>
      <c r="AE37" s="910"/>
      <c r="AF37" s="911"/>
      <c r="AG37" s="906"/>
      <c r="AH37" s="907"/>
      <c r="AI37" s="907"/>
      <c r="AJ37" s="907"/>
      <c r="AK37" s="907"/>
      <c r="AL37" s="908"/>
    </row>
    <row r="38" spans="1:38">
      <c r="A38" s="91" t="s">
        <v>849</v>
      </c>
      <c r="D38" s="251" t="s">
        <v>850</v>
      </c>
      <c r="E38" s="249"/>
      <c r="F38" s="249"/>
      <c r="G38" s="249"/>
      <c r="H38" s="249"/>
      <c r="I38" s="249"/>
      <c r="J38" s="249"/>
      <c r="K38" s="249"/>
      <c r="L38" s="249"/>
      <c r="M38" s="249"/>
      <c r="N38" s="250"/>
      <c r="O38" s="909"/>
      <c r="P38" s="910"/>
      <c r="Q38" s="910"/>
      <c r="R38" s="910"/>
      <c r="S38" s="910"/>
      <c r="T38" s="911"/>
      <c r="U38" s="906"/>
      <c r="V38" s="907"/>
      <c r="W38" s="907"/>
      <c r="X38" s="907"/>
      <c r="Y38" s="907"/>
      <c r="Z38" s="908"/>
      <c r="AA38" s="909"/>
      <c r="AB38" s="910"/>
      <c r="AC38" s="910"/>
      <c r="AD38" s="910"/>
      <c r="AE38" s="910"/>
      <c r="AF38" s="911"/>
      <c r="AG38" s="906"/>
      <c r="AH38" s="907"/>
      <c r="AI38" s="907"/>
      <c r="AJ38" s="907"/>
      <c r="AK38" s="907"/>
      <c r="AL38" s="908"/>
    </row>
    <row r="39" spans="1:38">
      <c r="A39" s="91" t="s">
        <v>851</v>
      </c>
      <c r="D39" s="251" t="s">
        <v>852</v>
      </c>
      <c r="E39" s="249"/>
      <c r="F39" s="249"/>
      <c r="G39" s="249"/>
      <c r="H39" s="249"/>
      <c r="I39" s="249"/>
      <c r="J39" s="249"/>
      <c r="K39" s="249"/>
      <c r="L39" s="249"/>
      <c r="M39" s="249"/>
      <c r="N39" s="250"/>
      <c r="O39" s="909"/>
      <c r="P39" s="910"/>
      <c r="Q39" s="910"/>
      <c r="R39" s="910"/>
      <c r="S39" s="910"/>
      <c r="T39" s="911"/>
      <c r="U39" s="906"/>
      <c r="V39" s="907"/>
      <c r="W39" s="907"/>
      <c r="X39" s="907"/>
      <c r="Y39" s="907"/>
      <c r="Z39" s="908"/>
      <c r="AA39" s="909"/>
      <c r="AB39" s="910"/>
      <c r="AC39" s="910"/>
      <c r="AD39" s="910"/>
      <c r="AE39" s="910"/>
      <c r="AF39" s="911"/>
      <c r="AG39" s="906"/>
      <c r="AH39" s="907"/>
      <c r="AI39" s="907"/>
      <c r="AJ39" s="907"/>
      <c r="AK39" s="907"/>
      <c r="AL39" s="908"/>
    </row>
    <row r="40" spans="1:38">
      <c r="A40" s="91" t="s">
        <v>853</v>
      </c>
      <c r="D40" s="251" t="s">
        <v>854</v>
      </c>
      <c r="E40" s="249"/>
      <c r="F40" s="249"/>
      <c r="G40" s="249"/>
      <c r="H40" s="249"/>
      <c r="I40" s="249"/>
      <c r="J40" s="249"/>
      <c r="K40" s="249"/>
      <c r="L40" s="249"/>
      <c r="M40" s="249"/>
      <c r="N40" s="250"/>
      <c r="O40" s="909"/>
      <c r="P40" s="910"/>
      <c r="Q40" s="910"/>
      <c r="R40" s="910"/>
      <c r="S40" s="910"/>
      <c r="T40" s="911"/>
      <c r="U40" s="906"/>
      <c r="V40" s="907"/>
      <c r="W40" s="907"/>
      <c r="X40" s="907"/>
      <c r="Y40" s="907"/>
      <c r="Z40" s="908"/>
      <c r="AA40" s="909"/>
      <c r="AB40" s="910"/>
      <c r="AC40" s="910"/>
      <c r="AD40" s="910"/>
      <c r="AE40" s="910"/>
      <c r="AF40" s="911"/>
      <c r="AG40" s="906"/>
      <c r="AH40" s="907"/>
      <c r="AI40" s="907"/>
      <c r="AJ40" s="907"/>
      <c r="AK40" s="907"/>
      <c r="AL40" s="908"/>
    </row>
    <row r="41" spans="1:38">
      <c r="A41" s="91" t="s">
        <v>855</v>
      </c>
      <c r="D41" s="251" t="s">
        <v>856</v>
      </c>
      <c r="E41" s="249"/>
      <c r="F41" s="249"/>
      <c r="G41" s="249"/>
      <c r="H41" s="249"/>
      <c r="I41" s="249"/>
      <c r="J41" s="249"/>
      <c r="K41" s="249"/>
      <c r="L41" s="249"/>
      <c r="M41" s="249"/>
      <c r="N41" s="250"/>
      <c r="O41" s="909"/>
      <c r="P41" s="910"/>
      <c r="Q41" s="910"/>
      <c r="R41" s="910"/>
      <c r="S41" s="910"/>
      <c r="T41" s="911"/>
      <c r="U41" s="906"/>
      <c r="V41" s="907"/>
      <c r="W41" s="907"/>
      <c r="X41" s="907"/>
      <c r="Y41" s="907"/>
      <c r="Z41" s="908"/>
      <c r="AA41" s="909"/>
      <c r="AB41" s="910"/>
      <c r="AC41" s="910"/>
      <c r="AD41" s="910"/>
      <c r="AE41" s="910"/>
      <c r="AF41" s="911"/>
      <c r="AG41" s="906"/>
      <c r="AH41" s="907"/>
      <c r="AI41" s="907"/>
      <c r="AJ41" s="907"/>
      <c r="AK41" s="907"/>
      <c r="AL41" s="908"/>
    </row>
    <row r="42" spans="1:38">
      <c r="A42" s="91" t="s">
        <v>857</v>
      </c>
      <c r="D42" s="251" t="s">
        <v>858</v>
      </c>
      <c r="E42" s="249"/>
      <c r="F42" s="249"/>
      <c r="G42" s="249"/>
      <c r="H42" s="249"/>
      <c r="I42" s="249"/>
      <c r="J42" s="249"/>
      <c r="K42" s="249"/>
      <c r="L42" s="249"/>
      <c r="M42" s="249"/>
      <c r="N42" s="250"/>
      <c r="O42" s="909"/>
      <c r="P42" s="910"/>
      <c r="Q42" s="910"/>
      <c r="R42" s="910"/>
      <c r="S42" s="910"/>
      <c r="T42" s="911"/>
      <c r="U42" s="906"/>
      <c r="V42" s="907"/>
      <c r="W42" s="907"/>
      <c r="X42" s="907"/>
      <c r="Y42" s="907"/>
      <c r="Z42" s="908"/>
      <c r="AA42" s="909"/>
      <c r="AB42" s="910"/>
      <c r="AC42" s="910"/>
      <c r="AD42" s="910"/>
      <c r="AE42" s="910"/>
      <c r="AF42" s="911"/>
      <c r="AG42" s="906"/>
      <c r="AH42" s="907"/>
      <c r="AI42" s="907"/>
      <c r="AJ42" s="907"/>
      <c r="AK42" s="907"/>
      <c r="AL42" s="908"/>
    </row>
    <row r="43" spans="1:38">
      <c r="A43" s="91" t="s">
        <v>859</v>
      </c>
      <c r="D43" s="251" t="s">
        <v>860</v>
      </c>
      <c r="E43" s="249"/>
      <c r="F43" s="249"/>
      <c r="G43" s="249"/>
      <c r="H43" s="249"/>
      <c r="I43" s="249"/>
      <c r="J43" s="249"/>
      <c r="K43" s="249"/>
      <c r="L43" s="249"/>
      <c r="M43" s="249"/>
      <c r="N43" s="250"/>
      <c r="O43" s="909"/>
      <c r="P43" s="910"/>
      <c r="Q43" s="910"/>
      <c r="R43" s="910"/>
      <c r="S43" s="910"/>
      <c r="T43" s="911"/>
      <c r="U43" s="906"/>
      <c r="V43" s="907"/>
      <c r="W43" s="907"/>
      <c r="X43" s="907"/>
      <c r="Y43" s="907"/>
      <c r="Z43" s="908"/>
      <c r="AA43" s="909"/>
      <c r="AB43" s="910"/>
      <c r="AC43" s="910"/>
      <c r="AD43" s="910"/>
      <c r="AE43" s="910"/>
      <c r="AF43" s="911"/>
      <c r="AG43" s="906"/>
      <c r="AH43" s="907"/>
      <c r="AI43" s="907"/>
      <c r="AJ43" s="907"/>
      <c r="AK43" s="907"/>
      <c r="AL43" s="908"/>
    </row>
    <row r="44" spans="1:38">
      <c r="A44" s="91" t="s">
        <v>861</v>
      </c>
      <c r="D44" s="251" t="s">
        <v>862</v>
      </c>
      <c r="E44" s="249"/>
      <c r="F44" s="249"/>
      <c r="G44" s="249"/>
      <c r="H44" s="249"/>
      <c r="I44" s="249"/>
      <c r="J44" s="249"/>
      <c r="K44" s="249"/>
      <c r="L44" s="249"/>
      <c r="M44" s="249"/>
      <c r="N44" s="250"/>
      <c r="O44" s="909"/>
      <c r="P44" s="910"/>
      <c r="Q44" s="910"/>
      <c r="R44" s="910"/>
      <c r="S44" s="910"/>
      <c r="T44" s="911"/>
      <c r="U44" s="906"/>
      <c r="V44" s="907"/>
      <c r="W44" s="907"/>
      <c r="X44" s="907"/>
      <c r="Y44" s="907"/>
      <c r="Z44" s="908"/>
      <c r="AA44" s="909"/>
      <c r="AB44" s="910"/>
      <c r="AC44" s="910"/>
      <c r="AD44" s="910"/>
      <c r="AE44" s="910"/>
      <c r="AF44" s="911"/>
      <c r="AG44" s="906"/>
      <c r="AH44" s="907"/>
      <c r="AI44" s="907"/>
      <c r="AJ44" s="907"/>
      <c r="AK44" s="907"/>
      <c r="AL44" s="908"/>
    </row>
    <row r="45" spans="1:38">
      <c r="A45" s="91" t="s">
        <v>863</v>
      </c>
      <c r="D45" s="251" t="s">
        <v>864</v>
      </c>
      <c r="E45" s="249"/>
      <c r="F45" s="249"/>
      <c r="G45" s="249"/>
      <c r="H45" s="249"/>
      <c r="I45" s="249"/>
      <c r="J45" s="249"/>
      <c r="K45" s="249"/>
      <c r="L45" s="249"/>
      <c r="M45" s="249"/>
      <c r="N45" s="250"/>
      <c r="O45" s="909"/>
      <c r="P45" s="910"/>
      <c r="Q45" s="910"/>
      <c r="R45" s="910"/>
      <c r="S45" s="910"/>
      <c r="T45" s="911"/>
      <c r="U45" s="906"/>
      <c r="V45" s="907"/>
      <c r="W45" s="907"/>
      <c r="X45" s="907"/>
      <c r="Y45" s="907"/>
      <c r="Z45" s="908"/>
      <c r="AA45" s="909"/>
      <c r="AB45" s="910"/>
      <c r="AC45" s="910"/>
      <c r="AD45" s="910"/>
      <c r="AE45" s="910"/>
      <c r="AF45" s="911"/>
      <c r="AG45" s="906"/>
      <c r="AH45" s="907"/>
      <c r="AI45" s="907"/>
      <c r="AJ45" s="907"/>
      <c r="AK45" s="907"/>
      <c r="AL45" s="908"/>
    </row>
    <row r="46" spans="1:38">
      <c r="A46" s="91" t="s">
        <v>865</v>
      </c>
      <c r="D46" s="251" t="s">
        <v>820</v>
      </c>
      <c r="E46" s="249"/>
      <c r="F46" s="249"/>
      <c r="G46" s="249"/>
      <c r="H46" s="249"/>
      <c r="I46" s="249"/>
      <c r="J46" s="249"/>
      <c r="K46" s="249"/>
      <c r="L46" s="249"/>
      <c r="M46" s="249"/>
      <c r="N46" s="250"/>
      <c r="O46" s="909"/>
      <c r="P46" s="910"/>
      <c r="Q46" s="910"/>
      <c r="R46" s="910"/>
      <c r="S46" s="910"/>
      <c r="T46" s="911"/>
      <c r="U46" s="906"/>
      <c r="V46" s="907"/>
      <c r="W46" s="907"/>
      <c r="X46" s="907"/>
      <c r="Y46" s="907"/>
      <c r="Z46" s="908"/>
      <c r="AA46" s="909"/>
      <c r="AB46" s="910"/>
      <c r="AC46" s="910"/>
      <c r="AD46" s="910"/>
      <c r="AE46" s="910"/>
      <c r="AF46" s="911"/>
      <c r="AG46" s="906"/>
      <c r="AH46" s="907"/>
      <c r="AI46" s="907"/>
      <c r="AJ46" s="907"/>
      <c r="AK46" s="907"/>
      <c r="AL46" s="908"/>
    </row>
    <row r="47" spans="1:38">
      <c r="A47" s="91" t="s">
        <v>866</v>
      </c>
      <c r="D47" s="248" t="s">
        <v>867</v>
      </c>
      <c r="E47" s="249"/>
      <c r="F47" s="249"/>
      <c r="G47" s="249"/>
      <c r="H47" s="249"/>
      <c r="I47" s="249"/>
      <c r="J47" s="249"/>
      <c r="K47" s="249"/>
      <c r="L47" s="249"/>
      <c r="M47" s="249"/>
      <c r="N47" s="250"/>
      <c r="O47" s="906"/>
      <c r="P47" s="907"/>
      <c r="Q47" s="907"/>
      <c r="R47" s="907"/>
      <c r="S47" s="907"/>
      <c r="T47" s="908"/>
      <c r="U47" s="909"/>
      <c r="V47" s="910"/>
      <c r="W47" s="910"/>
      <c r="X47" s="910"/>
      <c r="Y47" s="910"/>
      <c r="Z47" s="911"/>
      <c r="AA47" s="906"/>
      <c r="AB47" s="907"/>
      <c r="AC47" s="907"/>
      <c r="AD47" s="907"/>
      <c r="AE47" s="907"/>
      <c r="AF47" s="908"/>
      <c r="AG47" s="909"/>
      <c r="AH47" s="910"/>
      <c r="AI47" s="910"/>
      <c r="AJ47" s="910"/>
      <c r="AK47" s="910"/>
      <c r="AL47" s="911"/>
    </row>
    <row r="48" spans="1:38">
      <c r="A48" s="91" t="s">
        <v>868</v>
      </c>
      <c r="D48" s="248" t="s">
        <v>869</v>
      </c>
      <c r="E48" s="249"/>
      <c r="F48" s="249"/>
      <c r="G48" s="249"/>
      <c r="H48" s="249"/>
      <c r="I48" s="249"/>
      <c r="J48" s="249"/>
      <c r="K48" s="249"/>
      <c r="L48" s="249"/>
      <c r="M48" s="249"/>
      <c r="N48" s="250"/>
      <c r="O48" s="906"/>
      <c r="P48" s="907"/>
      <c r="Q48" s="907"/>
      <c r="R48" s="907"/>
      <c r="S48" s="907"/>
      <c r="T48" s="908"/>
      <c r="U48" s="909"/>
      <c r="V48" s="910"/>
      <c r="W48" s="910"/>
      <c r="X48" s="910"/>
      <c r="Y48" s="910"/>
      <c r="Z48" s="911"/>
      <c r="AA48" s="906"/>
      <c r="AB48" s="907"/>
      <c r="AC48" s="907"/>
      <c r="AD48" s="907"/>
      <c r="AE48" s="907"/>
      <c r="AF48" s="908"/>
      <c r="AG48" s="909"/>
      <c r="AH48" s="910"/>
      <c r="AI48" s="910"/>
      <c r="AJ48" s="910"/>
      <c r="AK48" s="910"/>
      <c r="AL48" s="911"/>
    </row>
    <row r="49" spans="1:38">
      <c r="A49" s="91" t="s">
        <v>870</v>
      </c>
      <c r="D49" s="248" t="s">
        <v>871</v>
      </c>
      <c r="E49" s="249"/>
      <c r="F49" s="249"/>
      <c r="G49" s="249"/>
      <c r="H49" s="249"/>
      <c r="I49" s="249"/>
      <c r="J49" s="249"/>
      <c r="K49" s="249"/>
      <c r="L49" s="249"/>
      <c r="M49" s="249"/>
      <c r="N49" s="250"/>
      <c r="O49" s="906"/>
      <c r="P49" s="907"/>
      <c r="Q49" s="907"/>
      <c r="R49" s="907"/>
      <c r="S49" s="907"/>
      <c r="T49" s="908"/>
      <c r="U49" s="909"/>
      <c r="V49" s="910"/>
      <c r="W49" s="910"/>
      <c r="X49" s="910"/>
      <c r="Y49" s="910"/>
      <c r="Z49" s="911"/>
      <c r="AA49" s="906"/>
      <c r="AB49" s="907"/>
      <c r="AC49" s="907"/>
      <c r="AD49" s="907"/>
      <c r="AE49" s="907"/>
      <c r="AF49" s="908"/>
      <c r="AG49" s="909"/>
      <c r="AH49" s="910"/>
      <c r="AI49" s="910"/>
      <c r="AJ49" s="910"/>
      <c r="AK49" s="910"/>
      <c r="AL49" s="911"/>
    </row>
    <row r="50" spans="1:38">
      <c r="A50" s="91" t="s">
        <v>872</v>
      </c>
      <c r="D50" s="248" t="s">
        <v>873</v>
      </c>
      <c r="E50" s="249"/>
      <c r="F50" s="249"/>
      <c r="G50" s="249"/>
      <c r="H50" s="249"/>
      <c r="I50" s="249"/>
      <c r="J50" s="249"/>
      <c r="K50" s="249"/>
      <c r="L50" s="249"/>
      <c r="M50" s="249"/>
      <c r="N50" s="250"/>
      <c r="O50" s="906"/>
      <c r="P50" s="907"/>
      <c r="Q50" s="907"/>
      <c r="R50" s="907"/>
      <c r="S50" s="907"/>
      <c r="T50" s="908"/>
      <c r="U50" s="909"/>
      <c r="V50" s="910"/>
      <c r="W50" s="910"/>
      <c r="X50" s="910"/>
      <c r="Y50" s="910"/>
      <c r="Z50" s="911"/>
      <c r="AA50" s="906"/>
      <c r="AB50" s="907"/>
      <c r="AC50" s="907"/>
      <c r="AD50" s="907"/>
      <c r="AE50" s="907"/>
      <c r="AF50" s="908"/>
      <c r="AG50" s="909"/>
      <c r="AH50" s="910"/>
      <c r="AI50" s="910"/>
      <c r="AJ50" s="910"/>
      <c r="AK50" s="910"/>
      <c r="AL50" s="911"/>
    </row>
    <row r="51" spans="1:38">
      <c r="A51" s="91" t="s">
        <v>874</v>
      </c>
      <c r="D51" s="253" t="s">
        <v>934</v>
      </c>
      <c r="E51" s="254"/>
      <c r="F51" s="254"/>
      <c r="G51" s="254"/>
      <c r="H51" s="254"/>
      <c r="I51" s="254"/>
      <c r="J51" s="254"/>
      <c r="K51" s="254"/>
      <c r="L51" s="254"/>
      <c r="M51" s="254"/>
      <c r="N51" s="255"/>
      <c r="O51" s="915"/>
      <c r="P51" s="916"/>
      <c r="Q51" s="916"/>
      <c r="R51" s="916"/>
      <c r="S51" s="916"/>
      <c r="T51" s="917"/>
      <c r="U51" s="915">
        <f>U52+U60</f>
        <v>0</v>
      </c>
      <c r="V51" s="916"/>
      <c r="W51" s="916"/>
      <c r="X51" s="916"/>
      <c r="Y51" s="916"/>
      <c r="Z51" s="917"/>
      <c r="AA51" s="915"/>
      <c r="AB51" s="916"/>
      <c r="AC51" s="916"/>
      <c r="AD51" s="916"/>
      <c r="AE51" s="916"/>
      <c r="AF51" s="917"/>
      <c r="AG51" s="915">
        <f>AG52+AG60</f>
        <v>0</v>
      </c>
      <c r="AH51" s="916"/>
      <c r="AI51" s="916"/>
      <c r="AJ51" s="916"/>
      <c r="AK51" s="916"/>
      <c r="AL51" s="917"/>
    </row>
    <row r="52" spans="1:38">
      <c r="A52" s="91" t="s">
        <v>875</v>
      </c>
      <c r="D52" s="248" t="s">
        <v>876</v>
      </c>
      <c r="E52" s="249"/>
      <c r="F52" s="249"/>
      <c r="G52" s="249"/>
      <c r="H52" s="249"/>
      <c r="I52" s="249"/>
      <c r="J52" s="249"/>
      <c r="K52" s="249"/>
      <c r="L52" s="249"/>
      <c r="M52" s="249"/>
      <c r="N52" s="250"/>
      <c r="O52" s="906"/>
      <c r="P52" s="907"/>
      <c r="Q52" s="907"/>
      <c r="R52" s="907"/>
      <c r="S52" s="907"/>
      <c r="T52" s="908"/>
      <c r="U52" s="906">
        <f>SUM(O53:T59)</f>
        <v>0</v>
      </c>
      <c r="V52" s="907"/>
      <c r="W52" s="907"/>
      <c r="X52" s="907"/>
      <c r="Y52" s="907"/>
      <c r="Z52" s="908"/>
      <c r="AA52" s="906"/>
      <c r="AB52" s="907"/>
      <c r="AC52" s="907"/>
      <c r="AD52" s="907"/>
      <c r="AE52" s="907"/>
      <c r="AF52" s="908"/>
      <c r="AG52" s="906">
        <f>SUM(AA53:AF59)</f>
        <v>0</v>
      </c>
      <c r="AH52" s="907"/>
      <c r="AI52" s="907"/>
      <c r="AJ52" s="907"/>
      <c r="AK52" s="907"/>
      <c r="AL52" s="908"/>
    </row>
    <row r="53" spans="1:38">
      <c r="A53" s="91" t="s">
        <v>877</v>
      </c>
      <c r="D53" s="251" t="s">
        <v>878</v>
      </c>
      <c r="E53" s="249"/>
      <c r="F53" s="249"/>
      <c r="G53" s="249"/>
      <c r="H53" s="249"/>
      <c r="I53" s="249"/>
      <c r="J53" s="249"/>
      <c r="K53" s="249"/>
      <c r="L53" s="249"/>
      <c r="M53" s="249"/>
      <c r="N53" s="250"/>
      <c r="O53" s="909"/>
      <c r="P53" s="910"/>
      <c r="Q53" s="910"/>
      <c r="R53" s="910"/>
      <c r="S53" s="910"/>
      <c r="T53" s="911"/>
      <c r="U53" s="906"/>
      <c r="V53" s="907"/>
      <c r="W53" s="907"/>
      <c r="X53" s="907"/>
      <c r="Y53" s="907"/>
      <c r="Z53" s="908"/>
      <c r="AA53" s="909"/>
      <c r="AB53" s="910"/>
      <c r="AC53" s="910"/>
      <c r="AD53" s="910"/>
      <c r="AE53" s="910"/>
      <c r="AF53" s="911"/>
      <c r="AG53" s="906"/>
      <c r="AH53" s="907"/>
      <c r="AI53" s="907"/>
      <c r="AJ53" s="907"/>
      <c r="AK53" s="907"/>
      <c r="AL53" s="908"/>
    </row>
    <row r="54" spans="1:38">
      <c r="A54" s="91" t="s">
        <v>879</v>
      </c>
      <c r="D54" s="251" t="s">
        <v>880</v>
      </c>
      <c r="E54" s="249"/>
      <c r="F54" s="249"/>
      <c r="G54" s="249"/>
      <c r="H54" s="249"/>
      <c r="I54" s="249"/>
      <c r="J54" s="249"/>
      <c r="K54" s="249"/>
      <c r="L54" s="249"/>
      <c r="M54" s="249"/>
      <c r="N54" s="250"/>
      <c r="O54" s="909"/>
      <c r="P54" s="910"/>
      <c r="Q54" s="910"/>
      <c r="R54" s="910"/>
      <c r="S54" s="910"/>
      <c r="T54" s="911"/>
      <c r="U54" s="906"/>
      <c r="V54" s="907"/>
      <c r="W54" s="907"/>
      <c r="X54" s="907"/>
      <c r="Y54" s="907"/>
      <c r="Z54" s="908"/>
      <c r="AA54" s="909"/>
      <c r="AB54" s="910"/>
      <c r="AC54" s="910"/>
      <c r="AD54" s="910"/>
      <c r="AE54" s="910"/>
      <c r="AF54" s="911"/>
      <c r="AG54" s="906"/>
      <c r="AH54" s="907"/>
      <c r="AI54" s="907"/>
      <c r="AJ54" s="907"/>
      <c r="AK54" s="907"/>
      <c r="AL54" s="908"/>
    </row>
    <row r="55" spans="1:38">
      <c r="A55" s="91" t="s">
        <v>881</v>
      </c>
      <c r="D55" s="251" t="s">
        <v>882</v>
      </c>
      <c r="E55" s="249"/>
      <c r="F55" s="249"/>
      <c r="G55" s="249"/>
      <c r="H55" s="249"/>
      <c r="I55" s="249"/>
      <c r="J55" s="249"/>
      <c r="K55" s="249"/>
      <c r="L55" s="249"/>
      <c r="M55" s="249"/>
      <c r="N55" s="250"/>
      <c r="O55" s="909"/>
      <c r="P55" s="910"/>
      <c r="Q55" s="910"/>
      <c r="R55" s="910"/>
      <c r="S55" s="910"/>
      <c r="T55" s="911"/>
      <c r="U55" s="906"/>
      <c r="V55" s="907"/>
      <c r="W55" s="907"/>
      <c r="X55" s="907"/>
      <c r="Y55" s="907"/>
      <c r="Z55" s="908"/>
      <c r="AA55" s="909"/>
      <c r="AB55" s="910"/>
      <c r="AC55" s="910"/>
      <c r="AD55" s="910"/>
      <c r="AE55" s="910"/>
      <c r="AF55" s="911"/>
      <c r="AG55" s="906"/>
      <c r="AH55" s="907"/>
      <c r="AI55" s="907"/>
      <c r="AJ55" s="907"/>
      <c r="AK55" s="907"/>
      <c r="AL55" s="908"/>
    </row>
    <row r="56" spans="1:38">
      <c r="A56" s="91" t="s">
        <v>883</v>
      </c>
      <c r="D56" s="251" t="s">
        <v>884</v>
      </c>
      <c r="E56" s="249"/>
      <c r="F56" s="249"/>
      <c r="G56" s="249"/>
      <c r="H56" s="249"/>
      <c r="I56" s="249"/>
      <c r="J56" s="249"/>
      <c r="K56" s="249"/>
      <c r="L56" s="249"/>
      <c r="M56" s="249"/>
      <c r="N56" s="250"/>
      <c r="O56" s="909"/>
      <c r="P56" s="910"/>
      <c r="Q56" s="910"/>
      <c r="R56" s="910"/>
      <c r="S56" s="910"/>
      <c r="T56" s="911"/>
      <c r="U56" s="906"/>
      <c r="V56" s="907"/>
      <c r="W56" s="907"/>
      <c r="X56" s="907"/>
      <c r="Y56" s="907"/>
      <c r="Z56" s="908"/>
      <c r="AA56" s="909"/>
      <c r="AB56" s="910"/>
      <c r="AC56" s="910"/>
      <c r="AD56" s="910"/>
      <c r="AE56" s="910"/>
      <c r="AF56" s="911"/>
      <c r="AG56" s="906"/>
      <c r="AH56" s="907"/>
      <c r="AI56" s="907"/>
      <c r="AJ56" s="907"/>
      <c r="AK56" s="907"/>
      <c r="AL56" s="908"/>
    </row>
    <row r="57" spans="1:38">
      <c r="A57" s="91" t="s">
        <v>885</v>
      </c>
      <c r="D57" s="251" t="s">
        <v>886</v>
      </c>
      <c r="E57" s="249"/>
      <c r="F57" s="249"/>
      <c r="G57" s="249"/>
      <c r="H57" s="249"/>
      <c r="I57" s="249"/>
      <c r="J57" s="249"/>
      <c r="K57" s="249"/>
      <c r="L57" s="249"/>
      <c r="M57" s="249"/>
      <c r="N57" s="250"/>
      <c r="O57" s="909"/>
      <c r="P57" s="910"/>
      <c r="Q57" s="910"/>
      <c r="R57" s="910"/>
      <c r="S57" s="910"/>
      <c r="T57" s="911"/>
      <c r="U57" s="906"/>
      <c r="V57" s="907"/>
      <c r="W57" s="907"/>
      <c r="X57" s="907"/>
      <c r="Y57" s="907"/>
      <c r="Z57" s="908"/>
      <c r="AA57" s="909"/>
      <c r="AB57" s="910"/>
      <c r="AC57" s="910"/>
      <c r="AD57" s="910"/>
      <c r="AE57" s="910"/>
      <c r="AF57" s="911"/>
      <c r="AG57" s="906"/>
      <c r="AH57" s="907"/>
      <c r="AI57" s="907"/>
      <c r="AJ57" s="907"/>
      <c r="AK57" s="907"/>
      <c r="AL57" s="908"/>
    </row>
    <row r="58" spans="1:38">
      <c r="A58" s="91" t="s">
        <v>887</v>
      </c>
      <c r="D58" s="251" t="s">
        <v>888</v>
      </c>
      <c r="E58" s="249"/>
      <c r="F58" s="249"/>
      <c r="G58" s="249"/>
      <c r="H58" s="249"/>
      <c r="I58" s="249"/>
      <c r="J58" s="249"/>
      <c r="K58" s="249"/>
      <c r="L58" s="249"/>
      <c r="M58" s="249"/>
      <c r="N58" s="250"/>
      <c r="O58" s="909"/>
      <c r="P58" s="910"/>
      <c r="Q58" s="910"/>
      <c r="R58" s="910"/>
      <c r="S58" s="910"/>
      <c r="T58" s="911"/>
      <c r="U58" s="906"/>
      <c r="V58" s="907"/>
      <c r="W58" s="907"/>
      <c r="X58" s="907"/>
      <c r="Y58" s="907"/>
      <c r="Z58" s="908"/>
      <c r="AA58" s="909"/>
      <c r="AB58" s="910"/>
      <c r="AC58" s="910"/>
      <c r="AD58" s="910"/>
      <c r="AE58" s="910"/>
      <c r="AF58" s="911"/>
      <c r="AG58" s="906"/>
      <c r="AH58" s="907"/>
      <c r="AI58" s="907"/>
      <c r="AJ58" s="907"/>
      <c r="AK58" s="907"/>
      <c r="AL58" s="908"/>
    </row>
    <row r="59" spans="1:38">
      <c r="A59" s="91" t="s">
        <v>889</v>
      </c>
      <c r="D59" s="251" t="s">
        <v>820</v>
      </c>
      <c r="E59" s="249"/>
      <c r="F59" s="249"/>
      <c r="G59" s="249"/>
      <c r="H59" s="249"/>
      <c r="I59" s="249"/>
      <c r="J59" s="249"/>
      <c r="K59" s="249"/>
      <c r="L59" s="249"/>
      <c r="M59" s="249"/>
      <c r="N59" s="250"/>
      <c r="O59" s="909"/>
      <c r="P59" s="910"/>
      <c r="Q59" s="910"/>
      <c r="R59" s="910"/>
      <c r="S59" s="910"/>
      <c r="T59" s="911"/>
      <c r="U59" s="906"/>
      <c r="V59" s="907"/>
      <c r="W59" s="907"/>
      <c r="X59" s="907"/>
      <c r="Y59" s="907"/>
      <c r="Z59" s="908"/>
      <c r="AA59" s="909"/>
      <c r="AB59" s="910"/>
      <c r="AC59" s="910"/>
      <c r="AD59" s="910"/>
      <c r="AE59" s="910"/>
      <c r="AF59" s="911"/>
      <c r="AG59" s="906"/>
      <c r="AH59" s="907"/>
      <c r="AI59" s="907"/>
      <c r="AJ59" s="907"/>
      <c r="AK59" s="907"/>
      <c r="AL59" s="908"/>
    </row>
    <row r="60" spans="1:38">
      <c r="A60" s="91" t="s">
        <v>890</v>
      </c>
      <c r="D60" s="248" t="s">
        <v>891</v>
      </c>
      <c r="E60" s="249"/>
      <c r="F60" s="249"/>
      <c r="G60" s="249"/>
      <c r="H60" s="249"/>
      <c r="I60" s="249"/>
      <c r="J60" s="249"/>
      <c r="K60" s="249"/>
      <c r="L60" s="249"/>
      <c r="M60" s="249"/>
      <c r="N60" s="250"/>
      <c r="O60" s="906"/>
      <c r="P60" s="907"/>
      <c r="Q60" s="907"/>
      <c r="R60" s="907"/>
      <c r="S60" s="907"/>
      <c r="T60" s="908"/>
      <c r="U60" s="906">
        <f>-SUM(O61:T67)</f>
        <v>0</v>
      </c>
      <c r="V60" s="907"/>
      <c r="W60" s="907"/>
      <c r="X60" s="907"/>
      <c r="Y60" s="907"/>
      <c r="Z60" s="908"/>
      <c r="AA60" s="906"/>
      <c r="AB60" s="907"/>
      <c r="AC60" s="907"/>
      <c r="AD60" s="907"/>
      <c r="AE60" s="907"/>
      <c r="AF60" s="908"/>
      <c r="AG60" s="906">
        <f>-SUM(AA61:AF67)</f>
        <v>0</v>
      </c>
      <c r="AH60" s="907"/>
      <c r="AI60" s="907"/>
      <c r="AJ60" s="907"/>
      <c r="AK60" s="907"/>
      <c r="AL60" s="908"/>
    </row>
    <row r="61" spans="1:38">
      <c r="A61" s="91" t="s">
        <v>892</v>
      </c>
      <c r="D61" s="251" t="s">
        <v>893</v>
      </c>
      <c r="E61" s="249"/>
      <c r="F61" s="249"/>
      <c r="G61" s="249"/>
      <c r="H61" s="249"/>
      <c r="I61" s="249"/>
      <c r="J61" s="249"/>
      <c r="K61" s="249"/>
      <c r="L61" s="249"/>
      <c r="M61" s="249"/>
      <c r="N61" s="250"/>
      <c r="O61" s="909"/>
      <c r="P61" s="910"/>
      <c r="Q61" s="910"/>
      <c r="R61" s="910"/>
      <c r="S61" s="910"/>
      <c r="T61" s="911"/>
      <c r="U61" s="906"/>
      <c r="V61" s="907"/>
      <c r="W61" s="907"/>
      <c r="X61" s="907"/>
      <c r="Y61" s="907"/>
      <c r="Z61" s="908"/>
      <c r="AA61" s="909"/>
      <c r="AB61" s="910"/>
      <c r="AC61" s="910"/>
      <c r="AD61" s="910"/>
      <c r="AE61" s="910"/>
      <c r="AF61" s="911"/>
      <c r="AG61" s="906"/>
      <c r="AH61" s="907"/>
      <c r="AI61" s="907"/>
      <c r="AJ61" s="907"/>
      <c r="AK61" s="907"/>
      <c r="AL61" s="908"/>
    </row>
    <row r="62" spans="1:38">
      <c r="A62" s="91" t="s">
        <v>894</v>
      </c>
      <c r="D62" s="251" t="s">
        <v>895</v>
      </c>
      <c r="E62" s="249"/>
      <c r="F62" s="249"/>
      <c r="G62" s="249"/>
      <c r="H62" s="249"/>
      <c r="I62" s="249"/>
      <c r="J62" s="249"/>
      <c r="K62" s="249"/>
      <c r="L62" s="249"/>
      <c r="M62" s="249"/>
      <c r="N62" s="250"/>
      <c r="O62" s="909"/>
      <c r="P62" s="910"/>
      <c r="Q62" s="910"/>
      <c r="R62" s="910"/>
      <c r="S62" s="910"/>
      <c r="T62" s="911"/>
      <c r="U62" s="906"/>
      <c r="V62" s="907"/>
      <c r="W62" s="907"/>
      <c r="X62" s="907"/>
      <c r="Y62" s="907"/>
      <c r="Z62" s="908"/>
      <c r="AA62" s="909"/>
      <c r="AB62" s="910"/>
      <c r="AC62" s="910"/>
      <c r="AD62" s="910"/>
      <c r="AE62" s="910"/>
      <c r="AF62" s="911"/>
      <c r="AG62" s="906"/>
      <c r="AH62" s="907"/>
      <c r="AI62" s="907"/>
      <c r="AJ62" s="907"/>
      <c r="AK62" s="907"/>
      <c r="AL62" s="908"/>
    </row>
    <row r="63" spans="1:38">
      <c r="A63" s="91" t="s">
        <v>896</v>
      </c>
      <c r="D63" s="251" t="s">
        <v>897</v>
      </c>
      <c r="E63" s="249"/>
      <c r="F63" s="249"/>
      <c r="G63" s="249"/>
      <c r="H63" s="249"/>
      <c r="I63" s="249"/>
      <c r="J63" s="249"/>
      <c r="K63" s="249"/>
      <c r="L63" s="249"/>
      <c r="M63" s="249"/>
      <c r="N63" s="250"/>
      <c r="O63" s="909"/>
      <c r="P63" s="910"/>
      <c r="Q63" s="910"/>
      <c r="R63" s="910"/>
      <c r="S63" s="910"/>
      <c r="T63" s="911"/>
      <c r="U63" s="906"/>
      <c r="V63" s="907"/>
      <c r="W63" s="907"/>
      <c r="X63" s="907"/>
      <c r="Y63" s="907"/>
      <c r="Z63" s="908"/>
      <c r="AA63" s="909"/>
      <c r="AB63" s="910"/>
      <c r="AC63" s="910"/>
      <c r="AD63" s="910"/>
      <c r="AE63" s="910"/>
      <c r="AF63" s="911"/>
      <c r="AG63" s="906"/>
      <c r="AH63" s="907"/>
      <c r="AI63" s="907"/>
      <c r="AJ63" s="907"/>
      <c r="AK63" s="907"/>
      <c r="AL63" s="908"/>
    </row>
    <row r="64" spans="1:38">
      <c r="A64" s="91" t="s">
        <v>898</v>
      </c>
      <c r="D64" s="251" t="s">
        <v>899</v>
      </c>
      <c r="E64" s="249"/>
      <c r="F64" s="249"/>
      <c r="G64" s="249"/>
      <c r="H64" s="249"/>
      <c r="I64" s="249"/>
      <c r="J64" s="249"/>
      <c r="K64" s="249"/>
      <c r="L64" s="249"/>
      <c r="M64" s="249"/>
      <c r="N64" s="250"/>
      <c r="O64" s="909"/>
      <c r="P64" s="910"/>
      <c r="Q64" s="910"/>
      <c r="R64" s="910"/>
      <c r="S64" s="910"/>
      <c r="T64" s="911"/>
      <c r="U64" s="906"/>
      <c r="V64" s="907"/>
      <c r="W64" s="907"/>
      <c r="X64" s="907"/>
      <c r="Y64" s="907"/>
      <c r="Z64" s="908"/>
      <c r="AA64" s="909"/>
      <c r="AB64" s="910"/>
      <c r="AC64" s="910"/>
      <c r="AD64" s="910"/>
      <c r="AE64" s="910"/>
      <c r="AF64" s="911"/>
      <c r="AG64" s="906"/>
      <c r="AH64" s="907"/>
      <c r="AI64" s="907"/>
      <c r="AJ64" s="907"/>
      <c r="AK64" s="907"/>
      <c r="AL64" s="908"/>
    </row>
    <row r="65" spans="1:38">
      <c r="A65" s="91" t="s">
        <v>900</v>
      </c>
      <c r="D65" s="251" t="s">
        <v>901</v>
      </c>
      <c r="E65" s="249"/>
      <c r="F65" s="249"/>
      <c r="G65" s="249"/>
      <c r="H65" s="249"/>
      <c r="I65" s="249"/>
      <c r="J65" s="249"/>
      <c r="K65" s="249"/>
      <c r="L65" s="249"/>
      <c r="M65" s="249"/>
      <c r="N65" s="250"/>
      <c r="O65" s="909"/>
      <c r="P65" s="910"/>
      <c r="Q65" s="910"/>
      <c r="R65" s="910"/>
      <c r="S65" s="910"/>
      <c r="T65" s="911"/>
      <c r="U65" s="906"/>
      <c r="V65" s="907"/>
      <c r="W65" s="907"/>
      <c r="X65" s="907"/>
      <c r="Y65" s="907"/>
      <c r="Z65" s="908"/>
      <c r="AA65" s="909"/>
      <c r="AB65" s="910"/>
      <c r="AC65" s="910"/>
      <c r="AD65" s="910"/>
      <c r="AE65" s="910"/>
      <c r="AF65" s="911"/>
      <c r="AG65" s="906"/>
      <c r="AH65" s="907"/>
      <c r="AI65" s="907"/>
      <c r="AJ65" s="907"/>
      <c r="AK65" s="907"/>
      <c r="AL65" s="908"/>
    </row>
    <row r="66" spans="1:38">
      <c r="A66" s="91" t="s">
        <v>902</v>
      </c>
      <c r="D66" s="251" t="s">
        <v>903</v>
      </c>
      <c r="E66" s="249"/>
      <c r="F66" s="249"/>
      <c r="G66" s="249"/>
      <c r="H66" s="249"/>
      <c r="I66" s="249"/>
      <c r="J66" s="249"/>
      <c r="K66" s="249"/>
      <c r="L66" s="249"/>
      <c r="M66" s="249"/>
      <c r="N66" s="250"/>
      <c r="O66" s="909"/>
      <c r="P66" s="910"/>
      <c r="Q66" s="910"/>
      <c r="R66" s="910"/>
      <c r="S66" s="910"/>
      <c r="T66" s="911"/>
      <c r="U66" s="906"/>
      <c r="V66" s="907"/>
      <c r="W66" s="907"/>
      <c r="X66" s="907"/>
      <c r="Y66" s="907"/>
      <c r="Z66" s="908"/>
      <c r="AA66" s="909"/>
      <c r="AB66" s="910"/>
      <c r="AC66" s="910"/>
      <c r="AD66" s="910"/>
      <c r="AE66" s="910"/>
      <c r="AF66" s="911"/>
      <c r="AG66" s="906"/>
      <c r="AH66" s="907"/>
      <c r="AI66" s="907"/>
      <c r="AJ66" s="907"/>
      <c r="AK66" s="907"/>
      <c r="AL66" s="908"/>
    </row>
    <row r="67" spans="1:38">
      <c r="A67" s="91" t="s">
        <v>904</v>
      </c>
      <c r="D67" s="251" t="s">
        <v>820</v>
      </c>
      <c r="E67" s="249"/>
      <c r="F67" s="249"/>
      <c r="G67" s="249"/>
      <c r="H67" s="249"/>
      <c r="I67" s="249"/>
      <c r="J67" s="249"/>
      <c r="K67" s="249"/>
      <c r="L67" s="249"/>
      <c r="M67" s="249"/>
      <c r="N67" s="250"/>
      <c r="O67" s="909"/>
      <c r="P67" s="910"/>
      <c r="Q67" s="910"/>
      <c r="R67" s="910"/>
      <c r="S67" s="910"/>
      <c r="T67" s="911"/>
      <c r="U67" s="906"/>
      <c r="V67" s="907"/>
      <c r="W67" s="907"/>
      <c r="X67" s="907"/>
      <c r="Y67" s="907"/>
      <c r="Z67" s="908"/>
      <c r="AA67" s="909"/>
      <c r="AB67" s="910"/>
      <c r="AC67" s="910"/>
      <c r="AD67" s="910"/>
      <c r="AE67" s="910"/>
      <c r="AF67" s="911"/>
      <c r="AG67" s="906"/>
      <c r="AH67" s="907"/>
      <c r="AI67" s="907"/>
      <c r="AJ67" s="907"/>
      <c r="AK67" s="907"/>
      <c r="AL67" s="908"/>
    </row>
    <row r="68" spans="1:38">
      <c r="A68" s="91" t="s">
        <v>905</v>
      </c>
      <c r="D68" s="248" t="s">
        <v>935</v>
      </c>
      <c r="E68" s="249"/>
      <c r="F68" s="249"/>
      <c r="G68" s="249"/>
      <c r="H68" s="249"/>
      <c r="I68" s="249"/>
      <c r="J68" s="249"/>
      <c r="K68" s="249"/>
      <c r="L68" s="249"/>
      <c r="M68" s="249"/>
      <c r="N68" s="250"/>
      <c r="O68" s="906"/>
      <c r="P68" s="907"/>
      <c r="Q68" s="907"/>
      <c r="R68" s="907"/>
      <c r="S68" s="907"/>
      <c r="T68" s="908"/>
      <c r="U68" s="906">
        <f>U69+U75</f>
        <v>0</v>
      </c>
      <c r="V68" s="907"/>
      <c r="W68" s="907"/>
      <c r="X68" s="907"/>
      <c r="Y68" s="907"/>
      <c r="Z68" s="908"/>
      <c r="AA68" s="906"/>
      <c r="AB68" s="907"/>
      <c r="AC68" s="907"/>
      <c r="AD68" s="907"/>
      <c r="AE68" s="907"/>
      <c r="AF68" s="908"/>
      <c r="AG68" s="906">
        <f>AG69+AG75</f>
        <v>0</v>
      </c>
      <c r="AH68" s="907"/>
      <c r="AI68" s="907"/>
      <c r="AJ68" s="907"/>
      <c r="AK68" s="907"/>
      <c r="AL68" s="908"/>
    </row>
    <row r="69" spans="1:38">
      <c r="A69" s="91" t="s">
        <v>906</v>
      </c>
      <c r="D69" s="248" t="s">
        <v>907</v>
      </c>
      <c r="E69" s="249"/>
      <c r="F69" s="249"/>
      <c r="G69" s="249"/>
      <c r="H69" s="249"/>
      <c r="I69" s="249"/>
      <c r="J69" s="249"/>
      <c r="K69" s="249"/>
      <c r="L69" s="249"/>
      <c r="M69" s="249"/>
      <c r="N69" s="250"/>
      <c r="O69" s="906"/>
      <c r="P69" s="907"/>
      <c r="Q69" s="907"/>
      <c r="R69" s="907"/>
      <c r="S69" s="907"/>
      <c r="T69" s="908"/>
      <c r="U69" s="906">
        <f>SUM(O70:T74)</f>
        <v>0</v>
      </c>
      <c r="V69" s="907"/>
      <c r="W69" s="907"/>
      <c r="X69" s="907"/>
      <c r="Y69" s="907"/>
      <c r="Z69" s="908"/>
      <c r="AA69" s="906"/>
      <c r="AB69" s="907"/>
      <c r="AC69" s="907"/>
      <c r="AD69" s="907"/>
      <c r="AE69" s="907"/>
      <c r="AF69" s="908"/>
      <c r="AG69" s="906">
        <f>SUM(AA70:AF74)</f>
        <v>0</v>
      </c>
      <c r="AH69" s="907"/>
      <c r="AI69" s="907"/>
      <c r="AJ69" s="907"/>
      <c r="AK69" s="907"/>
      <c r="AL69" s="908"/>
    </row>
    <row r="70" spans="1:38">
      <c r="A70" s="91" t="s">
        <v>908</v>
      </c>
      <c r="D70" s="251" t="s">
        <v>909</v>
      </c>
      <c r="E70" s="249"/>
      <c r="F70" s="249"/>
      <c r="G70" s="249"/>
      <c r="H70" s="249"/>
      <c r="I70" s="249"/>
      <c r="J70" s="249"/>
      <c r="K70" s="249"/>
      <c r="L70" s="249"/>
      <c r="M70" s="249"/>
      <c r="N70" s="250"/>
      <c r="O70" s="909"/>
      <c r="P70" s="910"/>
      <c r="Q70" s="910"/>
      <c r="R70" s="910"/>
      <c r="S70" s="910"/>
      <c r="T70" s="911"/>
      <c r="U70" s="906"/>
      <c r="V70" s="907"/>
      <c r="W70" s="907"/>
      <c r="X70" s="907"/>
      <c r="Y70" s="907"/>
      <c r="Z70" s="908"/>
      <c r="AA70" s="909"/>
      <c r="AB70" s="910"/>
      <c r="AC70" s="910"/>
      <c r="AD70" s="910"/>
      <c r="AE70" s="910"/>
      <c r="AF70" s="911"/>
      <c r="AG70" s="906"/>
      <c r="AH70" s="907"/>
      <c r="AI70" s="907"/>
      <c r="AJ70" s="907"/>
      <c r="AK70" s="907"/>
      <c r="AL70" s="908"/>
    </row>
    <row r="71" spans="1:38">
      <c r="A71" s="91" t="s">
        <v>910</v>
      </c>
      <c r="D71" s="251" t="s">
        <v>911</v>
      </c>
      <c r="E71" s="249"/>
      <c r="F71" s="249"/>
      <c r="G71" s="249"/>
      <c r="H71" s="249"/>
      <c r="I71" s="249"/>
      <c r="J71" s="249"/>
      <c r="K71" s="249"/>
      <c r="L71" s="249"/>
      <c r="M71" s="249"/>
      <c r="N71" s="250"/>
      <c r="O71" s="909"/>
      <c r="P71" s="910"/>
      <c r="Q71" s="910"/>
      <c r="R71" s="910"/>
      <c r="S71" s="910"/>
      <c r="T71" s="911"/>
      <c r="U71" s="906"/>
      <c r="V71" s="907"/>
      <c r="W71" s="907"/>
      <c r="X71" s="907"/>
      <c r="Y71" s="907"/>
      <c r="Z71" s="908"/>
      <c r="AA71" s="909"/>
      <c r="AB71" s="910"/>
      <c r="AC71" s="910"/>
      <c r="AD71" s="910"/>
      <c r="AE71" s="910"/>
      <c r="AF71" s="911"/>
      <c r="AG71" s="906"/>
      <c r="AH71" s="907"/>
      <c r="AI71" s="907"/>
      <c r="AJ71" s="907"/>
      <c r="AK71" s="907"/>
      <c r="AL71" s="908"/>
    </row>
    <row r="72" spans="1:38">
      <c r="A72" s="91" t="s">
        <v>912</v>
      </c>
      <c r="D72" s="252" t="s">
        <v>913</v>
      </c>
      <c r="E72" s="249"/>
      <c r="F72" s="249"/>
      <c r="G72" s="249"/>
      <c r="H72" s="249"/>
      <c r="I72" s="249"/>
      <c r="J72" s="249"/>
      <c r="K72" s="249"/>
      <c r="L72" s="249"/>
      <c r="M72" s="249"/>
      <c r="N72" s="250"/>
      <c r="O72" s="909"/>
      <c r="P72" s="910"/>
      <c r="Q72" s="910"/>
      <c r="R72" s="910"/>
      <c r="S72" s="910"/>
      <c r="T72" s="911"/>
      <c r="U72" s="906"/>
      <c r="V72" s="907"/>
      <c r="W72" s="907"/>
      <c r="X72" s="907"/>
      <c r="Y72" s="907"/>
      <c r="Z72" s="908"/>
      <c r="AA72" s="909"/>
      <c r="AB72" s="910"/>
      <c r="AC72" s="910"/>
      <c r="AD72" s="910"/>
      <c r="AE72" s="910"/>
      <c r="AF72" s="911"/>
      <c r="AG72" s="906"/>
      <c r="AH72" s="907"/>
      <c r="AI72" s="907"/>
      <c r="AJ72" s="907"/>
      <c r="AK72" s="907"/>
      <c r="AL72" s="908"/>
    </row>
    <row r="73" spans="1:38">
      <c r="A73" s="91" t="s">
        <v>914</v>
      </c>
      <c r="D73" s="252" t="s">
        <v>915</v>
      </c>
      <c r="E73" s="249"/>
      <c r="F73" s="249"/>
      <c r="G73" s="249"/>
      <c r="H73" s="249"/>
      <c r="I73" s="249"/>
      <c r="J73" s="249"/>
      <c r="K73" s="249"/>
      <c r="L73" s="249"/>
      <c r="M73" s="249"/>
      <c r="N73" s="250"/>
      <c r="O73" s="909"/>
      <c r="P73" s="910"/>
      <c r="Q73" s="910"/>
      <c r="R73" s="910"/>
      <c r="S73" s="910"/>
      <c r="T73" s="911"/>
      <c r="U73" s="906"/>
      <c r="V73" s="907"/>
      <c r="W73" s="907"/>
      <c r="X73" s="907"/>
      <c r="Y73" s="907"/>
      <c r="Z73" s="908"/>
      <c r="AA73" s="909"/>
      <c r="AB73" s="910"/>
      <c r="AC73" s="910"/>
      <c r="AD73" s="910"/>
      <c r="AE73" s="910"/>
      <c r="AF73" s="911"/>
      <c r="AG73" s="906"/>
      <c r="AH73" s="907"/>
      <c r="AI73" s="907"/>
      <c r="AJ73" s="907"/>
      <c r="AK73" s="907"/>
      <c r="AL73" s="908"/>
    </row>
    <row r="74" spans="1:38">
      <c r="A74" s="91" t="s">
        <v>916</v>
      </c>
      <c r="D74" s="251" t="s">
        <v>820</v>
      </c>
      <c r="E74" s="249"/>
      <c r="F74" s="249"/>
      <c r="G74" s="249"/>
      <c r="H74" s="249"/>
      <c r="I74" s="249"/>
      <c r="J74" s="249"/>
      <c r="K74" s="249"/>
      <c r="L74" s="249"/>
      <c r="M74" s="249"/>
      <c r="N74" s="250"/>
      <c r="O74" s="909"/>
      <c r="P74" s="910"/>
      <c r="Q74" s="910"/>
      <c r="R74" s="910"/>
      <c r="S74" s="910"/>
      <c r="T74" s="911"/>
      <c r="U74" s="906"/>
      <c r="V74" s="907"/>
      <c r="W74" s="907"/>
      <c r="X74" s="907"/>
      <c r="Y74" s="907"/>
      <c r="Z74" s="908"/>
      <c r="AA74" s="909"/>
      <c r="AB74" s="910"/>
      <c r="AC74" s="910"/>
      <c r="AD74" s="910"/>
      <c r="AE74" s="910"/>
      <c r="AF74" s="911"/>
      <c r="AG74" s="906"/>
      <c r="AH74" s="907"/>
      <c r="AI74" s="907"/>
      <c r="AJ74" s="907"/>
      <c r="AK74" s="907"/>
      <c r="AL74" s="908"/>
    </row>
    <row r="75" spans="1:38">
      <c r="A75" s="91" t="s">
        <v>917</v>
      </c>
      <c r="D75" s="248" t="s">
        <v>918</v>
      </c>
      <c r="E75" s="249"/>
      <c r="F75" s="249"/>
      <c r="G75" s="249"/>
      <c r="H75" s="249"/>
      <c r="I75" s="249"/>
      <c r="J75" s="249"/>
      <c r="K75" s="249"/>
      <c r="L75" s="249"/>
      <c r="M75" s="249"/>
      <c r="N75" s="250"/>
      <c r="O75" s="906"/>
      <c r="P75" s="907"/>
      <c r="Q75" s="907"/>
      <c r="R75" s="907"/>
      <c r="S75" s="907"/>
      <c r="T75" s="908"/>
      <c r="U75" s="906">
        <f>-SUM(O76:T80)</f>
        <v>0</v>
      </c>
      <c r="V75" s="907"/>
      <c r="W75" s="907"/>
      <c r="X75" s="907"/>
      <c r="Y75" s="907"/>
      <c r="Z75" s="908"/>
      <c r="AA75" s="906"/>
      <c r="AB75" s="907"/>
      <c r="AC75" s="907"/>
      <c r="AD75" s="907"/>
      <c r="AE75" s="907"/>
      <c r="AF75" s="908"/>
      <c r="AG75" s="906">
        <f>-SUM(AA76:AF80)</f>
        <v>0</v>
      </c>
      <c r="AH75" s="907"/>
      <c r="AI75" s="907"/>
      <c r="AJ75" s="907"/>
      <c r="AK75" s="907"/>
      <c r="AL75" s="908"/>
    </row>
    <row r="76" spans="1:38">
      <c r="A76" s="91" t="s">
        <v>919</v>
      </c>
      <c r="D76" s="251" t="s">
        <v>920</v>
      </c>
      <c r="E76" s="249"/>
      <c r="F76" s="249"/>
      <c r="G76" s="249"/>
      <c r="H76" s="249"/>
      <c r="I76" s="249"/>
      <c r="J76" s="249"/>
      <c r="K76" s="249"/>
      <c r="L76" s="249"/>
      <c r="M76" s="249"/>
      <c r="N76" s="250"/>
      <c r="O76" s="909"/>
      <c r="P76" s="910"/>
      <c r="Q76" s="910"/>
      <c r="R76" s="910"/>
      <c r="S76" s="910"/>
      <c r="T76" s="911"/>
      <c r="U76" s="906"/>
      <c r="V76" s="907"/>
      <c r="W76" s="907"/>
      <c r="X76" s="907"/>
      <c r="Y76" s="907"/>
      <c r="Z76" s="908"/>
      <c r="AA76" s="909"/>
      <c r="AB76" s="910"/>
      <c r="AC76" s="910"/>
      <c r="AD76" s="910"/>
      <c r="AE76" s="910"/>
      <c r="AF76" s="911"/>
      <c r="AG76" s="906"/>
      <c r="AH76" s="907"/>
      <c r="AI76" s="907"/>
      <c r="AJ76" s="907"/>
      <c r="AK76" s="907"/>
      <c r="AL76" s="908"/>
    </row>
    <row r="77" spans="1:38">
      <c r="A77" s="91" t="s">
        <v>921</v>
      </c>
      <c r="D77" s="251" t="s">
        <v>922</v>
      </c>
      <c r="E77" s="249"/>
      <c r="F77" s="249"/>
      <c r="G77" s="249"/>
      <c r="H77" s="249"/>
      <c r="I77" s="249"/>
      <c r="J77" s="249"/>
      <c r="K77" s="249"/>
      <c r="L77" s="249"/>
      <c r="M77" s="249"/>
      <c r="N77" s="250"/>
      <c r="O77" s="909"/>
      <c r="P77" s="910"/>
      <c r="Q77" s="910"/>
      <c r="R77" s="910"/>
      <c r="S77" s="910"/>
      <c r="T77" s="911"/>
      <c r="U77" s="906"/>
      <c r="V77" s="907"/>
      <c r="W77" s="907"/>
      <c r="X77" s="907"/>
      <c r="Y77" s="907"/>
      <c r="Z77" s="908"/>
      <c r="AA77" s="909"/>
      <c r="AB77" s="910"/>
      <c r="AC77" s="910"/>
      <c r="AD77" s="910"/>
      <c r="AE77" s="910"/>
      <c r="AF77" s="911"/>
      <c r="AG77" s="906"/>
      <c r="AH77" s="907"/>
      <c r="AI77" s="907"/>
      <c r="AJ77" s="907"/>
      <c r="AK77" s="907"/>
      <c r="AL77" s="908"/>
    </row>
    <row r="78" spans="1:38">
      <c r="A78" s="91" t="s">
        <v>923</v>
      </c>
      <c r="D78" s="251" t="s">
        <v>924</v>
      </c>
      <c r="E78" s="249"/>
      <c r="F78" s="249"/>
      <c r="G78" s="249"/>
      <c r="H78" s="249"/>
      <c r="I78" s="249"/>
      <c r="J78" s="249"/>
      <c r="K78" s="249"/>
      <c r="L78" s="249"/>
      <c r="M78" s="249"/>
      <c r="N78" s="250"/>
      <c r="O78" s="909"/>
      <c r="P78" s="910"/>
      <c r="Q78" s="910"/>
      <c r="R78" s="910"/>
      <c r="S78" s="910"/>
      <c r="T78" s="911"/>
      <c r="U78" s="906"/>
      <c r="V78" s="907"/>
      <c r="W78" s="907"/>
      <c r="X78" s="907"/>
      <c r="Y78" s="907"/>
      <c r="Z78" s="908"/>
      <c r="AA78" s="909"/>
      <c r="AB78" s="910"/>
      <c r="AC78" s="910"/>
      <c r="AD78" s="910"/>
      <c r="AE78" s="910"/>
      <c r="AF78" s="911"/>
      <c r="AG78" s="906"/>
      <c r="AH78" s="907"/>
      <c r="AI78" s="907"/>
      <c r="AJ78" s="907"/>
      <c r="AK78" s="907"/>
      <c r="AL78" s="908"/>
    </row>
    <row r="79" spans="1:38">
      <c r="A79" s="91" t="s">
        <v>925</v>
      </c>
      <c r="D79" s="251" t="s">
        <v>926</v>
      </c>
      <c r="E79" s="249"/>
      <c r="F79" s="249"/>
      <c r="G79" s="249"/>
      <c r="H79" s="249"/>
      <c r="I79" s="249"/>
      <c r="J79" s="249"/>
      <c r="K79" s="249"/>
      <c r="L79" s="249"/>
      <c r="M79" s="249"/>
      <c r="N79" s="250"/>
      <c r="O79" s="909"/>
      <c r="P79" s="910"/>
      <c r="Q79" s="910"/>
      <c r="R79" s="910"/>
      <c r="S79" s="910"/>
      <c r="T79" s="911"/>
      <c r="U79" s="906"/>
      <c r="V79" s="907"/>
      <c r="W79" s="907"/>
      <c r="X79" s="907"/>
      <c r="Y79" s="907"/>
      <c r="Z79" s="908"/>
      <c r="AA79" s="909"/>
      <c r="AB79" s="910"/>
      <c r="AC79" s="910"/>
      <c r="AD79" s="910"/>
      <c r="AE79" s="910"/>
      <c r="AF79" s="911"/>
      <c r="AG79" s="906"/>
      <c r="AH79" s="907"/>
      <c r="AI79" s="907"/>
      <c r="AJ79" s="907"/>
      <c r="AK79" s="907"/>
      <c r="AL79" s="908"/>
    </row>
    <row r="80" spans="1:38">
      <c r="A80" s="91" t="s">
        <v>927</v>
      </c>
      <c r="D80" s="251" t="s">
        <v>820</v>
      </c>
      <c r="E80" s="249"/>
      <c r="F80" s="249"/>
      <c r="G80" s="249"/>
      <c r="H80" s="249"/>
      <c r="I80" s="249"/>
      <c r="J80" s="249"/>
      <c r="K80" s="249"/>
      <c r="L80" s="249"/>
      <c r="M80" s="249"/>
      <c r="N80" s="250"/>
      <c r="O80" s="909"/>
      <c r="P80" s="910"/>
      <c r="Q80" s="910"/>
      <c r="R80" s="910"/>
      <c r="S80" s="910"/>
      <c r="T80" s="911"/>
      <c r="U80" s="906"/>
      <c r="V80" s="907"/>
      <c r="W80" s="907"/>
      <c r="X80" s="907"/>
      <c r="Y80" s="907"/>
      <c r="Z80" s="908"/>
      <c r="AA80" s="909"/>
      <c r="AB80" s="910"/>
      <c r="AC80" s="910"/>
      <c r="AD80" s="910"/>
      <c r="AE80" s="910"/>
      <c r="AF80" s="911"/>
      <c r="AG80" s="906"/>
      <c r="AH80" s="907"/>
      <c r="AI80" s="907"/>
      <c r="AJ80" s="907"/>
      <c r="AK80" s="907"/>
      <c r="AL80" s="908"/>
    </row>
    <row r="81" spans="1:46">
      <c r="A81" s="91" t="s">
        <v>928</v>
      </c>
      <c r="D81" s="248" t="s">
        <v>936</v>
      </c>
      <c r="E81" s="249"/>
      <c r="F81" s="249"/>
      <c r="G81" s="249"/>
      <c r="H81" s="249"/>
      <c r="I81" s="249"/>
      <c r="J81" s="249"/>
      <c r="K81" s="249"/>
      <c r="L81" s="249"/>
      <c r="M81" s="249"/>
      <c r="N81" s="250"/>
      <c r="O81" s="906"/>
      <c r="P81" s="907"/>
      <c r="Q81" s="907"/>
      <c r="R81" s="907"/>
      <c r="S81" s="907"/>
      <c r="T81" s="908"/>
      <c r="U81" s="906">
        <f>U9+U51+U68</f>
        <v>0</v>
      </c>
      <c r="V81" s="907"/>
      <c r="W81" s="907"/>
      <c r="X81" s="907"/>
      <c r="Y81" s="907"/>
      <c r="Z81" s="908"/>
      <c r="AA81" s="906"/>
      <c r="AB81" s="907"/>
      <c r="AC81" s="907"/>
      <c r="AD81" s="907"/>
      <c r="AE81" s="907"/>
      <c r="AF81" s="908"/>
      <c r="AG81" s="906">
        <f>AG9+AG51+AG68</f>
        <v>0</v>
      </c>
      <c r="AH81" s="907"/>
      <c r="AI81" s="907"/>
      <c r="AJ81" s="907"/>
      <c r="AK81" s="907"/>
      <c r="AL81" s="908"/>
    </row>
    <row r="82" spans="1:46">
      <c r="A82" s="91" t="s">
        <v>929</v>
      </c>
      <c r="D82" s="248" t="s">
        <v>937</v>
      </c>
      <c r="E82" s="249"/>
      <c r="F82" s="249"/>
      <c r="G82" s="249"/>
      <c r="H82" s="249"/>
      <c r="I82" s="249"/>
      <c r="J82" s="249"/>
      <c r="K82" s="249"/>
      <c r="L82" s="249"/>
      <c r="M82" s="249"/>
      <c r="N82" s="250"/>
      <c r="O82" s="906"/>
      <c r="P82" s="907"/>
      <c r="Q82" s="907"/>
      <c r="R82" s="907"/>
      <c r="S82" s="907"/>
      <c r="T82" s="908"/>
      <c r="U82" s="909"/>
      <c r="V82" s="910"/>
      <c r="W82" s="910"/>
      <c r="X82" s="910"/>
      <c r="Y82" s="910"/>
      <c r="Z82" s="911"/>
      <c r="AA82" s="906"/>
      <c r="AB82" s="907"/>
      <c r="AC82" s="907"/>
      <c r="AD82" s="907"/>
      <c r="AE82" s="907"/>
      <c r="AF82" s="908"/>
      <c r="AG82" s="909"/>
      <c r="AH82" s="910"/>
      <c r="AI82" s="910"/>
      <c r="AJ82" s="910"/>
      <c r="AK82" s="910"/>
      <c r="AL82" s="911"/>
    </row>
    <row r="83" spans="1:46">
      <c r="A83" s="91" t="s">
        <v>930</v>
      </c>
      <c r="D83" s="248" t="s">
        <v>938</v>
      </c>
      <c r="E83" s="249"/>
      <c r="F83" s="249"/>
      <c r="G83" s="249"/>
      <c r="H83" s="249"/>
      <c r="I83" s="249"/>
      <c r="J83" s="249"/>
      <c r="K83" s="249"/>
      <c r="L83" s="249"/>
      <c r="M83" s="249"/>
      <c r="N83" s="250"/>
      <c r="O83" s="906"/>
      <c r="P83" s="907"/>
      <c r="Q83" s="907"/>
      <c r="R83" s="907"/>
      <c r="S83" s="907"/>
      <c r="T83" s="908"/>
      <c r="U83" s="906">
        <f>U81+U82</f>
        <v>0</v>
      </c>
      <c r="V83" s="907"/>
      <c r="W83" s="907"/>
      <c r="X83" s="907"/>
      <c r="Y83" s="907"/>
      <c r="Z83" s="908"/>
      <c r="AA83" s="906"/>
      <c r="AB83" s="907"/>
      <c r="AC83" s="907"/>
      <c r="AD83" s="907"/>
      <c r="AE83" s="907"/>
      <c r="AF83" s="908"/>
      <c r="AG83" s="906">
        <f>AG81+AG82</f>
        <v>0</v>
      </c>
      <c r="AH83" s="907"/>
      <c r="AI83" s="907"/>
      <c r="AJ83" s="907"/>
      <c r="AK83" s="907"/>
      <c r="AL83" s="908"/>
    </row>
    <row r="84" spans="1:46">
      <c r="A84" s="91" t="s">
        <v>931</v>
      </c>
      <c r="D84" s="248" t="s">
        <v>939</v>
      </c>
      <c r="E84" s="249"/>
      <c r="F84" s="249"/>
      <c r="G84" s="249"/>
      <c r="H84" s="249"/>
      <c r="I84" s="249"/>
      <c r="J84" s="249"/>
      <c r="K84" s="249"/>
      <c r="L84" s="249"/>
      <c r="M84" s="249"/>
      <c r="N84" s="250"/>
      <c r="O84" s="906"/>
      <c r="P84" s="907"/>
      <c r="Q84" s="907"/>
      <c r="R84" s="907"/>
      <c r="S84" s="907"/>
      <c r="T84" s="908"/>
      <c r="U84" s="909"/>
      <c r="V84" s="910"/>
      <c r="W84" s="910"/>
      <c r="X84" s="910"/>
      <c r="Y84" s="910"/>
      <c r="Z84" s="911"/>
      <c r="AA84" s="906"/>
      <c r="AB84" s="907"/>
      <c r="AC84" s="907"/>
      <c r="AD84" s="907"/>
      <c r="AE84" s="907"/>
      <c r="AF84" s="908"/>
      <c r="AG84" s="909"/>
      <c r="AH84" s="910"/>
      <c r="AI84" s="910"/>
      <c r="AJ84" s="910"/>
      <c r="AK84" s="910"/>
      <c r="AL84" s="911"/>
    </row>
    <row r="85" spans="1:46">
      <c r="A85" s="91" t="s">
        <v>932</v>
      </c>
      <c r="D85" s="248" t="s">
        <v>940</v>
      </c>
      <c r="E85" s="249"/>
      <c r="F85" s="249"/>
      <c r="G85" s="249"/>
      <c r="H85" s="249"/>
      <c r="I85" s="249"/>
      <c r="J85" s="249"/>
      <c r="K85" s="249"/>
      <c r="L85" s="249"/>
      <c r="M85" s="249"/>
      <c r="N85" s="250"/>
      <c r="O85" s="906"/>
      <c r="P85" s="907"/>
      <c r="Q85" s="907"/>
      <c r="R85" s="907"/>
      <c r="S85" s="907"/>
      <c r="T85" s="908"/>
      <c r="U85" s="906">
        <f>U83+U84</f>
        <v>0</v>
      </c>
      <c r="V85" s="907"/>
      <c r="W85" s="907"/>
      <c r="X85" s="907"/>
      <c r="Y85" s="907"/>
      <c r="Z85" s="908"/>
      <c r="AA85" s="906"/>
      <c r="AB85" s="907"/>
      <c r="AC85" s="907"/>
      <c r="AD85" s="907"/>
      <c r="AE85" s="907"/>
      <c r="AF85" s="908"/>
      <c r="AG85" s="906">
        <f>AG83+AG84</f>
        <v>0</v>
      </c>
      <c r="AH85" s="907"/>
      <c r="AI85" s="907"/>
      <c r="AJ85" s="907"/>
      <c r="AK85" s="907"/>
      <c r="AL85" s="908"/>
    </row>
    <row r="86" spans="1:46" ht="7.5" customHeight="1">
      <c r="A86" s="7"/>
      <c r="B86" s="6"/>
      <c r="C86" s="5"/>
      <c r="D86" s="5"/>
      <c r="E86" s="142"/>
      <c r="F86" s="142"/>
      <c r="G86" s="142"/>
      <c r="H86" s="142"/>
      <c r="I86" s="142"/>
      <c r="J86" s="142"/>
      <c r="K86" s="142"/>
      <c r="L86" s="142"/>
      <c r="M86" s="142"/>
      <c r="N86" s="142"/>
      <c r="O86" s="142"/>
      <c r="P86" s="160"/>
      <c r="Q86" s="160"/>
      <c r="R86" s="160"/>
      <c r="S86" s="160"/>
      <c r="T86" s="160"/>
      <c r="U86" s="160"/>
      <c r="V86" s="160"/>
      <c r="W86" s="160"/>
      <c r="X86" s="160"/>
      <c r="Y86" s="160"/>
      <c r="Z86" s="160"/>
      <c r="AA86" s="160"/>
      <c r="AB86" s="160"/>
      <c r="AC86" s="160"/>
      <c r="AD86" s="160"/>
      <c r="AE86" s="160"/>
      <c r="AF86" s="160"/>
      <c r="AG86" s="147"/>
      <c r="AJ86" s="97"/>
      <c r="AK86" s="97"/>
      <c r="AL86" s="97"/>
      <c r="AM86" s="97"/>
      <c r="AN86" s="97"/>
      <c r="AO86" s="97"/>
      <c r="AP86" s="97"/>
      <c r="AQ86" s="97"/>
      <c r="AR86" s="97"/>
      <c r="AS86" s="97"/>
    </row>
    <row r="87" spans="1:46" ht="26.25" customHeight="1">
      <c r="A87" s="7"/>
      <c r="B87" s="6"/>
      <c r="C87" s="5"/>
      <c r="D87" s="17"/>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204" t="s">
        <v>170</v>
      </c>
      <c r="AN87" s="17"/>
      <c r="AO87" s="17"/>
      <c r="AP87" s="17"/>
      <c r="AQ87" s="17"/>
      <c r="AR87" s="17"/>
      <c r="AS87" s="17"/>
      <c r="AT87" s="103"/>
    </row>
    <row r="90" spans="1:46" ht="105" customHeight="1">
      <c r="B90" s="272" t="s">
        <v>942</v>
      </c>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4"/>
    </row>
  </sheetData>
  <protectedRanges>
    <protectedRange sqref="O25:T46 AA25:AF46 U47:Z50 AG47:AL50 O53:T59 AA53:AF59 O61:T67 AA61:AF67 O70:T74 AA70:AF74 O76:T80 AA76:AF80 U82 U84 AG82 AG84 O12:T23 AA12:AF23" name="범위3"/>
  </protectedRanges>
  <mergeCells count="321">
    <mergeCell ref="D7:N8"/>
    <mergeCell ref="O8:Z8"/>
    <mergeCell ref="AA8:AL8"/>
    <mergeCell ref="O9:T9"/>
    <mergeCell ref="U9:Z9"/>
    <mergeCell ref="AA9:AF9"/>
    <mergeCell ref="AG9:AL9"/>
    <mergeCell ref="D1:AK1"/>
    <mergeCell ref="V4:X4"/>
    <mergeCell ref="AC4:AE4"/>
    <mergeCell ref="V5:X5"/>
    <mergeCell ref="AC5:AE5"/>
    <mergeCell ref="G3:AH3"/>
    <mergeCell ref="O10:T10"/>
    <mergeCell ref="U10:Z10"/>
    <mergeCell ref="AA10:AF10"/>
    <mergeCell ref="AG10:AL10"/>
    <mergeCell ref="O11:T11"/>
    <mergeCell ref="U11:Z11"/>
    <mergeCell ref="AA11:AF11"/>
    <mergeCell ref="AG11:AL11"/>
    <mergeCell ref="AI6:AL6"/>
    <mergeCell ref="O14:T14"/>
    <mergeCell ref="U14:Z14"/>
    <mergeCell ref="AA14:AF14"/>
    <mergeCell ref="AG14:AL14"/>
    <mergeCell ref="O15:T15"/>
    <mergeCell ref="U15:Z15"/>
    <mergeCell ref="AA15:AF15"/>
    <mergeCell ref="AG15:AL15"/>
    <mergeCell ref="O12:T12"/>
    <mergeCell ref="U12:Z12"/>
    <mergeCell ref="AA12:AF12"/>
    <mergeCell ref="AG12:AL12"/>
    <mergeCell ref="O13:T13"/>
    <mergeCell ref="U13:Z13"/>
    <mergeCell ref="AA13:AF13"/>
    <mergeCell ref="AG13:AL13"/>
    <mergeCell ref="O18:T18"/>
    <mergeCell ref="U18:Z18"/>
    <mergeCell ref="AA18:AF18"/>
    <mergeCell ref="AG18:AL18"/>
    <mergeCell ref="O19:T19"/>
    <mergeCell ref="U19:Z19"/>
    <mergeCell ref="AA19:AF19"/>
    <mergeCell ref="AG19:AL19"/>
    <mergeCell ref="O16:T16"/>
    <mergeCell ref="U16:Z16"/>
    <mergeCell ref="AA16:AF16"/>
    <mergeCell ref="AG16:AL16"/>
    <mergeCell ref="O17:T17"/>
    <mergeCell ref="U17:Z17"/>
    <mergeCell ref="AA17:AF17"/>
    <mergeCell ref="AG17:AL17"/>
    <mergeCell ref="O24:T24"/>
    <mergeCell ref="U24:Z24"/>
    <mergeCell ref="AA24:AF24"/>
    <mergeCell ref="AG24:AL24"/>
    <mergeCell ref="O25:T25"/>
    <mergeCell ref="U25:Z25"/>
    <mergeCell ref="AA25:AF25"/>
    <mergeCell ref="AG25:AL25"/>
    <mergeCell ref="O20:T20"/>
    <mergeCell ref="U20:Z20"/>
    <mergeCell ref="AA20:AF20"/>
    <mergeCell ref="AG20:AL20"/>
    <mergeCell ref="O23:T23"/>
    <mergeCell ref="U23:Z23"/>
    <mergeCell ref="AA23:AF23"/>
    <mergeCell ref="AG23:AL23"/>
    <mergeCell ref="O22:T22"/>
    <mergeCell ref="U22:Z22"/>
    <mergeCell ref="AA22:AF22"/>
    <mergeCell ref="AG22:AL22"/>
    <mergeCell ref="O21:T21"/>
    <mergeCell ref="U21:Z21"/>
    <mergeCell ref="AA21:AF21"/>
    <mergeCell ref="AG21:AL21"/>
    <mergeCell ref="O28:T28"/>
    <mergeCell ref="U28:Z28"/>
    <mergeCell ref="AA28:AF28"/>
    <mergeCell ref="AG28:AL28"/>
    <mergeCell ref="O29:T29"/>
    <mergeCell ref="U29:Z29"/>
    <mergeCell ref="AA29:AF29"/>
    <mergeCell ref="AG29:AL29"/>
    <mergeCell ref="O26:T26"/>
    <mergeCell ref="U26:Z26"/>
    <mergeCell ref="AA26:AF26"/>
    <mergeCell ref="AG26:AL26"/>
    <mergeCell ref="O27:T27"/>
    <mergeCell ref="U27:Z27"/>
    <mergeCell ref="AA27:AF27"/>
    <mergeCell ref="AG27:AL27"/>
    <mergeCell ref="O32:T32"/>
    <mergeCell ref="U32:Z32"/>
    <mergeCell ref="AA32:AF32"/>
    <mergeCell ref="AG32:AL32"/>
    <mergeCell ref="O33:T33"/>
    <mergeCell ref="U33:Z33"/>
    <mergeCell ref="AA33:AF33"/>
    <mergeCell ref="AG33:AL33"/>
    <mergeCell ref="O30:T30"/>
    <mergeCell ref="U30:Z30"/>
    <mergeCell ref="AA30:AF30"/>
    <mergeCell ref="AG30:AL30"/>
    <mergeCell ref="O31:T31"/>
    <mergeCell ref="U31:Z31"/>
    <mergeCell ref="AA31:AF31"/>
    <mergeCell ref="AG31:AL31"/>
    <mergeCell ref="O36:T36"/>
    <mergeCell ref="U36:Z36"/>
    <mergeCell ref="AA36:AF36"/>
    <mergeCell ref="AG36:AL36"/>
    <mergeCell ref="O37:T37"/>
    <mergeCell ref="U37:Z37"/>
    <mergeCell ref="AA37:AF37"/>
    <mergeCell ref="AG37:AL37"/>
    <mergeCell ref="O34:T34"/>
    <mergeCell ref="U34:Z34"/>
    <mergeCell ref="AA34:AF34"/>
    <mergeCell ref="AG34:AL34"/>
    <mergeCell ref="O35:T35"/>
    <mergeCell ref="U35:Z35"/>
    <mergeCell ref="AA35:AF35"/>
    <mergeCell ref="AG35:AL35"/>
    <mergeCell ref="O40:T40"/>
    <mergeCell ref="U40:Z40"/>
    <mergeCell ref="AA40:AF40"/>
    <mergeCell ref="AG40:AL40"/>
    <mergeCell ref="O41:T41"/>
    <mergeCell ref="U41:Z41"/>
    <mergeCell ref="AA41:AF41"/>
    <mergeCell ref="AG41:AL41"/>
    <mergeCell ref="O38:T38"/>
    <mergeCell ref="U38:Z38"/>
    <mergeCell ref="AA38:AF38"/>
    <mergeCell ref="AG38:AL38"/>
    <mergeCell ref="O39:T39"/>
    <mergeCell ref="U39:Z39"/>
    <mergeCell ref="AA39:AF39"/>
    <mergeCell ref="AG39:AL39"/>
    <mergeCell ref="O44:T44"/>
    <mergeCell ref="U44:Z44"/>
    <mergeCell ref="AA44:AF44"/>
    <mergeCell ref="AG44:AL44"/>
    <mergeCell ref="O45:T45"/>
    <mergeCell ref="U45:Z45"/>
    <mergeCell ref="AA45:AF45"/>
    <mergeCell ref="AG45:AL45"/>
    <mergeCell ref="O42:T42"/>
    <mergeCell ref="U42:Z42"/>
    <mergeCell ref="AA42:AF42"/>
    <mergeCell ref="AG42:AL42"/>
    <mergeCell ref="O43:T43"/>
    <mergeCell ref="U43:Z43"/>
    <mergeCell ref="AA43:AF43"/>
    <mergeCell ref="AG43:AL43"/>
    <mergeCell ref="O48:T48"/>
    <mergeCell ref="U48:Z48"/>
    <mergeCell ref="AA48:AF48"/>
    <mergeCell ref="AG48:AL48"/>
    <mergeCell ref="O49:T49"/>
    <mergeCell ref="U49:Z49"/>
    <mergeCell ref="AA49:AF49"/>
    <mergeCell ref="AG49:AL49"/>
    <mergeCell ref="O46:T46"/>
    <mergeCell ref="U46:Z46"/>
    <mergeCell ref="AA46:AF46"/>
    <mergeCell ref="AG46:AL46"/>
    <mergeCell ref="O47:T47"/>
    <mergeCell ref="U47:Z47"/>
    <mergeCell ref="AA47:AF47"/>
    <mergeCell ref="AG47:AL47"/>
    <mergeCell ref="O52:T52"/>
    <mergeCell ref="U52:Z52"/>
    <mergeCell ref="AA52:AF52"/>
    <mergeCell ref="AG52:AL52"/>
    <mergeCell ref="O53:T53"/>
    <mergeCell ref="U53:Z53"/>
    <mergeCell ref="AA53:AF53"/>
    <mergeCell ref="AG53:AL53"/>
    <mergeCell ref="O50:T50"/>
    <mergeCell ref="U50:Z50"/>
    <mergeCell ref="AA50:AF50"/>
    <mergeCell ref="AG50:AL50"/>
    <mergeCell ref="O51:T51"/>
    <mergeCell ref="U51:Z51"/>
    <mergeCell ref="AA51:AF51"/>
    <mergeCell ref="AG51:AL51"/>
    <mergeCell ref="O56:T56"/>
    <mergeCell ref="U56:Z56"/>
    <mergeCell ref="AA56:AF56"/>
    <mergeCell ref="AG56:AL56"/>
    <mergeCell ref="O57:T57"/>
    <mergeCell ref="U57:Z57"/>
    <mergeCell ref="AA57:AF57"/>
    <mergeCell ref="AG57:AL57"/>
    <mergeCell ref="O54:T54"/>
    <mergeCell ref="U54:Z54"/>
    <mergeCell ref="AA54:AF54"/>
    <mergeCell ref="AG54:AL54"/>
    <mergeCell ref="O55:T55"/>
    <mergeCell ref="U55:Z55"/>
    <mergeCell ref="AA55:AF55"/>
    <mergeCell ref="AG55:AL55"/>
    <mergeCell ref="O60:T60"/>
    <mergeCell ref="U60:Z60"/>
    <mergeCell ref="AA60:AF60"/>
    <mergeCell ref="AG60:AL60"/>
    <mergeCell ref="O61:T61"/>
    <mergeCell ref="U61:Z61"/>
    <mergeCell ref="AA61:AF61"/>
    <mergeCell ref="AG61:AL61"/>
    <mergeCell ref="O58:T58"/>
    <mergeCell ref="U58:Z58"/>
    <mergeCell ref="AA58:AF58"/>
    <mergeCell ref="AG58:AL58"/>
    <mergeCell ref="O59:T59"/>
    <mergeCell ref="U59:Z59"/>
    <mergeCell ref="AA59:AF59"/>
    <mergeCell ref="AG59:AL59"/>
    <mergeCell ref="O64:T64"/>
    <mergeCell ref="U64:Z64"/>
    <mergeCell ref="AA64:AF64"/>
    <mergeCell ref="AG64:AL64"/>
    <mergeCell ref="O65:T65"/>
    <mergeCell ref="U65:Z65"/>
    <mergeCell ref="AA65:AF65"/>
    <mergeCell ref="AG65:AL65"/>
    <mergeCell ref="O62:T62"/>
    <mergeCell ref="U62:Z62"/>
    <mergeCell ref="AA62:AF62"/>
    <mergeCell ref="AG62:AL62"/>
    <mergeCell ref="O63:T63"/>
    <mergeCell ref="U63:Z63"/>
    <mergeCell ref="AA63:AF63"/>
    <mergeCell ref="AG63:AL63"/>
    <mergeCell ref="O68:T68"/>
    <mergeCell ref="U68:Z68"/>
    <mergeCell ref="AA68:AF68"/>
    <mergeCell ref="AG68:AL68"/>
    <mergeCell ref="O69:T69"/>
    <mergeCell ref="U69:Z69"/>
    <mergeCell ref="AA69:AF69"/>
    <mergeCell ref="AG69:AL69"/>
    <mergeCell ref="O66:T66"/>
    <mergeCell ref="U66:Z66"/>
    <mergeCell ref="AA66:AF66"/>
    <mergeCell ref="AG66:AL66"/>
    <mergeCell ref="O67:T67"/>
    <mergeCell ref="U67:Z67"/>
    <mergeCell ref="AA67:AF67"/>
    <mergeCell ref="AG67:AL67"/>
    <mergeCell ref="O72:T72"/>
    <mergeCell ref="U72:Z72"/>
    <mergeCell ref="AA72:AF72"/>
    <mergeCell ref="AG72:AL72"/>
    <mergeCell ref="O73:T73"/>
    <mergeCell ref="U73:Z73"/>
    <mergeCell ref="AA73:AF73"/>
    <mergeCell ref="AG73:AL73"/>
    <mergeCell ref="O70:T70"/>
    <mergeCell ref="U70:Z70"/>
    <mergeCell ref="AA70:AF70"/>
    <mergeCell ref="AG70:AL70"/>
    <mergeCell ref="O71:T71"/>
    <mergeCell ref="U71:Z71"/>
    <mergeCell ref="AA71:AF71"/>
    <mergeCell ref="AG71:AL71"/>
    <mergeCell ref="O76:T76"/>
    <mergeCell ref="U76:Z76"/>
    <mergeCell ref="AA76:AF76"/>
    <mergeCell ref="AG76:AL76"/>
    <mergeCell ref="O77:T77"/>
    <mergeCell ref="U77:Z77"/>
    <mergeCell ref="AA77:AF77"/>
    <mergeCell ref="AG77:AL77"/>
    <mergeCell ref="O74:T74"/>
    <mergeCell ref="U74:Z74"/>
    <mergeCell ref="AA74:AF74"/>
    <mergeCell ref="AG74:AL74"/>
    <mergeCell ref="O75:T75"/>
    <mergeCell ref="U75:Z75"/>
    <mergeCell ref="AA75:AF75"/>
    <mergeCell ref="AG75:AL75"/>
    <mergeCell ref="U81:Z81"/>
    <mergeCell ref="AA81:AF81"/>
    <mergeCell ref="AG81:AL81"/>
    <mergeCell ref="O78:T78"/>
    <mergeCell ref="U78:Z78"/>
    <mergeCell ref="AA78:AF78"/>
    <mergeCell ref="AG78:AL78"/>
    <mergeCell ref="O79:T79"/>
    <mergeCell ref="U79:Z79"/>
    <mergeCell ref="AA79:AF79"/>
    <mergeCell ref="AG79:AL79"/>
    <mergeCell ref="B90:AL90"/>
    <mergeCell ref="B2:AL2"/>
    <mergeCell ref="E87:AL87"/>
    <mergeCell ref="O84:T84"/>
    <mergeCell ref="U84:Z84"/>
    <mergeCell ref="AA84:AF84"/>
    <mergeCell ref="AG84:AL84"/>
    <mergeCell ref="O85:T85"/>
    <mergeCell ref="U85:Z85"/>
    <mergeCell ref="AA85:AF85"/>
    <mergeCell ref="AG85:AL85"/>
    <mergeCell ref="O82:T82"/>
    <mergeCell ref="U82:Z82"/>
    <mergeCell ref="AA82:AF82"/>
    <mergeCell ref="AG82:AL82"/>
    <mergeCell ref="O83:T83"/>
    <mergeCell ref="U83:Z83"/>
    <mergeCell ref="AA83:AF83"/>
    <mergeCell ref="AG83:AL83"/>
    <mergeCell ref="O80:T80"/>
    <mergeCell ref="U80:Z80"/>
    <mergeCell ref="AA80:AF80"/>
    <mergeCell ref="AG80:AL80"/>
    <mergeCell ref="O81:T81"/>
  </mergeCells>
  <phoneticPr fontId="2" type="noConversion"/>
  <pageMargins left="0.47244094488188981" right="0.47244094488188981" top="0.74803149606299213" bottom="0.74803149606299213" header="0.31496062992125984" footer="0.31496062992125984"/>
  <pageSetup paperSize="9" scale="74" orientation="portrait" blackAndWhite="1" r:id="rId1"/>
  <rowBreaks count="1" manualBreakCount="1">
    <brk id="59" min="1" max="3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dimension ref="A1:AT20"/>
  <sheetViews>
    <sheetView showGridLines="0" view="pageBreakPreview" zoomScaleNormal="100" zoomScaleSheetLayoutView="100" workbookViewId="0">
      <selection activeCell="AP10" sqref="AP10"/>
    </sheetView>
  </sheetViews>
  <sheetFormatPr defaultRowHeight="16.5"/>
  <cols>
    <col min="1" max="1" width="9" style="91" customWidth="1"/>
    <col min="2" max="3" width="1.125" style="91" customWidth="1"/>
    <col min="4" max="12" width="3.25" style="91" customWidth="1"/>
    <col min="13" max="15" width="3.75" style="91" customWidth="1"/>
    <col min="16" max="31" width="3.125" style="91" customWidth="1"/>
    <col min="32" max="34" width="3.75" style="91" customWidth="1"/>
    <col min="35" max="37" width="4.375" style="91" customWidth="1"/>
    <col min="38" max="38" width="3.125" style="91" customWidth="1"/>
    <col min="39" max="43" width="9" style="91"/>
    <col min="44" max="16384" width="9" style="97"/>
  </cols>
  <sheetData>
    <row r="1" spans="1:39"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row>
    <row r="2" spans="1:39" ht="20.25" customHeight="1">
      <c r="A2" s="45"/>
      <c r="B2" s="714" t="s">
        <v>762</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row>
    <row r="3" spans="1:39">
      <c r="G3" s="401" t="s">
        <v>978</v>
      </c>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row>
    <row r="4" spans="1:39">
      <c r="J4" s="175" t="s">
        <v>336</v>
      </c>
      <c r="L4" s="175" t="s">
        <v>337</v>
      </c>
      <c r="M4" s="245">
        <f>'5부.Ⅱ'!M4</f>
        <v>2</v>
      </c>
      <c r="N4" s="209" t="s">
        <v>338</v>
      </c>
      <c r="O4" s="245">
        <f>'5부.Ⅰ'!S6</f>
        <v>1</v>
      </c>
      <c r="P4" s="209" t="s">
        <v>977</v>
      </c>
      <c r="Q4" s="93"/>
      <c r="R4" s="209"/>
      <c r="S4" s="209" t="s">
        <v>579</v>
      </c>
      <c r="T4" s="246"/>
      <c r="U4" s="209"/>
      <c r="V4" s="900" t="str">
        <f>'5부.Ⅱ'!V4</f>
        <v>2025.01.01</v>
      </c>
      <c r="W4" s="900"/>
      <c r="X4" s="900"/>
      <c r="Y4" s="209"/>
      <c r="Z4" s="209" t="s">
        <v>580</v>
      </c>
      <c r="AA4" s="209"/>
      <c r="AB4" s="246"/>
      <c r="AC4" s="900" t="str">
        <f>'5부.Ⅱ'!AC4</f>
        <v>2025.03.31</v>
      </c>
      <c r="AD4" s="900"/>
      <c r="AE4" s="900"/>
      <c r="AF4" s="246"/>
      <c r="AG4" s="209"/>
      <c r="AH4" s="175"/>
      <c r="AI4" s="175"/>
      <c r="AJ4" s="175"/>
      <c r="AK4" s="175"/>
      <c r="AL4" s="175"/>
    </row>
    <row r="5" spans="1:39">
      <c r="J5" s="175" t="s">
        <v>342</v>
      </c>
      <c r="L5" s="175" t="s">
        <v>337</v>
      </c>
      <c r="M5" s="211">
        <f>'5부.Ⅱ'!M5</f>
        <v>1</v>
      </c>
      <c r="N5" s="209" t="s">
        <v>338</v>
      </c>
      <c r="O5" s="247"/>
      <c r="P5" s="209" t="s">
        <v>84</v>
      </c>
      <c r="Q5" s="93"/>
      <c r="R5" s="209"/>
      <c r="S5" s="209" t="s">
        <v>579</v>
      </c>
      <c r="T5" s="246"/>
      <c r="U5" s="209"/>
      <c r="V5" s="901" t="str">
        <f>'5부.Ⅱ'!V5</f>
        <v>2024.10.02</v>
      </c>
      <c r="W5" s="901"/>
      <c r="X5" s="901"/>
      <c r="Y5" s="209"/>
      <c r="Z5" s="209" t="s">
        <v>580</v>
      </c>
      <c r="AA5" s="209"/>
      <c r="AB5" s="246"/>
      <c r="AC5" s="901" t="str">
        <f>'5부.Ⅱ'!AC5</f>
        <v>2024.12.31</v>
      </c>
      <c r="AD5" s="901"/>
      <c r="AE5" s="901"/>
      <c r="AF5" s="246"/>
      <c r="AG5" s="209"/>
      <c r="AH5" s="175"/>
      <c r="AI5" s="175"/>
      <c r="AJ5" s="175"/>
      <c r="AK5" s="175"/>
      <c r="AL5" s="175"/>
    </row>
    <row r="6" spans="1:39" ht="17.25" customHeight="1">
      <c r="B6" s="20"/>
      <c r="C6" s="20"/>
      <c r="D6" s="175" t="s">
        <v>343</v>
      </c>
      <c r="E6" s="58"/>
      <c r="F6" s="58"/>
      <c r="G6" s="175" t="str">
        <f>표지!E28</f>
        <v>(주)서울장위대한제52호위탁관리부동산투자회사</v>
      </c>
      <c r="H6" s="58"/>
      <c r="I6" s="58"/>
      <c r="J6" s="58"/>
      <c r="K6" s="58"/>
      <c r="L6" s="58"/>
      <c r="M6" s="58"/>
      <c r="N6" s="58"/>
      <c r="O6" s="58"/>
      <c r="P6" s="58"/>
      <c r="Q6" s="58"/>
      <c r="R6" s="58"/>
      <c r="S6" s="58"/>
      <c r="T6" s="58"/>
      <c r="U6" s="58"/>
      <c r="V6" s="58"/>
      <c r="W6" s="58"/>
      <c r="X6" s="58"/>
      <c r="Y6" s="58"/>
      <c r="Z6" s="58"/>
      <c r="AA6" s="58"/>
      <c r="AB6" s="58"/>
      <c r="AC6" s="58"/>
      <c r="AD6" s="58"/>
      <c r="AE6" s="58"/>
      <c r="AF6" s="58"/>
      <c r="AG6" s="24"/>
      <c r="AH6" s="59"/>
      <c r="AI6" s="928" t="s">
        <v>23</v>
      </c>
      <c r="AJ6" s="928"/>
      <c r="AK6" s="928"/>
      <c r="AL6" s="62"/>
      <c r="AM6" s="2"/>
    </row>
    <row r="7" spans="1:39" ht="30" customHeight="1">
      <c r="A7" s="20"/>
      <c r="B7" s="20"/>
      <c r="C7" s="920" t="s">
        <v>44</v>
      </c>
      <c r="D7" s="921"/>
      <c r="E7" s="921"/>
      <c r="F7" s="921"/>
      <c r="G7" s="921"/>
      <c r="H7" s="922"/>
      <c r="I7" s="920" t="s">
        <v>767</v>
      </c>
      <c r="J7" s="921"/>
      <c r="K7" s="921"/>
      <c r="L7" s="922"/>
      <c r="M7" s="920" t="s">
        <v>768</v>
      </c>
      <c r="N7" s="921"/>
      <c r="O7" s="922"/>
      <c r="P7" s="920" t="s">
        <v>769</v>
      </c>
      <c r="Q7" s="921"/>
      <c r="R7" s="921"/>
      <c r="S7" s="922"/>
      <c r="T7" s="920" t="s">
        <v>772</v>
      </c>
      <c r="U7" s="923"/>
      <c r="V7" s="923"/>
      <c r="W7" s="924"/>
      <c r="X7" s="920" t="s">
        <v>770</v>
      </c>
      <c r="Y7" s="921"/>
      <c r="Z7" s="921"/>
      <c r="AA7" s="922"/>
      <c r="AB7" s="920" t="s">
        <v>224</v>
      </c>
      <c r="AC7" s="921"/>
      <c r="AD7" s="921"/>
      <c r="AE7" s="922"/>
      <c r="AF7" s="925" t="s">
        <v>771</v>
      </c>
      <c r="AG7" s="926"/>
      <c r="AH7" s="927"/>
      <c r="AI7" s="925" t="s">
        <v>161</v>
      </c>
      <c r="AJ7" s="926"/>
      <c r="AK7" s="927"/>
      <c r="AL7" s="2"/>
      <c r="AM7" s="175"/>
    </row>
    <row r="8" spans="1:39" ht="30" customHeight="1">
      <c r="A8" s="20"/>
      <c r="B8" s="20"/>
      <c r="C8" s="939"/>
      <c r="D8" s="940"/>
      <c r="E8" s="940"/>
      <c r="F8" s="940"/>
      <c r="G8" s="940"/>
      <c r="H8" s="941"/>
      <c r="I8" s="929"/>
      <c r="J8" s="929"/>
      <c r="K8" s="929"/>
      <c r="L8" s="929"/>
      <c r="M8" s="929"/>
      <c r="N8" s="929"/>
      <c r="O8" s="929"/>
      <c r="P8" s="929"/>
      <c r="Q8" s="929"/>
      <c r="R8" s="929"/>
      <c r="S8" s="929"/>
      <c r="T8" s="918"/>
      <c r="U8" s="918"/>
      <c r="V8" s="918"/>
      <c r="W8" s="918"/>
      <c r="X8" s="918"/>
      <c r="Y8" s="918"/>
      <c r="Z8" s="918"/>
      <c r="AA8" s="918"/>
      <c r="AB8" s="918"/>
      <c r="AC8" s="918"/>
      <c r="AD8" s="918"/>
      <c r="AE8" s="918"/>
      <c r="AF8" s="918"/>
      <c r="AG8" s="918"/>
      <c r="AH8" s="918"/>
      <c r="AI8" s="919">
        <f t="shared" ref="AI8:AI15" si="0">SUM(I8:AH8)</f>
        <v>0</v>
      </c>
      <c r="AJ8" s="919"/>
      <c r="AK8" s="919"/>
    </row>
    <row r="9" spans="1:39" ht="30" customHeight="1">
      <c r="A9" s="20"/>
      <c r="B9" s="20"/>
      <c r="C9" s="936"/>
      <c r="D9" s="937"/>
      <c r="E9" s="937"/>
      <c r="F9" s="937"/>
      <c r="G9" s="937"/>
      <c r="H9" s="938"/>
      <c r="I9" s="929"/>
      <c r="J9" s="929"/>
      <c r="K9" s="929"/>
      <c r="L9" s="929"/>
      <c r="M9" s="929"/>
      <c r="N9" s="929"/>
      <c r="O9" s="929"/>
      <c r="P9" s="929"/>
      <c r="Q9" s="929"/>
      <c r="R9" s="929"/>
      <c r="S9" s="929"/>
      <c r="T9" s="918"/>
      <c r="U9" s="918"/>
      <c r="V9" s="918"/>
      <c r="W9" s="918"/>
      <c r="X9" s="918"/>
      <c r="Y9" s="918"/>
      <c r="Z9" s="918"/>
      <c r="AA9" s="918"/>
      <c r="AB9" s="918"/>
      <c r="AC9" s="918"/>
      <c r="AD9" s="918"/>
      <c r="AE9" s="918"/>
      <c r="AF9" s="918"/>
      <c r="AG9" s="918"/>
      <c r="AH9" s="918"/>
      <c r="AI9" s="919">
        <f t="shared" si="0"/>
        <v>0</v>
      </c>
      <c r="AJ9" s="919"/>
      <c r="AK9" s="919"/>
    </row>
    <row r="10" spans="1:39" ht="30" customHeight="1">
      <c r="A10" s="20"/>
      <c r="B10" s="20"/>
      <c r="C10" s="936"/>
      <c r="D10" s="937"/>
      <c r="E10" s="937"/>
      <c r="F10" s="937"/>
      <c r="G10" s="937"/>
      <c r="H10" s="938"/>
      <c r="I10" s="929"/>
      <c r="J10" s="929"/>
      <c r="K10" s="929"/>
      <c r="L10" s="929"/>
      <c r="M10" s="929"/>
      <c r="N10" s="929"/>
      <c r="O10" s="929"/>
      <c r="P10" s="929"/>
      <c r="Q10" s="929"/>
      <c r="R10" s="929"/>
      <c r="S10" s="929"/>
      <c r="T10" s="918"/>
      <c r="U10" s="918"/>
      <c r="V10" s="918"/>
      <c r="W10" s="918"/>
      <c r="X10" s="918"/>
      <c r="Y10" s="918"/>
      <c r="Z10" s="918"/>
      <c r="AA10" s="918"/>
      <c r="AB10" s="918"/>
      <c r="AC10" s="918"/>
      <c r="AD10" s="918"/>
      <c r="AE10" s="918"/>
      <c r="AF10" s="918"/>
      <c r="AG10" s="918"/>
      <c r="AH10" s="918"/>
      <c r="AI10" s="919">
        <f t="shared" si="0"/>
        <v>0</v>
      </c>
      <c r="AJ10" s="919"/>
      <c r="AK10" s="919"/>
    </row>
    <row r="11" spans="1:39" ht="30" customHeight="1">
      <c r="A11" s="20"/>
      <c r="B11" s="20"/>
      <c r="C11" s="936"/>
      <c r="D11" s="937"/>
      <c r="E11" s="937"/>
      <c r="F11" s="937"/>
      <c r="G11" s="937"/>
      <c r="H11" s="938"/>
      <c r="I11" s="929"/>
      <c r="J11" s="929"/>
      <c r="K11" s="929"/>
      <c r="L11" s="929"/>
      <c r="M11" s="929"/>
      <c r="N11" s="929"/>
      <c r="O11" s="929"/>
      <c r="P11" s="929"/>
      <c r="Q11" s="929"/>
      <c r="R11" s="929"/>
      <c r="S11" s="929"/>
      <c r="T11" s="918"/>
      <c r="U11" s="918"/>
      <c r="V11" s="918"/>
      <c r="W11" s="918"/>
      <c r="X11" s="918"/>
      <c r="Y11" s="918"/>
      <c r="Z11" s="918"/>
      <c r="AA11" s="918"/>
      <c r="AB11" s="918"/>
      <c r="AC11" s="918"/>
      <c r="AD11" s="918"/>
      <c r="AE11" s="918"/>
      <c r="AF11" s="918"/>
      <c r="AG11" s="918"/>
      <c r="AH11" s="918"/>
      <c r="AI11" s="919">
        <f t="shared" si="0"/>
        <v>0</v>
      </c>
      <c r="AJ11" s="919"/>
      <c r="AK11" s="919"/>
    </row>
    <row r="12" spans="1:39" ht="30" customHeight="1">
      <c r="A12" s="20"/>
      <c r="B12" s="20"/>
      <c r="C12" s="936"/>
      <c r="D12" s="937"/>
      <c r="E12" s="937"/>
      <c r="F12" s="937"/>
      <c r="G12" s="937"/>
      <c r="H12" s="938"/>
      <c r="I12" s="929"/>
      <c r="J12" s="929"/>
      <c r="K12" s="929"/>
      <c r="L12" s="929"/>
      <c r="M12" s="929"/>
      <c r="N12" s="929"/>
      <c r="O12" s="929"/>
      <c r="P12" s="929"/>
      <c r="Q12" s="929"/>
      <c r="R12" s="929"/>
      <c r="S12" s="929"/>
      <c r="T12" s="918"/>
      <c r="U12" s="918"/>
      <c r="V12" s="918"/>
      <c r="W12" s="918"/>
      <c r="X12" s="918"/>
      <c r="Y12" s="918"/>
      <c r="Z12" s="918"/>
      <c r="AA12" s="918"/>
      <c r="AB12" s="918"/>
      <c r="AC12" s="918"/>
      <c r="AD12" s="918"/>
      <c r="AE12" s="918"/>
      <c r="AF12" s="918"/>
      <c r="AG12" s="918"/>
      <c r="AH12" s="918"/>
      <c r="AI12" s="919">
        <f t="shared" si="0"/>
        <v>0</v>
      </c>
      <c r="AJ12" s="919"/>
      <c r="AK12" s="919"/>
    </row>
    <row r="13" spans="1:39" ht="30" customHeight="1">
      <c r="A13" s="20"/>
      <c r="B13" s="20"/>
      <c r="C13" s="936"/>
      <c r="D13" s="937"/>
      <c r="E13" s="937"/>
      <c r="F13" s="937"/>
      <c r="G13" s="937"/>
      <c r="H13" s="938"/>
      <c r="I13" s="929"/>
      <c r="J13" s="929"/>
      <c r="K13" s="929"/>
      <c r="L13" s="929"/>
      <c r="M13" s="929"/>
      <c r="N13" s="929"/>
      <c r="O13" s="929"/>
      <c r="P13" s="929"/>
      <c r="Q13" s="929"/>
      <c r="R13" s="929"/>
      <c r="S13" s="929"/>
      <c r="T13" s="918"/>
      <c r="U13" s="918"/>
      <c r="V13" s="918"/>
      <c r="W13" s="918"/>
      <c r="X13" s="918"/>
      <c r="Y13" s="918"/>
      <c r="Z13" s="918"/>
      <c r="AA13" s="918"/>
      <c r="AB13" s="918"/>
      <c r="AC13" s="918"/>
      <c r="AD13" s="918"/>
      <c r="AE13" s="918"/>
      <c r="AF13" s="918"/>
      <c r="AG13" s="918"/>
      <c r="AH13" s="918"/>
      <c r="AI13" s="919">
        <f t="shared" si="0"/>
        <v>0</v>
      </c>
      <c r="AJ13" s="919"/>
      <c r="AK13" s="919"/>
    </row>
    <row r="14" spans="1:39" ht="30" customHeight="1">
      <c r="A14" s="20"/>
      <c r="B14" s="20"/>
      <c r="C14" s="936"/>
      <c r="D14" s="937"/>
      <c r="E14" s="937"/>
      <c r="F14" s="937"/>
      <c r="G14" s="937"/>
      <c r="H14" s="938"/>
      <c r="I14" s="930"/>
      <c r="J14" s="931"/>
      <c r="K14" s="931"/>
      <c r="L14" s="932"/>
      <c r="M14" s="930"/>
      <c r="N14" s="931"/>
      <c r="O14" s="932"/>
      <c r="P14" s="930"/>
      <c r="Q14" s="931"/>
      <c r="R14" s="931"/>
      <c r="S14" s="932"/>
      <c r="T14" s="933"/>
      <c r="U14" s="934"/>
      <c r="V14" s="934"/>
      <c r="W14" s="935"/>
      <c r="X14" s="933"/>
      <c r="Y14" s="934"/>
      <c r="Z14" s="934"/>
      <c r="AA14" s="935"/>
      <c r="AB14" s="933"/>
      <c r="AC14" s="934"/>
      <c r="AD14" s="934"/>
      <c r="AE14" s="935"/>
      <c r="AF14" s="918"/>
      <c r="AG14" s="918"/>
      <c r="AH14" s="918"/>
      <c r="AI14" s="919">
        <f t="shared" si="0"/>
        <v>0</v>
      </c>
      <c r="AJ14" s="919"/>
      <c r="AK14" s="919"/>
    </row>
    <row r="15" spans="1:39" ht="30" customHeight="1">
      <c r="A15" s="20"/>
      <c r="B15" s="20"/>
      <c r="C15" s="936"/>
      <c r="D15" s="937"/>
      <c r="E15" s="937"/>
      <c r="F15" s="937"/>
      <c r="G15" s="937"/>
      <c r="H15" s="938"/>
      <c r="I15" s="929"/>
      <c r="J15" s="929"/>
      <c r="K15" s="929"/>
      <c r="L15" s="929"/>
      <c r="M15" s="929"/>
      <c r="N15" s="929"/>
      <c r="O15" s="929"/>
      <c r="P15" s="929"/>
      <c r="Q15" s="929"/>
      <c r="R15" s="929"/>
      <c r="S15" s="929"/>
      <c r="T15" s="918"/>
      <c r="U15" s="918"/>
      <c r="V15" s="918"/>
      <c r="W15" s="918"/>
      <c r="X15" s="918"/>
      <c r="Y15" s="918"/>
      <c r="Z15" s="918"/>
      <c r="AA15" s="918"/>
      <c r="AB15" s="918"/>
      <c r="AC15" s="918"/>
      <c r="AD15" s="918"/>
      <c r="AE15" s="918"/>
      <c r="AF15" s="918"/>
      <c r="AG15" s="918"/>
      <c r="AH15" s="918"/>
      <c r="AI15" s="919">
        <f t="shared" si="0"/>
        <v>0</v>
      </c>
      <c r="AJ15" s="919"/>
      <c r="AK15" s="919"/>
    </row>
    <row r="16" spans="1:39" ht="7.5" customHeight="1">
      <c r="A16" s="7"/>
      <c r="B16" s="6"/>
      <c r="C16" s="5"/>
      <c r="D16" s="5"/>
      <c r="E16" s="142"/>
      <c r="F16" s="142"/>
      <c r="G16" s="142"/>
      <c r="H16" s="142"/>
      <c r="I16" s="142"/>
      <c r="J16" s="142"/>
      <c r="K16" s="142"/>
      <c r="L16" s="142"/>
      <c r="M16" s="142"/>
      <c r="N16" s="142"/>
      <c r="O16" s="142"/>
      <c r="P16" s="160"/>
      <c r="Q16" s="160"/>
      <c r="R16" s="160"/>
      <c r="S16" s="160"/>
      <c r="T16" s="160"/>
      <c r="U16" s="160"/>
      <c r="V16" s="160"/>
      <c r="W16" s="160"/>
      <c r="X16" s="160"/>
      <c r="Y16" s="160"/>
      <c r="Z16" s="160"/>
      <c r="AA16" s="160"/>
      <c r="AB16" s="160"/>
      <c r="AC16" s="160"/>
      <c r="AD16" s="160"/>
      <c r="AE16" s="160"/>
      <c r="AF16" s="160"/>
      <c r="AG16" s="147"/>
    </row>
    <row r="17" spans="1:46" ht="26.25" customHeight="1">
      <c r="A17" s="7"/>
      <c r="B17" s="6"/>
      <c r="C17" s="5"/>
      <c r="D17" s="17"/>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204" t="s">
        <v>170</v>
      </c>
      <c r="AN17" s="17"/>
      <c r="AO17" s="17"/>
      <c r="AP17" s="17"/>
      <c r="AQ17" s="17"/>
      <c r="AR17" s="17"/>
      <c r="AS17" s="17"/>
      <c r="AT17" s="103"/>
    </row>
    <row r="18" spans="1:46" ht="16.5" customHeight="1">
      <c r="AR18" s="91"/>
      <c r="AS18" s="91"/>
    </row>
    <row r="20" spans="1:46" ht="69" customHeight="1">
      <c r="B20" s="387" t="s">
        <v>773</v>
      </c>
      <c r="C20" s="942"/>
      <c r="D20" s="942"/>
      <c r="E20" s="942"/>
      <c r="F20" s="942"/>
      <c r="G20" s="942"/>
      <c r="H20" s="942"/>
      <c r="I20" s="942"/>
      <c r="J20" s="942"/>
      <c r="K20" s="942"/>
      <c r="L20" s="942"/>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3"/>
      <c r="AL20" s="256"/>
    </row>
  </sheetData>
  <mergeCells count="90">
    <mergeCell ref="B20:AK20"/>
    <mergeCell ref="C11:H11"/>
    <mergeCell ref="I11:L11"/>
    <mergeCell ref="M11:O11"/>
    <mergeCell ref="P11:S11"/>
    <mergeCell ref="T11:W11"/>
    <mergeCell ref="X11:AA11"/>
    <mergeCell ref="E17:AL17"/>
    <mergeCell ref="C12:H12"/>
    <mergeCell ref="C13:H13"/>
    <mergeCell ref="C14:H14"/>
    <mergeCell ref="C15:H15"/>
    <mergeCell ref="AI14:AK14"/>
    <mergeCell ref="I15:L15"/>
    <mergeCell ref="M15:O15"/>
    <mergeCell ref="P15:S15"/>
    <mergeCell ref="C10:H10"/>
    <mergeCell ref="I10:L10"/>
    <mergeCell ref="M10:O10"/>
    <mergeCell ref="X8:AA8"/>
    <mergeCell ref="P10:S10"/>
    <mergeCell ref="T10:W10"/>
    <mergeCell ref="X10:AA10"/>
    <mergeCell ref="X9:AA9"/>
    <mergeCell ref="C8:H8"/>
    <mergeCell ref="C9:H9"/>
    <mergeCell ref="I9:L9"/>
    <mergeCell ref="M9:O9"/>
    <mergeCell ref="P9:S9"/>
    <mergeCell ref="T9:W9"/>
    <mergeCell ref="AB8:AE8"/>
    <mergeCell ref="AF8:AH8"/>
    <mergeCell ref="AI8:AK8"/>
    <mergeCell ref="I8:L8"/>
    <mergeCell ref="M8:O8"/>
    <mergeCell ref="P8:S8"/>
    <mergeCell ref="T8:W8"/>
    <mergeCell ref="T15:W15"/>
    <mergeCell ref="X15:AA15"/>
    <mergeCell ref="AB15:AE15"/>
    <mergeCell ref="AF15:AH15"/>
    <mergeCell ref="AI15:AK15"/>
    <mergeCell ref="AF13:AH13"/>
    <mergeCell ref="AI13:AK13"/>
    <mergeCell ref="AB14:AE14"/>
    <mergeCell ref="AF14:AH14"/>
    <mergeCell ref="AB13:AE13"/>
    <mergeCell ref="I14:L14"/>
    <mergeCell ref="M14:O14"/>
    <mergeCell ref="P14:S14"/>
    <mergeCell ref="T14:W14"/>
    <mergeCell ref="X14:AA14"/>
    <mergeCell ref="I13:L13"/>
    <mergeCell ref="M13:O13"/>
    <mergeCell ref="P13:S13"/>
    <mergeCell ref="T13:W13"/>
    <mergeCell ref="X13:AA13"/>
    <mergeCell ref="I12:L12"/>
    <mergeCell ref="M12:O12"/>
    <mergeCell ref="P12:S12"/>
    <mergeCell ref="T12:W12"/>
    <mergeCell ref="X12:AA12"/>
    <mergeCell ref="B2:AL2"/>
    <mergeCell ref="C7:H7"/>
    <mergeCell ref="I7:L7"/>
    <mergeCell ref="M7:O7"/>
    <mergeCell ref="P7:S7"/>
    <mergeCell ref="T7:W7"/>
    <mergeCell ref="X7:AA7"/>
    <mergeCell ref="AB7:AE7"/>
    <mergeCell ref="AF7:AH7"/>
    <mergeCell ref="AI7:AK7"/>
    <mergeCell ref="V4:X4"/>
    <mergeCell ref="AC4:AE4"/>
    <mergeCell ref="V5:X5"/>
    <mergeCell ref="AC5:AE5"/>
    <mergeCell ref="AI6:AK6"/>
    <mergeCell ref="G3:AH3"/>
    <mergeCell ref="AB12:AE12"/>
    <mergeCell ref="AF12:AH12"/>
    <mergeCell ref="AI12:AK12"/>
    <mergeCell ref="AI10:AK10"/>
    <mergeCell ref="AB9:AE9"/>
    <mergeCell ref="AF9:AH9"/>
    <mergeCell ref="AB10:AE10"/>
    <mergeCell ref="AF10:AH10"/>
    <mergeCell ref="AB11:AE11"/>
    <mergeCell ref="AF11:AH11"/>
    <mergeCell ref="AI11:AK11"/>
    <mergeCell ref="AI9:AK9"/>
  </mergeCells>
  <phoneticPr fontId="2" type="noConversion"/>
  <pageMargins left="0.47244094488188981" right="0.47244094488188981" top="0.74803149606299213" bottom="0.74803149606299213" header="0.31496062992125984" footer="0.31496062992125984"/>
  <pageSetup paperSize="9" scale="73" orientation="portrait" blackAndWhite="1" r:id="rId1"/>
  <colBreaks count="1" manualBreakCount="1">
    <brk id="37" max="1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1:AQ13"/>
  <sheetViews>
    <sheetView showGridLines="0" view="pageBreakPreview" zoomScaleNormal="100" zoomScaleSheetLayoutView="100" workbookViewId="0">
      <selection activeCell="W18" sqref="W18"/>
    </sheetView>
  </sheetViews>
  <sheetFormatPr defaultRowHeight="16.5"/>
  <cols>
    <col min="1" max="2" width="1.125" style="1" customWidth="1"/>
    <col min="3" max="13" width="2.75" style="1" customWidth="1"/>
    <col min="14" max="37" width="3.125" style="1" customWidth="1"/>
    <col min="38" max="40" width="9" style="1"/>
  </cols>
  <sheetData>
    <row r="1" spans="1:43"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c r="AO1" s="1"/>
      <c r="AP1" s="1"/>
      <c r="AQ1" s="1"/>
    </row>
    <row r="2" spans="1:43" ht="20.25" customHeight="1">
      <c r="A2" s="45"/>
      <c r="B2" s="714" t="s">
        <v>780</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O2" s="1"/>
      <c r="AP2" s="1"/>
      <c r="AQ2" s="1"/>
    </row>
    <row r="3" spans="1:43">
      <c r="A3" s="63"/>
      <c r="B3" s="18"/>
      <c r="C3" s="18"/>
      <c r="D3" s="18"/>
      <c r="E3" s="18"/>
      <c r="F3" s="18"/>
      <c r="G3" s="18"/>
      <c r="H3" s="18"/>
      <c r="I3" s="18"/>
      <c r="J3" s="18"/>
      <c r="K3" s="18"/>
      <c r="L3" s="18"/>
      <c r="M3" s="18"/>
      <c r="N3" s="64"/>
      <c r="O3" s="18"/>
      <c r="P3" s="64"/>
      <c r="Q3" s="18"/>
      <c r="R3" s="64"/>
      <c r="S3" s="18"/>
      <c r="T3" s="65"/>
      <c r="U3" s="65"/>
      <c r="V3" s="65"/>
      <c r="W3" s="18"/>
      <c r="X3" s="64"/>
      <c r="Y3" s="18"/>
      <c r="Z3" s="64"/>
      <c r="AA3" s="18"/>
      <c r="AB3" s="64"/>
      <c r="AC3" s="18"/>
      <c r="AD3" s="18"/>
      <c r="AE3" s="18"/>
      <c r="AF3" s="18"/>
      <c r="AG3" s="18"/>
      <c r="AH3" s="18"/>
      <c r="AI3" s="18"/>
      <c r="AJ3" s="18"/>
      <c r="AK3" s="18"/>
    </row>
    <row r="4" spans="1:43">
      <c r="A4" s="18"/>
      <c r="B4" s="18"/>
      <c r="C4" s="944" t="s">
        <v>774</v>
      </c>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6"/>
      <c r="AK4" s="18"/>
    </row>
    <row r="5" spans="1:43">
      <c r="A5" s="18"/>
      <c r="B5" s="18"/>
      <c r="C5" s="947"/>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c r="AD5" s="948"/>
      <c r="AE5" s="948"/>
      <c r="AF5" s="948"/>
      <c r="AG5" s="948"/>
      <c r="AH5" s="948"/>
      <c r="AI5" s="948"/>
      <c r="AJ5" s="949"/>
      <c r="AK5" s="18"/>
    </row>
    <row r="6" spans="1:43">
      <c r="A6" s="18"/>
      <c r="B6" s="18"/>
      <c r="C6" s="947"/>
      <c r="D6" s="948"/>
      <c r="E6" s="948"/>
      <c r="F6" s="948"/>
      <c r="G6" s="948"/>
      <c r="H6" s="948"/>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9"/>
      <c r="AK6" s="18"/>
    </row>
    <row r="7" spans="1:43">
      <c r="A7" s="18"/>
      <c r="B7" s="18"/>
      <c r="C7" s="947"/>
      <c r="D7" s="948"/>
      <c r="E7" s="948"/>
      <c r="F7" s="948"/>
      <c r="G7" s="948"/>
      <c r="H7" s="948"/>
      <c r="I7" s="948"/>
      <c r="J7" s="948"/>
      <c r="K7" s="948"/>
      <c r="L7" s="948"/>
      <c r="M7" s="948"/>
      <c r="N7" s="948"/>
      <c r="O7" s="948"/>
      <c r="P7" s="948"/>
      <c r="Q7" s="948"/>
      <c r="R7" s="948"/>
      <c r="S7" s="948"/>
      <c r="T7" s="948"/>
      <c r="U7" s="948"/>
      <c r="V7" s="948"/>
      <c r="W7" s="948"/>
      <c r="X7" s="948"/>
      <c r="Y7" s="948"/>
      <c r="Z7" s="948"/>
      <c r="AA7" s="948"/>
      <c r="AB7" s="948"/>
      <c r="AC7" s="948"/>
      <c r="AD7" s="948"/>
      <c r="AE7" s="948"/>
      <c r="AF7" s="948"/>
      <c r="AG7" s="948"/>
      <c r="AH7" s="948"/>
      <c r="AI7" s="948"/>
      <c r="AJ7" s="949"/>
      <c r="AK7" s="18"/>
    </row>
    <row r="8" spans="1:43">
      <c r="A8" s="18"/>
      <c r="B8" s="18"/>
      <c r="C8" s="947"/>
      <c r="D8" s="948"/>
      <c r="E8" s="948"/>
      <c r="F8" s="948"/>
      <c r="G8" s="948"/>
      <c r="H8" s="948"/>
      <c r="I8" s="948"/>
      <c r="J8" s="948"/>
      <c r="K8" s="948"/>
      <c r="L8" s="948"/>
      <c r="M8" s="948"/>
      <c r="N8" s="948"/>
      <c r="O8" s="948"/>
      <c r="P8" s="948"/>
      <c r="Q8" s="948"/>
      <c r="R8" s="948"/>
      <c r="S8" s="948"/>
      <c r="T8" s="948"/>
      <c r="U8" s="948"/>
      <c r="V8" s="948"/>
      <c r="W8" s="948"/>
      <c r="X8" s="948"/>
      <c r="Y8" s="948"/>
      <c r="Z8" s="948"/>
      <c r="AA8" s="948"/>
      <c r="AB8" s="948"/>
      <c r="AC8" s="948"/>
      <c r="AD8" s="948"/>
      <c r="AE8" s="948"/>
      <c r="AF8" s="948"/>
      <c r="AG8" s="948"/>
      <c r="AH8" s="948"/>
      <c r="AI8" s="948"/>
      <c r="AJ8" s="949"/>
      <c r="AK8" s="18"/>
    </row>
    <row r="9" spans="1:43">
      <c r="B9" s="65"/>
      <c r="C9" s="950"/>
      <c r="D9" s="951"/>
      <c r="E9" s="951"/>
      <c r="F9" s="951"/>
      <c r="G9" s="951"/>
      <c r="H9" s="951"/>
      <c r="I9" s="951"/>
      <c r="J9" s="951"/>
      <c r="K9" s="951"/>
      <c r="L9" s="951"/>
      <c r="M9" s="951"/>
      <c r="N9" s="951"/>
      <c r="O9" s="951"/>
      <c r="P9" s="951"/>
      <c r="Q9" s="951"/>
      <c r="R9" s="951"/>
      <c r="S9" s="951"/>
      <c r="T9" s="951"/>
      <c r="U9" s="951"/>
      <c r="V9" s="951"/>
      <c r="W9" s="951"/>
      <c r="X9" s="951"/>
      <c r="Y9" s="951"/>
      <c r="Z9" s="951"/>
      <c r="AA9" s="951"/>
      <c r="AB9" s="951"/>
      <c r="AC9" s="951"/>
      <c r="AD9" s="951"/>
      <c r="AE9" s="951"/>
      <c r="AF9" s="951"/>
      <c r="AG9" s="951"/>
      <c r="AH9" s="951"/>
      <c r="AI9" s="951"/>
      <c r="AJ9" s="952"/>
      <c r="AK9" s="66"/>
    </row>
    <row r="10" spans="1:43">
      <c r="B10" s="65"/>
      <c r="C10" s="61"/>
      <c r="D10" s="61"/>
      <c r="E10" s="61"/>
      <c r="F10" s="61"/>
      <c r="G10" s="61"/>
      <c r="H10" s="61"/>
      <c r="I10" s="61"/>
      <c r="J10" s="61"/>
      <c r="K10" s="61"/>
      <c r="L10" s="61"/>
      <c r="M10" s="61"/>
      <c r="N10" s="67"/>
      <c r="O10" s="66"/>
      <c r="P10" s="66"/>
      <c r="Q10" s="66"/>
      <c r="R10" s="66"/>
      <c r="S10" s="66"/>
      <c r="T10" s="67"/>
      <c r="U10" s="66"/>
      <c r="V10" s="66"/>
      <c r="W10" s="66"/>
      <c r="X10" s="66"/>
      <c r="Y10" s="66"/>
      <c r="Z10" s="67"/>
      <c r="AA10" s="66"/>
      <c r="AB10" s="66"/>
      <c r="AC10" s="66"/>
      <c r="AD10" s="66"/>
      <c r="AE10" s="66"/>
      <c r="AF10" s="67"/>
      <c r="AG10" s="66"/>
      <c r="AH10" s="66"/>
      <c r="AI10" s="66"/>
      <c r="AJ10" s="66"/>
      <c r="AK10" s="66"/>
    </row>
    <row r="11" spans="1:43">
      <c r="A11" s="65"/>
      <c r="B11" s="65"/>
      <c r="C11" s="68"/>
      <c r="D11" s="68"/>
      <c r="E11" s="68"/>
      <c r="F11" s="68"/>
      <c r="G11" s="68"/>
      <c r="H11" s="68"/>
      <c r="I11" s="68"/>
      <c r="J11" s="68"/>
      <c r="K11" s="68"/>
      <c r="L11" s="68"/>
      <c r="M11" s="68"/>
      <c r="N11" s="67"/>
      <c r="O11" s="66"/>
      <c r="P11" s="66"/>
      <c r="Q11" s="66"/>
      <c r="R11" s="66"/>
      <c r="S11" s="66"/>
      <c r="T11" s="67"/>
      <c r="U11" s="66"/>
      <c r="V11" s="66"/>
      <c r="W11" s="66"/>
      <c r="X11" s="66"/>
      <c r="Y11" s="66"/>
      <c r="Z11" s="67"/>
      <c r="AA11" s="66"/>
      <c r="AB11" s="66"/>
      <c r="AC11" s="66"/>
      <c r="AD11" s="66"/>
      <c r="AE11" s="66"/>
      <c r="AF11" s="67"/>
      <c r="AG11" s="66"/>
      <c r="AH11" s="66"/>
      <c r="AI11" s="66"/>
      <c r="AJ11" s="66"/>
      <c r="AK11" s="66"/>
    </row>
    <row r="12" spans="1:43">
      <c r="A12" s="65"/>
      <c r="B12" s="65"/>
      <c r="C12" s="68"/>
      <c r="D12" s="68"/>
      <c r="E12" s="68"/>
      <c r="F12" s="68"/>
      <c r="G12" s="68"/>
      <c r="H12" s="68"/>
      <c r="I12" s="68"/>
      <c r="J12" s="68"/>
      <c r="K12" s="68"/>
      <c r="L12" s="68"/>
      <c r="M12" s="68"/>
      <c r="N12" s="67"/>
      <c r="O12" s="66"/>
      <c r="P12" s="66"/>
      <c r="Q12" s="66"/>
      <c r="R12" s="66"/>
      <c r="S12" s="66"/>
      <c r="T12" s="67"/>
      <c r="U12" s="66"/>
      <c r="V12" s="66"/>
      <c r="W12" s="66"/>
      <c r="X12" s="66"/>
      <c r="Y12" s="66"/>
      <c r="Z12" s="67"/>
      <c r="AA12" s="66"/>
      <c r="AB12" s="66"/>
      <c r="AC12" s="66"/>
      <c r="AD12" s="66"/>
      <c r="AE12" s="66"/>
      <c r="AF12" s="67"/>
      <c r="AG12" s="66"/>
      <c r="AH12" s="66"/>
      <c r="AI12" s="66"/>
      <c r="AJ12" s="66"/>
      <c r="AK12" s="66"/>
    </row>
    <row r="13" spans="1:43" ht="40.5" customHeight="1">
      <c r="A13" s="953" t="s">
        <v>775</v>
      </c>
      <c r="B13" s="954"/>
      <c r="C13" s="954"/>
      <c r="D13" s="954"/>
      <c r="E13" s="954"/>
      <c r="F13" s="954"/>
      <c r="G13" s="954"/>
      <c r="H13" s="954"/>
      <c r="I13" s="954"/>
      <c r="J13" s="954"/>
      <c r="K13" s="954"/>
      <c r="L13" s="954"/>
      <c r="M13" s="954"/>
      <c r="N13" s="954"/>
      <c r="O13" s="954"/>
      <c r="P13" s="954"/>
      <c r="Q13" s="954"/>
      <c r="R13" s="954"/>
      <c r="S13" s="954"/>
      <c r="T13" s="954"/>
      <c r="U13" s="954"/>
      <c r="V13" s="954"/>
      <c r="W13" s="954"/>
      <c r="X13" s="954"/>
      <c r="Y13" s="954"/>
      <c r="Z13" s="954"/>
      <c r="AA13" s="954"/>
      <c r="AB13" s="954"/>
      <c r="AC13" s="954"/>
      <c r="AD13" s="954"/>
      <c r="AE13" s="954"/>
      <c r="AF13" s="954"/>
      <c r="AG13" s="954"/>
      <c r="AH13" s="954"/>
      <c r="AI13" s="954"/>
      <c r="AJ13" s="954"/>
      <c r="AK13" s="955"/>
    </row>
  </sheetData>
  <mergeCells count="3">
    <mergeCell ref="C4:AJ9"/>
    <mergeCell ref="A13:AK13"/>
    <mergeCell ref="B2:AL2"/>
  </mergeCells>
  <phoneticPr fontId="2" type="noConversion"/>
  <dataValidations count="1">
    <dataValidation allowBlank="1" showInputMessage="1" showErrorMessage="1" promptTitle="단위에 주의하여 입력해 주십시오." prompt="이 셀에는 숫자만 입력해 주십시오." sqref="T10 AF10" xr:uid="{00000000-0002-0000-2400-000000000000}"/>
  </dataValidations>
  <pageMargins left="0.47244094488188981" right="0.47244094488188981" top="0.74803149606299213" bottom="0.74803149606299213" header="0.31496062992125984" footer="0.31496062992125984"/>
  <pageSetup paperSize="9" scale="73" orientation="portrait" blackAndWhite="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dimension ref="A1:AQ35"/>
  <sheetViews>
    <sheetView showGridLines="0" view="pageBreakPreview" zoomScaleNormal="100" zoomScaleSheetLayoutView="100" workbookViewId="0">
      <selection activeCell="AN8" sqref="AN8"/>
    </sheetView>
  </sheetViews>
  <sheetFormatPr defaultRowHeight="16.5"/>
  <cols>
    <col min="1" max="2" width="1.125" style="1" customWidth="1"/>
    <col min="3" max="13" width="2.75" style="1" customWidth="1"/>
    <col min="14" max="37" width="3.125" style="1" customWidth="1"/>
    <col min="38" max="40" width="9" style="1"/>
  </cols>
  <sheetData>
    <row r="1" spans="1:43"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c r="AO1" s="1"/>
      <c r="AP1" s="1"/>
      <c r="AQ1" s="1"/>
    </row>
    <row r="2" spans="1:43" ht="20.25" customHeight="1">
      <c r="A2" s="45"/>
      <c r="B2" s="714" t="s">
        <v>793</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O2" s="1"/>
      <c r="AP2" s="1"/>
      <c r="AQ2" s="1"/>
    </row>
    <row r="3" spans="1:43">
      <c r="AO3" s="1"/>
    </row>
    <row r="4" spans="1:43" ht="18.75" customHeight="1">
      <c r="A4" s="4"/>
      <c r="B4" s="968" t="s">
        <v>781</v>
      </c>
      <c r="C4" s="969"/>
      <c r="D4" s="969"/>
      <c r="E4" s="969"/>
      <c r="F4" s="969"/>
      <c r="G4" s="969"/>
      <c r="H4" s="969"/>
      <c r="I4" s="969"/>
      <c r="J4" s="969"/>
      <c r="K4" s="969"/>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c r="AK4" s="969"/>
      <c r="AL4" s="2"/>
      <c r="AO4" s="1"/>
    </row>
    <row r="5" spans="1:43">
      <c r="A5" s="63"/>
      <c r="B5" s="63"/>
      <c r="C5" s="63"/>
      <c r="D5" s="18"/>
      <c r="E5" s="18"/>
      <c r="F5" s="18"/>
      <c r="G5" s="18"/>
      <c r="H5" s="18"/>
      <c r="I5" s="18"/>
      <c r="J5" s="18"/>
      <c r="K5" s="18"/>
      <c r="L5" s="18"/>
      <c r="M5" s="18"/>
      <c r="N5" s="64"/>
      <c r="O5" s="18"/>
      <c r="P5" s="64"/>
      <c r="Q5" s="18"/>
      <c r="R5" s="64"/>
      <c r="S5" s="18"/>
      <c r="T5" s="65"/>
      <c r="U5" s="65"/>
      <c r="V5" s="65"/>
      <c r="W5" s="18"/>
      <c r="X5" s="64"/>
      <c r="Y5" s="18"/>
      <c r="Z5" s="64"/>
      <c r="AA5" s="18"/>
      <c r="AB5" s="64"/>
      <c r="AC5" s="18"/>
      <c r="AD5" s="18"/>
      <c r="AE5" s="18"/>
      <c r="AF5" s="18"/>
      <c r="AG5" s="18"/>
      <c r="AH5" s="18"/>
      <c r="AI5" s="18"/>
      <c r="AJ5" s="18"/>
      <c r="AK5" s="18"/>
    </row>
    <row r="6" spans="1:43" ht="17.25">
      <c r="A6" s="63"/>
      <c r="B6" s="63"/>
      <c r="C6" s="63" t="s">
        <v>776</v>
      </c>
      <c r="D6" s="18"/>
      <c r="E6" s="18"/>
      <c r="F6" s="18"/>
      <c r="G6" s="18"/>
      <c r="H6" s="18"/>
      <c r="I6" s="956" t="s">
        <v>1307</v>
      </c>
      <c r="J6" s="957"/>
      <c r="K6" s="957"/>
      <c r="L6" s="957"/>
      <c r="M6" s="957"/>
      <c r="N6" s="958"/>
      <c r="O6" s="18"/>
      <c r="P6" s="64"/>
      <c r="Q6" s="18"/>
      <c r="R6" s="64"/>
      <c r="S6" s="18"/>
      <c r="T6" s="65"/>
      <c r="U6" s="65"/>
      <c r="V6" s="65"/>
      <c r="W6" s="18"/>
      <c r="X6" s="64"/>
      <c r="Y6" s="18"/>
      <c r="Z6" s="64"/>
      <c r="AA6" s="18"/>
      <c r="AB6" s="64"/>
      <c r="AC6" s="18"/>
      <c r="AD6" s="18"/>
      <c r="AE6" s="18"/>
      <c r="AF6" s="18"/>
      <c r="AG6" s="18"/>
      <c r="AH6" s="18"/>
      <c r="AI6" s="18"/>
      <c r="AJ6" s="18"/>
      <c r="AK6" s="18"/>
    </row>
    <row r="7" spans="1:43">
      <c r="A7" s="63"/>
      <c r="B7" s="63"/>
      <c r="C7" s="63" t="s">
        <v>777</v>
      </c>
      <c r="D7" s="18"/>
      <c r="E7" s="18"/>
      <c r="F7" s="18"/>
      <c r="G7" s="18"/>
      <c r="H7" s="18"/>
      <c r="I7" s="18"/>
      <c r="J7" s="18"/>
      <c r="K7" s="18"/>
      <c r="L7" s="18"/>
      <c r="M7" s="18"/>
      <c r="N7" s="64"/>
      <c r="O7" s="18"/>
      <c r="P7" s="64"/>
      <c r="Q7" s="18"/>
      <c r="R7" s="64"/>
      <c r="S7" s="18"/>
      <c r="T7" s="65"/>
      <c r="U7" s="65"/>
      <c r="V7" s="65"/>
      <c r="W7" s="18"/>
      <c r="X7" s="64"/>
      <c r="Y7" s="18"/>
      <c r="Z7" s="64"/>
      <c r="AA7" s="18"/>
      <c r="AB7" s="64"/>
      <c r="AC7" s="18"/>
      <c r="AD7" s="18"/>
      <c r="AE7" s="18"/>
      <c r="AF7" s="18"/>
      <c r="AG7" s="18"/>
      <c r="AH7" s="18"/>
      <c r="AI7" s="18"/>
      <c r="AJ7" s="18"/>
      <c r="AK7" s="18"/>
    </row>
    <row r="8" spans="1:43">
      <c r="A8" s="18"/>
      <c r="B8" s="18"/>
      <c r="C8" s="959"/>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1"/>
      <c r="AK8" s="18"/>
    </row>
    <row r="9" spans="1:43" ht="17.25" customHeight="1">
      <c r="A9" s="69"/>
      <c r="B9" s="69"/>
      <c r="C9" s="962"/>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4"/>
      <c r="AK9" s="58"/>
      <c r="AL9" s="2"/>
    </row>
    <row r="10" spans="1:43" ht="17.25" customHeight="1">
      <c r="A10" s="69"/>
      <c r="B10" s="69"/>
      <c r="C10" s="962"/>
      <c r="D10" s="963"/>
      <c r="E10" s="963"/>
      <c r="F10" s="963"/>
      <c r="G10" s="963"/>
      <c r="H10" s="963"/>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4"/>
      <c r="AK10" s="58"/>
      <c r="AL10" s="2"/>
    </row>
    <row r="11" spans="1:43" ht="17.25" customHeight="1">
      <c r="A11" s="69"/>
      <c r="B11" s="69"/>
      <c r="C11" s="962"/>
      <c r="D11" s="963"/>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4"/>
      <c r="AK11" s="58"/>
      <c r="AL11" s="2"/>
    </row>
    <row r="12" spans="1:43" ht="17.25" customHeight="1">
      <c r="A12" s="69"/>
      <c r="B12" s="69"/>
      <c r="C12" s="962"/>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4"/>
      <c r="AK12" s="58"/>
      <c r="AL12" s="2"/>
    </row>
    <row r="13" spans="1:43">
      <c r="A13" s="65"/>
      <c r="B13" s="65"/>
      <c r="C13" s="962"/>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4"/>
      <c r="AK13" s="70"/>
    </row>
    <row r="14" spans="1:43">
      <c r="B14" s="65"/>
      <c r="C14" s="962"/>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4"/>
      <c r="AK14" s="70"/>
    </row>
    <row r="15" spans="1:43">
      <c r="B15" s="65"/>
      <c r="C15" s="962"/>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4"/>
      <c r="AK15" s="66"/>
    </row>
    <row r="16" spans="1:43">
      <c r="B16" s="65"/>
      <c r="C16" s="965"/>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7"/>
      <c r="AK16" s="66"/>
    </row>
    <row r="17" spans="1:41">
      <c r="B17" s="65"/>
      <c r="C17" s="61"/>
      <c r="D17" s="61"/>
      <c r="E17" s="61"/>
      <c r="F17" s="61"/>
      <c r="G17" s="61"/>
      <c r="H17" s="61"/>
      <c r="I17" s="61"/>
      <c r="J17" s="61"/>
      <c r="K17" s="61"/>
      <c r="L17" s="61"/>
      <c r="M17" s="61"/>
      <c r="N17" s="67"/>
      <c r="O17" s="66"/>
      <c r="P17" s="66"/>
      <c r="Q17" s="66"/>
      <c r="R17" s="66"/>
      <c r="S17" s="66"/>
      <c r="T17" s="67"/>
      <c r="U17" s="66"/>
      <c r="V17" s="66"/>
      <c r="W17" s="66"/>
      <c r="X17" s="66"/>
      <c r="Y17" s="66"/>
      <c r="Z17" s="67"/>
      <c r="AA17" s="66"/>
      <c r="AB17" s="66"/>
      <c r="AC17" s="66"/>
      <c r="AD17" s="66"/>
      <c r="AE17" s="66"/>
      <c r="AF17" s="67"/>
      <c r="AG17" s="66"/>
      <c r="AH17" s="66"/>
      <c r="AI17" s="66"/>
      <c r="AJ17" s="66"/>
      <c r="AK17" s="66"/>
    </row>
    <row r="18" spans="1:41">
      <c r="B18" s="65"/>
      <c r="C18" s="61"/>
      <c r="D18" s="61"/>
      <c r="E18" s="61"/>
      <c r="F18" s="61"/>
      <c r="G18" s="61"/>
      <c r="H18" s="61"/>
      <c r="I18" s="61"/>
      <c r="J18" s="61"/>
      <c r="K18" s="61"/>
      <c r="L18" s="61"/>
      <c r="M18" s="61"/>
      <c r="N18" s="67"/>
      <c r="O18" s="66"/>
      <c r="P18" s="66"/>
      <c r="Q18" s="66"/>
      <c r="R18" s="66"/>
      <c r="S18" s="66"/>
      <c r="T18" s="67"/>
      <c r="U18" s="66"/>
      <c r="V18" s="66"/>
      <c r="W18" s="66"/>
      <c r="X18" s="66"/>
      <c r="Y18" s="66"/>
      <c r="Z18" s="67"/>
      <c r="AA18" s="66"/>
      <c r="AB18" s="66"/>
      <c r="AC18" s="66"/>
      <c r="AD18" s="66"/>
      <c r="AE18" s="66"/>
      <c r="AF18" s="67"/>
      <c r="AG18" s="66"/>
      <c r="AH18" s="66"/>
      <c r="AI18" s="66"/>
      <c r="AJ18" s="66"/>
      <c r="AK18" s="66"/>
    </row>
    <row r="19" spans="1:41" ht="18.75" customHeight="1">
      <c r="A19" s="4"/>
      <c r="B19" s="968" t="s">
        <v>782</v>
      </c>
      <c r="C19" s="969"/>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2"/>
      <c r="AO19" s="1"/>
    </row>
    <row r="20" spans="1:41">
      <c r="A20" s="63"/>
      <c r="B20" s="63"/>
      <c r="C20" s="63"/>
      <c r="D20" s="18"/>
      <c r="E20" s="18"/>
      <c r="F20" s="18"/>
      <c r="G20" s="18"/>
      <c r="H20" s="18"/>
      <c r="I20" s="18"/>
      <c r="J20" s="18"/>
      <c r="K20" s="18"/>
      <c r="L20" s="18"/>
      <c r="M20" s="18"/>
      <c r="N20" s="64"/>
      <c r="O20" s="18"/>
      <c r="P20" s="64"/>
      <c r="Q20" s="18"/>
      <c r="R20" s="64"/>
      <c r="S20" s="18"/>
      <c r="T20" s="65"/>
      <c r="U20" s="65"/>
      <c r="V20" s="65"/>
      <c r="W20" s="18"/>
      <c r="X20" s="64"/>
      <c r="Y20" s="18"/>
      <c r="Z20" s="64"/>
      <c r="AA20" s="18"/>
      <c r="AB20" s="64"/>
      <c r="AC20" s="18"/>
      <c r="AD20" s="18"/>
      <c r="AE20" s="18"/>
      <c r="AF20" s="18"/>
      <c r="AG20" s="18"/>
      <c r="AH20" s="18"/>
      <c r="AI20" s="18"/>
      <c r="AJ20" s="18"/>
      <c r="AK20" s="18"/>
    </row>
    <row r="21" spans="1:41" ht="17.25">
      <c r="A21" s="63"/>
      <c r="B21" s="63"/>
      <c r="C21" s="63" t="s">
        <v>778</v>
      </c>
      <c r="D21" s="18"/>
      <c r="E21" s="18"/>
      <c r="F21" s="18"/>
      <c r="G21" s="18"/>
      <c r="H21" s="18"/>
      <c r="I21" s="956" t="s">
        <v>1307</v>
      </c>
      <c r="J21" s="957"/>
      <c r="K21" s="957"/>
      <c r="L21" s="957"/>
      <c r="M21" s="957"/>
      <c r="N21" s="958"/>
      <c r="O21" s="18"/>
      <c r="P21" s="64"/>
      <c r="Q21" s="18"/>
      <c r="R21" s="64"/>
      <c r="S21" s="18"/>
      <c r="T21" s="65"/>
      <c r="U21" s="65"/>
      <c r="V21" s="65"/>
      <c r="W21" s="18"/>
      <c r="X21" s="64"/>
      <c r="Y21" s="18"/>
      <c r="Z21" s="64"/>
      <c r="AA21" s="18"/>
      <c r="AB21" s="64"/>
      <c r="AC21" s="18"/>
      <c r="AD21" s="18"/>
      <c r="AE21" s="18"/>
      <c r="AF21" s="18"/>
      <c r="AG21" s="18"/>
      <c r="AH21" s="18"/>
      <c r="AI21" s="18"/>
      <c r="AJ21" s="18"/>
      <c r="AK21" s="18"/>
    </row>
    <row r="22" spans="1:41">
      <c r="A22" s="63"/>
      <c r="B22" s="63"/>
      <c r="C22" s="63" t="s">
        <v>779</v>
      </c>
      <c r="D22" s="18"/>
      <c r="E22" s="18"/>
      <c r="F22" s="18"/>
      <c r="G22" s="18"/>
      <c r="H22" s="18"/>
      <c r="I22" s="18"/>
      <c r="J22" s="18"/>
      <c r="K22" s="18"/>
      <c r="L22" s="18"/>
      <c r="M22" s="18"/>
      <c r="N22" s="64"/>
      <c r="O22" s="18"/>
      <c r="P22" s="64"/>
      <c r="Q22" s="18"/>
      <c r="R22" s="64"/>
      <c r="S22" s="18"/>
      <c r="T22" s="65"/>
      <c r="U22" s="65"/>
      <c r="V22" s="65"/>
      <c r="W22" s="18"/>
      <c r="X22" s="64"/>
      <c r="Y22" s="18"/>
      <c r="Z22" s="64"/>
      <c r="AA22" s="18"/>
      <c r="AB22" s="64"/>
      <c r="AC22" s="18"/>
      <c r="AD22" s="18"/>
      <c r="AE22" s="18"/>
      <c r="AF22" s="18"/>
      <c r="AG22" s="18"/>
      <c r="AH22" s="18"/>
      <c r="AI22" s="18"/>
      <c r="AJ22" s="18"/>
      <c r="AK22" s="18"/>
    </row>
    <row r="23" spans="1:41">
      <c r="A23" s="18"/>
      <c r="B23" s="18"/>
      <c r="C23" s="959"/>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1"/>
      <c r="AK23" s="18"/>
    </row>
    <row r="24" spans="1:41" ht="17.25" customHeight="1">
      <c r="A24" s="69"/>
      <c r="B24" s="69"/>
      <c r="C24" s="962"/>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4"/>
      <c r="AK24" s="58"/>
      <c r="AL24" s="2"/>
    </row>
    <row r="25" spans="1:41" ht="17.25" customHeight="1">
      <c r="A25" s="69"/>
      <c r="B25" s="69"/>
      <c r="C25" s="962"/>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4"/>
      <c r="AK25" s="58"/>
      <c r="AL25" s="2"/>
    </row>
    <row r="26" spans="1:41" ht="17.25" customHeight="1">
      <c r="A26" s="69"/>
      <c r="B26" s="69"/>
      <c r="C26" s="962"/>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4"/>
      <c r="AK26" s="58"/>
      <c r="AL26" s="2"/>
    </row>
    <row r="27" spans="1:41" ht="17.25" customHeight="1">
      <c r="A27" s="69"/>
      <c r="B27" s="69"/>
      <c r="C27" s="962"/>
      <c r="D27" s="963"/>
      <c r="E27" s="963"/>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4"/>
      <c r="AK27" s="58"/>
      <c r="AL27" s="2"/>
    </row>
    <row r="28" spans="1:41">
      <c r="A28" s="65"/>
      <c r="B28" s="65"/>
      <c r="C28" s="962"/>
      <c r="D28" s="963"/>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4"/>
      <c r="AK28" s="70"/>
    </row>
    <row r="29" spans="1:41">
      <c r="B29" s="65"/>
      <c r="C29" s="962"/>
      <c r="D29" s="963"/>
      <c r="E29" s="963"/>
      <c r="F29" s="963"/>
      <c r="G29" s="963"/>
      <c r="H29" s="963"/>
      <c r="I29" s="963"/>
      <c r="J29" s="963"/>
      <c r="K29" s="963"/>
      <c r="L29" s="963"/>
      <c r="M29" s="963"/>
      <c r="N29" s="963"/>
      <c r="O29" s="963"/>
      <c r="P29" s="963"/>
      <c r="Q29" s="963"/>
      <c r="R29" s="963"/>
      <c r="S29" s="963"/>
      <c r="T29" s="963"/>
      <c r="U29" s="963"/>
      <c r="V29" s="963"/>
      <c r="W29" s="963"/>
      <c r="X29" s="963"/>
      <c r="Y29" s="963"/>
      <c r="Z29" s="963"/>
      <c r="AA29" s="963"/>
      <c r="AB29" s="963"/>
      <c r="AC29" s="963"/>
      <c r="AD29" s="963"/>
      <c r="AE29" s="963"/>
      <c r="AF29" s="963"/>
      <c r="AG29" s="963"/>
      <c r="AH29" s="963"/>
      <c r="AI29" s="963"/>
      <c r="AJ29" s="964"/>
      <c r="AK29" s="70"/>
    </row>
    <row r="30" spans="1:41">
      <c r="B30" s="65"/>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4"/>
      <c r="AK30" s="66"/>
    </row>
    <row r="31" spans="1:41">
      <c r="B31" s="65"/>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7"/>
      <c r="AK31" s="66"/>
    </row>
    <row r="32" spans="1:41">
      <c r="B32" s="65"/>
      <c r="C32" s="61"/>
      <c r="D32" s="61"/>
      <c r="E32" s="61"/>
      <c r="F32" s="61"/>
      <c r="G32" s="61"/>
      <c r="H32" s="61"/>
      <c r="I32" s="61"/>
      <c r="J32" s="61"/>
      <c r="K32" s="61"/>
      <c r="L32" s="61"/>
      <c r="M32" s="61"/>
      <c r="N32" s="67"/>
      <c r="O32" s="66"/>
      <c r="P32" s="66"/>
      <c r="Q32" s="66"/>
      <c r="R32" s="66"/>
      <c r="S32" s="66"/>
      <c r="T32" s="67"/>
      <c r="U32" s="66"/>
      <c r="V32" s="66"/>
      <c r="W32" s="66"/>
      <c r="X32" s="66"/>
      <c r="Y32" s="66"/>
      <c r="Z32" s="67"/>
      <c r="AA32" s="66"/>
      <c r="AB32" s="66"/>
      <c r="AC32" s="66"/>
      <c r="AD32" s="66"/>
      <c r="AE32" s="66"/>
      <c r="AF32" s="67"/>
      <c r="AG32" s="66"/>
      <c r="AH32" s="66"/>
      <c r="AI32" s="66"/>
      <c r="AJ32" s="66"/>
      <c r="AK32" s="66"/>
    </row>
    <row r="33" spans="1:37">
      <c r="B33" s="65"/>
      <c r="C33" s="61"/>
      <c r="D33" s="61"/>
      <c r="E33" s="61"/>
      <c r="F33" s="61"/>
      <c r="G33" s="61"/>
      <c r="H33" s="61"/>
      <c r="I33" s="61"/>
      <c r="J33" s="61"/>
      <c r="K33" s="61"/>
      <c r="L33" s="61"/>
      <c r="M33" s="61"/>
      <c r="N33" s="67"/>
      <c r="O33" s="66"/>
      <c r="P33" s="66"/>
      <c r="Q33" s="66"/>
      <c r="R33" s="66"/>
      <c r="S33" s="66"/>
      <c r="T33" s="67"/>
      <c r="U33" s="66"/>
      <c r="V33" s="66"/>
      <c r="W33" s="66"/>
      <c r="X33" s="66"/>
      <c r="Y33" s="66"/>
      <c r="Z33" s="67"/>
      <c r="AA33" s="66"/>
      <c r="AB33" s="66"/>
      <c r="AC33" s="66"/>
      <c r="AD33" s="66"/>
      <c r="AE33" s="66"/>
      <c r="AF33" s="67"/>
      <c r="AG33" s="66"/>
      <c r="AH33" s="66"/>
      <c r="AI33" s="66"/>
      <c r="AJ33" s="66"/>
      <c r="AK33" s="66"/>
    </row>
    <row r="35" spans="1:37" ht="138" customHeight="1">
      <c r="A35" s="953" t="s">
        <v>783</v>
      </c>
      <c r="B35" s="954"/>
      <c r="C35" s="954"/>
      <c r="D35" s="954"/>
      <c r="E35" s="954"/>
      <c r="F35" s="954"/>
      <c r="G35" s="954"/>
      <c r="H35" s="954"/>
      <c r="I35" s="954"/>
      <c r="J35" s="954"/>
      <c r="K35" s="954"/>
      <c r="L35" s="954"/>
      <c r="M35" s="954"/>
      <c r="N35" s="954"/>
      <c r="O35" s="954"/>
      <c r="P35" s="954"/>
      <c r="Q35" s="954"/>
      <c r="R35" s="954"/>
      <c r="S35" s="954"/>
      <c r="T35" s="954"/>
      <c r="U35" s="954"/>
      <c r="V35" s="954"/>
      <c r="W35" s="954"/>
      <c r="X35" s="954"/>
      <c r="Y35" s="954"/>
      <c r="Z35" s="954"/>
      <c r="AA35" s="954"/>
      <c r="AB35" s="954"/>
      <c r="AC35" s="954"/>
      <c r="AD35" s="954"/>
      <c r="AE35" s="954"/>
      <c r="AF35" s="954"/>
      <c r="AG35" s="954"/>
      <c r="AH35" s="954"/>
      <c r="AI35" s="954"/>
      <c r="AJ35" s="954"/>
      <c r="AK35" s="955"/>
    </row>
  </sheetData>
  <mergeCells count="8">
    <mergeCell ref="I21:N21"/>
    <mergeCell ref="C23:AJ31"/>
    <mergeCell ref="A35:AK35"/>
    <mergeCell ref="B2:AL2"/>
    <mergeCell ref="B4:AK4"/>
    <mergeCell ref="B19:AK19"/>
    <mergeCell ref="I6:N6"/>
    <mergeCell ref="C8:AJ16"/>
  </mergeCells>
  <phoneticPr fontId="2" type="noConversion"/>
  <dataValidations count="2">
    <dataValidation allowBlank="1" showInputMessage="1" showErrorMessage="1" promptTitle="단위에 주의하여 입력해 주십시오." prompt="이 셀에는 숫자만 입력해 주십시오." sqref="AF32:AF33 T17:T18 T32:T33 AF17:AF18" xr:uid="{00000000-0002-0000-2500-000000000000}"/>
    <dataValidation type="list" allowBlank="1" showInputMessage="1" showErrorMessage="1" sqref="I6:N6 I21:N21" xr:uid="{00000000-0002-0000-2500-000001000000}">
      <formula1>"적정, 한정, 부적정, 의견거절, 해당사항 없음"</formula1>
    </dataValidation>
  </dataValidations>
  <pageMargins left="0.47244094488188981" right="0.47244094488188981" top="0.74803149606299213" bottom="0.74803149606299213" header="0.31496062992125984" footer="0.31496062992125984"/>
  <pageSetup paperSize="9" scale="73" orientation="portrait" blackAndWhite="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O11"/>
  <sheetViews>
    <sheetView showZeros="0" view="pageBreakPreview" zoomScaleNormal="100" zoomScaleSheetLayoutView="100" workbookViewId="0">
      <selection activeCell="U12" sqref="U12:Z12"/>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981" t="s">
        <v>784</v>
      </c>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row>
    <row r="3" spans="1:41"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41" s="1" customFormat="1" ht="20.25" customHeight="1">
      <c r="A4" s="982" t="s">
        <v>785</v>
      </c>
      <c r="B4" s="982"/>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row>
    <row r="5" spans="1:41">
      <c r="AL5" s="19"/>
      <c r="AM5"/>
      <c r="AN5"/>
      <c r="AO5"/>
    </row>
    <row r="6" spans="1:41" ht="75.75" customHeight="1">
      <c r="C6" s="972"/>
      <c r="D6" s="973"/>
      <c r="E6" s="973"/>
      <c r="F6" s="973"/>
      <c r="G6" s="973"/>
      <c r="H6" s="973"/>
      <c r="I6" s="973"/>
      <c r="J6" s="973"/>
      <c r="K6" s="973"/>
      <c r="L6" s="973"/>
      <c r="M6" s="973"/>
      <c r="N6" s="973"/>
      <c r="O6" s="973"/>
      <c r="P6" s="973"/>
      <c r="Q6" s="973"/>
      <c r="R6" s="973"/>
      <c r="S6" s="973"/>
      <c r="T6" s="973"/>
      <c r="U6" s="973"/>
      <c r="V6" s="973"/>
      <c r="W6" s="973"/>
      <c r="X6" s="973"/>
      <c r="Y6" s="973"/>
      <c r="Z6" s="973"/>
      <c r="AA6" s="973"/>
      <c r="AB6" s="973"/>
      <c r="AC6" s="973"/>
      <c r="AD6" s="973"/>
      <c r="AE6" s="973"/>
      <c r="AF6" s="973"/>
      <c r="AG6" s="973"/>
      <c r="AH6" s="973"/>
      <c r="AI6" s="973"/>
      <c r="AJ6" s="973"/>
      <c r="AK6" s="974"/>
      <c r="AL6"/>
      <c r="AM6"/>
      <c r="AN6"/>
      <c r="AO6"/>
    </row>
    <row r="7" spans="1:41" s="1" customFormat="1" ht="75.75" customHeight="1">
      <c r="A7" s="4"/>
      <c r="B7" s="4"/>
      <c r="C7" s="975"/>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7"/>
    </row>
    <row r="8" spans="1:41" ht="75.75" customHeight="1">
      <c r="C8" s="978"/>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80"/>
    </row>
    <row r="9" spans="1:4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1" spans="1:41" ht="67.5" customHeight="1">
      <c r="A11" s="953" t="s">
        <v>786</v>
      </c>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1"/>
    </row>
  </sheetData>
  <sheetProtection formatCells="0" formatRows="0"/>
  <protectedRanges>
    <protectedRange sqref="A8:AK17" name="범위2"/>
  </protectedRanges>
  <mergeCells count="4">
    <mergeCell ref="A11:AK11"/>
    <mergeCell ref="C6:AK8"/>
    <mergeCell ref="A2:AK2"/>
    <mergeCell ref="A4:AK4"/>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M25"/>
  <sheetViews>
    <sheetView view="pageBreakPreview" zoomScaleNormal="85" zoomScaleSheetLayoutView="100" workbookViewId="0">
      <selection activeCell="G1" sqref="G1"/>
    </sheetView>
  </sheetViews>
  <sheetFormatPr defaultRowHeight="16.5"/>
  <cols>
    <col min="1" max="4" width="1.125" style="91" customWidth="1"/>
    <col min="5" max="37" width="2.375" style="91" customWidth="1"/>
    <col min="38" max="38" width="22.5" style="91" customWidth="1"/>
    <col min="39" max="16384" width="9" style="97"/>
  </cols>
  <sheetData>
    <row r="1" spans="1:39" ht="18.75" customHeight="1">
      <c r="A1" s="4"/>
      <c r="B1" s="141"/>
      <c r="C1" s="141"/>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2"/>
    </row>
    <row r="2" spans="1:39" ht="18.75" customHeight="1">
      <c r="A2" s="7"/>
      <c r="B2" s="6"/>
      <c r="C2" s="385" t="s">
        <v>1013</v>
      </c>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2"/>
    </row>
    <row r="3" spans="1:39" ht="18.75" customHeight="1">
      <c r="A3" s="7"/>
      <c r="B3" s="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2"/>
    </row>
    <row r="4" spans="1:39" ht="30" customHeight="1">
      <c r="A4" s="4"/>
      <c r="B4" s="141"/>
      <c r="C4" s="141"/>
      <c r="D4" s="5"/>
      <c r="E4" s="394" t="s">
        <v>32</v>
      </c>
      <c r="F4" s="394"/>
      <c r="G4" s="394"/>
      <c r="H4" s="394"/>
      <c r="I4" s="394"/>
      <c r="J4" s="394"/>
      <c r="K4" s="394" t="s">
        <v>33</v>
      </c>
      <c r="L4" s="394"/>
      <c r="M4" s="394"/>
      <c r="N4" s="394"/>
      <c r="O4" s="394"/>
      <c r="P4" s="394"/>
      <c r="Q4" s="394" t="s">
        <v>34</v>
      </c>
      <c r="R4" s="394"/>
      <c r="S4" s="394"/>
      <c r="T4" s="394"/>
      <c r="U4" s="394"/>
      <c r="V4" s="394" t="s">
        <v>35</v>
      </c>
      <c r="W4" s="394"/>
      <c r="X4" s="394"/>
      <c r="Y4" s="394"/>
      <c r="Z4" s="394"/>
      <c r="AA4" s="394"/>
      <c r="AB4" s="394"/>
      <c r="AC4" s="394"/>
      <c r="AD4" s="394"/>
      <c r="AE4" s="394"/>
      <c r="AF4" s="395" t="s">
        <v>36</v>
      </c>
      <c r="AG4" s="395"/>
      <c r="AH4" s="395"/>
      <c r="AI4" s="395"/>
      <c r="AJ4" s="395"/>
      <c r="AK4" s="395"/>
      <c r="AL4" s="2"/>
    </row>
    <row r="5" spans="1:39" ht="30" customHeight="1">
      <c r="A5" s="4"/>
      <c r="B5" s="141"/>
      <c r="C5" s="141"/>
      <c r="D5" s="5"/>
      <c r="E5" s="396" t="s">
        <v>1252</v>
      </c>
      <c r="F5" s="396"/>
      <c r="G5" s="396"/>
      <c r="H5" s="396"/>
      <c r="I5" s="396"/>
      <c r="J5" s="396"/>
      <c r="K5" s="396" t="s">
        <v>1261</v>
      </c>
      <c r="L5" s="396"/>
      <c r="M5" s="396"/>
      <c r="N5" s="396"/>
      <c r="O5" s="396"/>
      <c r="P5" s="396"/>
      <c r="Q5" s="289">
        <v>28803</v>
      </c>
      <c r="R5" s="290"/>
      <c r="S5" s="290"/>
      <c r="T5" s="290"/>
      <c r="U5" s="290"/>
      <c r="V5" s="393" t="s">
        <v>1267</v>
      </c>
      <c r="W5" s="393"/>
      <c r="X5" s="393"/>
      <c r="Y5" s="393"/>
      <c r="Z5" s="393"/>
      <c r="AA5" s="393"/>
      <c r="AB5" s="393"/>
      <c r="AC5" s="393"/>
      <c r="AD5" s="393"/>
      <c r="AE5" s="393"/>
      <c r="AF5" s="393" t="s">
        <v>1266</v>
      </c>
      <c r="AG5" s="393"/>
      <c r="AH5" s="393"/>
      <c r="AI5" s="393"/>
      <c r="AJ5" s="393"/>
      <c r="AK5" s="393"/>
      <c r="AL5" s="2"/>
    </row>
    <row r="6" spans="1:39" ht="30" customHeight="1">
      <c r="A6" s="4"/>
      <c r="B6" s="141"/>
      <c r="C6" s="141"/>
      <c r="D6" s="5"/>
      <c r="E6" s="396" t="s">
        <v>1253</v>
      </c>
      <c r="F6" s="396"/>
      <c r="G6" s="396"/>
      <c r="H6" s="396"/>
      <c r="I6" s="396"/>
      <c r="J6" s="396"/>
      <c r="K6" s="396" t="s">
        <v>1262</v>
      </c>
      <c r="L6" s="396"/>
      <c r="M6" s="396"/>
      <c r="N6" s="396"/>
      <c r="O6" s="396"/>
      <c r="P6" s="396"/>
      <c r="Q6" s="289">
        <v>33858</v>
      </c>
      <c r="R6" s="290"/>
      <c r="S6" s="290"/>
      <c r="T6" s="290"/>
      <c r="U6" s="290"/>
      <c r="V6" s="393" t="s">
        <v>1268</v>
      </c>
      <c r="W6" s="393"/>
      <c r="X6" s="393"/>
      <c r="Y6" s="393"/>
      <c r="Z6" s="393"/>
      <c r="AA6" s="393"/>
      <c r="AB6" s="393"/>
      <c r="AC6" s="393"/>
      <c r="AD6" s="393"/>
      <c r="AE6" s="393"/>
      <c r="AF6" s="393" t="s">
        <v>1266</v>
      </c>
      <c r="AG6" s="393"/>
      <c r="AH6" s="393"/>
      <c r="AI6" s="393"/>
      <c r="AJ6" s="393"/>
      <c r="AK6" s="393"/>
      <c r="AL6" s="2"/>
    </row>
    <row r="7" spans="1:39" ht="30" customHeight="1">
      <c r="A7" s="4"/>
      <c r="B7" s="141"/>
      <c r="C7" s="141"/>
      <c r="D7" s="5"/>
      <c r="E7" s="396" t="s">
        <v>1254</v>
      </c>
      <c r="F7" s="396"/>
      <c r="G7" s="396"/>
      <c r="H7" s="396"/>
      <c r="I7" s="396"/>
      <c r="J7" s="396"/>
      <c r="K7" s="396" t="s">
        <v>1263</v>
      </c>
      <c r="L7" s="396"/>
      <c r="M7" s="396"/>
      <c r="N7" s="396"/>
      <c r="O7" s="396"/>
      <c r="P7" s="396"/>
      <c r="Q7" s="289">
        <v>24322</v>
      </c>
      <c r="R7" s="290"/>
      <c r="S7" s="290"/>
      <c r="T7" s="290"/>
      <c r="U7" s="290"/>
      <c r="V7" s="393" t="s">
        <v>1268</v>
      </c>
      <c r="W7" s="393"/>
      <c r="X7" s="393"/>
      <c r="Y7" s="393"/>
      <c r="Z7" s="393"/>
      <c r="AA7" s="393"/>
      <c r="AB7" s="393"/>
      <c r="AC7" s="393"/>
      <c r="AD7" s="393"/>
      <c r="AE7" s="393"/>
      <c r="AF7" s="393" t="s">
        <v>1266</v>
      </c>
      <c r="AG7" s="393"/>
      <c r="AH7" s="393"/>
      <c r="AI7" s="393"/>
      <c r="AJ7" s="393"/>
      <c r="AK7" s="393"/>
      <c r="AL7" s="2"/>
    </row>
    <row r="8" spans="1:39" ht="30" customHeight="1">
      <c r="A8" s="4"/>
      <c r="B8" s="141"/>
      <c r="C8" s="141"/>
      <c r="D8" s="5"/>
      <c r="E8" s="396" t="s">
        <v>1255</v>
      </c>
      <c r="F8" s="396"/>
      <c r="G8" s="396"/>
      <c r="H8" s="396"/>
      <c r="I8" s="396"/>
      <c r="J8" s="396"/>
      <c r="K8" s="396" t="s">
        <v>1264</v>
      </c>
      <c r="L8" s="396"/>
      <c r="M8" s="396"/>
      <c r="N8" s="396"/>
      <c r="O8" s="396"/>
      <c r="P8" s="396"/>
      <c r="Q8" s="289">
        <v>26992</v>
      </c>
      <c r="R8" s="290"/>
      <c r="S8" s="290"/>
      <c r="T8" s="290"/>
      <c r="U8" s="290"/>
      <c r="V8" s="393" t="s">
        <v>1269</v>
      </c>
      <c r="W8" s="393"/>
      <c r="X8" s="393"/>
      <c r="Y8" s="393"/>
      <c r="Z8" s="393"/>
      <c r="AA8" s="393"/>
      <c r="AB8" s="393"/>
      <c r="AC8" s="393"/>
      <c r="AD8" s="393"/>
      <c r="AE8" s="393"/>
      <c r="AF8" s="393" t="s">
        <v>1266</v>
      </c>
      <c r="AG8" s="393"/>
      <c r="AH8" s="393"/>
      <c r="AI8" s="393"/>
      <c r="AJ8" s="393"/>
      <c r="AK8" s="393"/>
      <c r="AL8" s="2"/>
    </row>
    <row r="9" spans="1:39" ht="30" hidden="1" customHeight="1">
      <c r="A9" s="4"/>
      <c r="B9" s="141"/>
      <c r="C9" s="141"/>
      <c r="D9" s="5"/>
      <c r="E9" s="396"/>
      <c r="F9" s="396"/>
      <c r="G9" s="396"/>
      <c r="H9" s="396"/>
      <c r="I9" s="396"/>
      <c r="J9" s="396"/>
      <c r="K9" s="396"/>
      <c r="L9" s="396"/>
      <c r="M9" s="396"/>
      <c r="N9" s="396"/>
      <c r="O9" s="396"/>
      <c r="P9" s="396"/>
      <c r="Q9" s="289"/>
      <c r="R9" s="290"/>
      <c r="S9" s="290"/>
      <c r="T9" s="290"/>
      <c r="U9" s="290"/>
      <c r="V9" s="393"/>
      <c r="W9" s="393"/>
      <c r="X9" s="393"/>
      <c r="Y9" s="393"/>
      <c r="Z9" s="393"/>
      <c r="AA9" s="393"/>
      <c r="AB9" s="393"/>
      <c r="AC9" s="393"/>
      <c r="AD9" s="393"/>
      <c r="AE9" s="393"/>
      <c r="AF9" s="393"/>
      <c r="AG9" s="393"/>
      <c r="AH9" s="393"/>
      <c r="AI9" s="393"/>
      <c r="AJ9" s="393"/>
      <c r="AK9" s="393"/>
      <c r="AL9" s="2"/>
    </row>
    <row r="10" spans="1:39" ht="6" customHeight="1">
      <c r="A10" s="4"/>
      <c r="B10" s="141"/>
      <c r="C10" s="141"/>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2"/>
    </row>
    <row r="11" spans="1:39" ht="18.75" customHeight="1">
      <c r="A11" s="4"/>
      <c r="B11" s="141"/>
      <c r="C11" s="141"/>
      <c r="D11" s="5"/>
      <c r="E11" s="398" t="s">
        <v>37</v>
      </c>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c r="AG11" s="398"/>
      <c r="AH11" s="398"/>
      <c r="AI11" s="398"/>
      <c r="AJ11" s="398"/>
      <c r="AK11" s="398"/>
      <c r="AL11" s="2"/>
    </row>
    <row r="12" spans="1:39" ht="18.75" customHeight="1">
      <c r="A12" s="4"/>
      <c r="B12" s="141"/>
      <c r="C12" s="141"/>
      <c r="D12" s="5"/>
      <c r="E12" s="397" t="s">
        <v>31</v>
      </c>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2"/>
    </row>
    <row r="13" spans="1:39" ht="26.25" customHeight="1">
      <c r="A13" s="7"/>
      <c r="B13" s="6"/>
      <c r="C13" s="5"/>
      <c r="D13" s="5"/>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103" t="s">
        <v>1034</v>
      </c>
      <c r="AM13" s="91"/>
    </row>
    <row r="14" spans="1:39" ht="18.75" customHeight="1">
      <c r="A14" s="86"/>
      <c r="B14" s="88"/>
      <c r="C14" s="88"/>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7"/>
    </row>
    <row r="15" spans="1:39" ht="18.75" customHeight="1">
      <c r="A15" s="7"/>
      <c r="B15" s="7"/>
      <c r="C15" s="328" t="s">
        <v>1031</v>
      </c>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87"/>
    </row>
    <row r="16" spans="1:39" ht="18.75" customHeight="1">
      <c r="A16" s="7"/>
      <c r="B16" s="7"/>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87"/>
    </row>
    <row r="17" spans="1:39" ht="30" customHeight="1">
      <c r="A17" s="86"/>
      <c r="B17" s="88"/>
      <c r="C17" s="88"/>
      <c r="D17" s="85"/>
      <c r="E17" s="293" t="s">
        <v>33</v>
      </c>
      <c r="F17" s="293"/>
      <c r="G17" s="293"/>
      <c r="H17" s="293"/>
      <c r="I17" s="293"/>
      <c r="J17" s="293"/>
      <c r="K17" s="293" t="s">
        <v>34</v>
      </c>
      <c r="L17" s="293"/>
      <c r="M17" s="293"/>
      <c r="N17" s="293"/>
      <c r="O17" s="293"/>
      <c r="P17" s="293"/>
      <c r="Q17" s="293" t="s">
        <v>1032</v>
      </c>
      <c r="R17" s="293"/>
      <c r="S17" s="293"/>
      <c r="T17" s="293"/>
      <c r="U17" s="293"/>
      <c r="V17" s="293" t="s">
        <v>35</v>
      </c>
      <c r="W17" s="293"/>
      <c r="X17" s="293"/>
      <c r="Y17" s="293"/>
      <c r="Z17" s="293"/>
      <c r="AA17" s="293"/>
      <c r="AB17" s="293"/>
      <c r="AC17" s="293"/>
      <c r="AD17" s="293"/>
      <c r="AE17" s="293"/>
      <c r="AF17" s="395" t="s">
        <v>36</v>
      </c>
      <c r="AG17" s="395"/>
      <c r="AH17" s="395"/>
      <c r="AI17" s="395"/>
      <c r="AJ17" s="395"/>
      <c r="AK17" s="395"/>
      <c r="AL17" s="87"/>
    </row>
    <row r="18" spans="1:39" ht="30" customHeight="1">
      <c r="A18" s="86"/>
      <c r="B18" s="88"/>
      <c r="C18" s="88"/>
      <c r="D18" s="85"/>
      <c r="E18" s="393" t="s">
        <v>1256</v>
      </c>
      <c r="F18" s="393"/>
      <c r="G18" s="393"/>
      <c r="H18" s="393"/>
      <c r="I18" s="393"/>
      <c r="J18" s="393"/>
      <c r="K18" s="392" t="s">
        <v>1257</v>
      </c>
      <c r="L18" s="392"/>
      <c r="M18" s="392"/>
      <c r="N18" s="392"/>
      <c r="O18" s="392"/>
      <c r="P18" s="392"/>
      <c r="Q18" s="289" t="s">
        <v>1258</v>
      </c>
      <c r="R18" s="290"/>
      <c r="S18" s="290"/>
      <c r="T18" s="290"/>
      <c r="U18" s="290"/>
      <c r="V18" s="393" t="s">
        <v>1259</v>
      </c>
      <c r="W18" s="393"/>
      <c r="X18" s="393"/>
      <c r="Y18" s="393"/>
      <c r="Z18" s="393"/>
      <c r="AA18" s="393"/>
      <c r="AB18" s="393"/>
      <c r="AC18" s="393"/>
      <c r="AD18" s="393"/>
      <c r="AE18" s="393"/>
      <c r="AF18" s="393" t="s">
        <v>1260</v>
      </c>
      <c r="AG18" s="393"/>
      <c r="AH18" s="393"/>
      <c r="AI18" s="393"/>
      <c r="AJ18" s="393"/>
      <c r="AK18" s="393"/>
      <c r="AL18" s="87"/>
    </row>
    <row r="19" spans="1:39" ht="6" customHeight="1">
      <c r="A19" s="86"/>
      <c r="B19" s="88"/>
      <c r="C19" s="88"/>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7"/>
    </row>
    <row r="20" spans="1:39" ht="18.75" customHeight="1">
      <c r="A20" s="86"/>
      <c r="B20" s="88"/>
      <c r="C20" s="88"/>
      <c r="D20" s="85"/>
      <c r="E20" s="280" t="s">
        <v>1033</v>
      </c>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87"/>
    </row>
    <row r="21" spans="1:39" ht="18.75" customHeight="1">
      <c r="A21" s="86"/>
      <c r="B21" s="88"/>
      <c r="C21" s="88"/>
      <c r="D21" s="85"/>
      <c r="E21" s="390" t="s">
        <v>31</v>
      </c>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87"/>
    </row>
    <row r="22" spans="1:39" ht="26.25" customHeight="1">
      <c r="A22" s="7"/>
      <c r="B22" s="7"/>
      <c r="C22" s="85"/>
      <c r="D22" s="85"/>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103" t="s">
        <v>1034</v>
      </c>
      <c r="AM22" s="91"/>
    </row>
    <row r="23" spans="1:39" ht="18.75" customHeight="1">
      <c r="A23" s="4"/>
      <c r="B23" s="141"/>
      <c r="C23" s="141"/>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2"/>
    </row>
    <row r="24" spans="1:39" ht="19.5">
      <c r="A24" s="4"/>
      <c r="B24" s="141"/>
      <c r="C24" s="141"/>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2"/>
    </row>
    <row r="25" spans="1:39" ht="158.25" customHeight="1">
      <c r="A25" s="272" t="s">
        <v>1166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4"/>
    </row>
  </sheetData>
  <mergeCells count="49">
    <mergeCell ref="E12:AK12"/>
    <mergeCell ref="E13:AK13"/>
    <mergeCell ref="A25:AK25"/>
    <mergeCell ref="E9:J9"/>
    <mergeCell ref="K9:P9"/>
    <mergeCell ref="Q9:U9"/>
    <mergeCell ref="V9:AE9"/>
    <mergeCell ref="AF9:AK9"/>
    <mergeCell ref="E11:AK11"/>
    <mergeCell ref="C15:AK15"/>
    <mergeCell ref="E17:J17"/>
    <mergeCell ref="K17:P17"/>
    <mergeCell ref="Q17:U17"/>
    <mergeCell ref="V17:AE17"/>
    <mergeCell ref="AF17:AK17"/>
    <mergeCell ref="E18:J18"/>
    <mergeCell ref="E7:J7"/>
    <mergeCell ref="K7:P7"/>
    <mergeCell ref="Q7:U7"/>
    <mergeCell ref="V7:AE7"/>
    <mergeCell ref="AF7:AK7"/>
    <mergeCell ref="E8:J8"/>
    <mergeCell ref="K8:P8"/>
    <mergeCell ref="Q8:U8"/>
    <mergeCell ref="V8:AE8"/>
    <mergeCell ref="AF8:AK8"/>
    <mergeCell ref="E5:J5"/>
    <mergeCell ref="K5:P5"/>
    <mergeCell ref="Q5:U5"/>
    <mergeCell ref="V5:AE5"/>
    <mergeCell ref="AF5:AK5"/>
    <mergeCell ref="E6:J6"/>
    <mergeCell ref="K6:P6"/>
    <mergeCell ref="Q6:U6"/>
    <mergeCell ref="V6:AE6"/>
    <mergeCell ref="AF6:AK6"/>
    <mergeCell ref="C2:AK2"/>
    <mergeCell ref="E4:J4"/>
    <mergeCell ref="K4:P4"/>
    <mergeCell ref="Q4:U4"/>
    <mergeCell ref="V4:AE4"/>
    <mergeCell ref="AF4:AK4"/>
    <mergeCell ref="E21:AK21"/>
    <mergeCell ref="E22:AK22"/>
    <mergeCell ref="K18:P18"/>
    <mergeCell ref="Q18:U18"/>
    <mergeCell ref="V18:AE18"/>
    <mergeCell ref="AF18:AK18"/>
    <mergeCell ref="E20:AK20"/>
  </mergeCells>
  <phoneticPr fontId="2" type="noConversion"/>
  <dataValidations count="1">
    <dataValidation allowBlank="1" showInputMessage="1" showErrorMessage="1" promptTitle="서술입력" prompt="자유롭게 입력하시기 바랍니다." sqref="E4:E10 E17:E19" xr:uid="{00000000-0002-0000-0300-000000000000}"/>
  </dataValidations>
  <pageMargins left="0.47244094488188981" right="0.47244094488188981"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AO12"/>
  <sheetViews>
    <sheetView showZeros="0" view="pageBreakPreview" zoomScaleNormal="100" zoomScaleSheetLayoutView="100" workbookViewId="0">
      <selection activeCell="A12" sqref="A12:AK12"/>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981" t="s">
        <v>787</v>
      </c>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row>
    <row r="3" spans="1:41"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41" s="1" customFormat="1" ht="20.25" customHeight="1">
      <c r="A4" s="982" t="s">
        <v>788</v>
      </c>
      <c r="B4" s="982"/>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row>
    <row r="5" spans="1:41">
      <c r="AL5" s="19"/>
      <c r="AM5"/>
      <c r="AN5"/>
      <c r="AO5"/>
    </row>
    <row r="6" spans="1:41" ht="75.75" customHeight="1">
      <c r="C6" s="972"/>
      <c r="D6" s="973"/>
      <c r="E6" s="973"/>
      <c r="F6" s="973"/>
      <c r="G6" s="973"/>
      <c r="H6" s="973"/>
      <c r="I6" s="973"/>
      <c r="J6" s="973"/>
      <c r="K6" s="973"/>
      <c r="L6" s="973"/>
      <c r="M6" s="973"/>
      <c r="N6" s="973"/>
      <c r="O6" s="973"/>
      <c r="P6" s="973"/>
      <c r="Q6" s="973"/>
      <c r="R6" s="973"/>
      <c r="S6" s="973"/>
      <c r="T6" s="973"/>
      <c r="U6" s="973"/>
      <c r="V6" s="973"/>
      <c r="W6" s="973"/>
      <c r="X6" s="973"/>
      <c r="Y6" s="973"/>
      <c r="Z6" s="973"/>
      <c r="AA6" s="973"/>
      <c r="AB6" s="973"/>
      <c r="AC6" s="973"/>
      <c r="AD6" s="973"/>
      <c r="AE6" s="973"/>
      <c r="AF6" s="973"/>
      <c r="AG6" s="973"/>
      <c r="AH6" s="973"/>
      <c r="AI6" s="973"/>
      <c r="AJ6" s="973"/>
      <c r="AK6" s="974"/>
      <c r="AL6"/>
      <c r="AM6"/>
      <c r="AN6"/>
      <c r="AO6"/>
    </row>
    <row r="7" spans="1:41" s="1" customFormat="1" ht="75.75" customHeight="1">
      <c r="A7" s="4"/>
      <c r="B7" s="4"/>
      <c r="C7" s="975"/>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7"/>
    </row>
    <row r="8" spans="1:41" ht="75.75" customHeight="1">
      <c r="C8" s="978"/>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80"/>
    </row>
    <row r="9" spans="1:41" ht="89.25" customHeight="1">
      <c r="A9" s="4"/>
      <c r="B9" s="56"/>
      <c r="C9" s="56"/>
      <c r="D9" s="18"/>
      <c r="E9" s="983" t="s">
        <v>789</v>
      </c>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2"/>
      <c r="AO9"/>
    </row>
    <row r="10" spans="1:4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2" spans="1:41" ht="58.5" customHeight="1">
      <c r="A12" s="953" t="s">
        <v>790</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1"/>
    </row>
  </sheetData>
  <sheetProtection formatCells="0" formatRows="0"/>
  <protectedRanges>
    <protectedRange sqref="A8:AK8 A10:AK18" name="범위2"/>
    <protectedRange sqref="A9:AK9" name="범위2_1"/>
  </protectedRanges>
  <mergeCells count="5">
    <mergeCell ref="A2:AK2"/>
    <mergeCell ref="A4:AK4"/>
    <mergeCell ref="C6:AK8"/>
    <mergeCell ref="A12:AK12"/>
    <mergeCell ref="E9:AK9"/>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O11"/>
  <sheetViews>
    <sheetView showZeros="0" view="pageBreakPreview" zoomScaleNormal="100" zoomScaleSheetLayoutView="100" workbookViewId="0">
      <selection activeCell="AO8" sqref="AO8"/>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981" t="s">
        <v>791</v>
      </c>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row>
    <row r="3" spans="1:41"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41" s="1" customFormat="1" ht="20.25" customHeight="1">
      <c r="A4" s="982" t="s">
        <v>792</v>
      </c>
      <c r="B4" s="982"/>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row>
    <row r="5" spans="1:41">
      <c r="AL5" s="19"/>
      <c r="AM5"/>
      <c r="AN5"/>
      <c r="AO5"/>
    </row>
    <row r="6" spans="1:41" ht="75.75" customHeight="1">
      <c r="C6" s="972"/>
      <c r="D6" s="973"/>
      <c r="E6" s="973"/>
      <c r="F6" s="973"/>
      <c r="G6" s="973"/>
      <c r="H6" s="973"/>
      <c r="I6" s="973"/>
      <c r="J6" s="973"/>
      <c r="K6" s="973"/>
      <c r="L6" s="973"/>
      <c r="M6" s="973"/>
      <c r="N6" s="973"/>
      <c r="O6" s="973"/>
      <c r="P6" s="973"/>
      <c r="Q6" s="973"/>
      <c r="R6" s="973"/>
      <c r="S6" s="973"/>
      <c r="T6" s="973"/>
      <c r="U6" s="973"/>
      <c r="V6" s="973"/>
      <c r="W6" s="973"/>
      <c r="X6" s="973"/>
      <c r="Y6" s="973"/>
      <c r="Z6" s="973"/>
      <c r="AA6" s="973"/>
      <c r="AB6" s="973"/>
      <c r="AC6" s="973"/>
      <c r="AD6" s="973"/>
      <c r="AE6" s="973"/>
      <c r="AF6" s="973"/>
      <c r="AG6" s="973"/>
      <c r="AH6" s="973"/>
      <c r="AI6" s="973"/>
      <c r="AJ6" s="973"/>
      <c r="AK6" s="974"/>
      <c r="AL6"/>
      <c r="AM6"/>
      <c r="AN6"/>
      <c r="AO6"/>
    </row>
    <row r="7" spans="1:41" s="1" customFormat="1" ht="75.75" customHeight="1">
      <c r="A7" s="4"/>
      <c r="B7" s="4"/>
      <c r="C7" s="975"/>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7"/>
    </row>
    <row r="8" spans="1:41" ht="75.75" customHeight="1">
      <c r="C8" s="978"/>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80"/>
    </row>
    <row r="9" spans="1:4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1" spans="1:41" ht="58.5" customHeight="1">
      <c r="A11" s="953" t="s">
        <v>790</v>
      </c>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1"/>
    </row>
  </sheetData>
  <sheetProtection formatCells="0" formatRows="0"/>
  <protectedRanges>
    <protectedRange sqref="A8:AK17" name="범위2"/>
  </protectedRanges>
  <mergeCells count="4">
    <mergeCell ref="A2:AK2"/>
    <mergeCell ref="A4:AK4"/>
    <mergeCell ref="C6:AK8"/>
    <mergeCell ref="A11:AK11"/>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2:AM36"/>
  <sheetViews>
    <sheetView view="pageBreakPreview" zoomScaleNormal="85" zoomScaleSheetLayoutView="100" workbookViewId="0">
      <selection activeCell="C1" sqref="C1"/>
    </sheetView>
  </sheetViews>
  <sheetFormatPr defaultRowHeight="16.5"/>
  <cols>
    <col min="1" max="4" width="1.125" style="91" customWidth="1"/>
    <col min="5" max="21" width="2.375" style="91" customWidth="1"/>
    <col min="22" max="31" width="2.625" style="91" customWidth="1"/>
    <col min="32" max="36" width="2.375" style="91" customWidth="1"/>
    <col min="37" max="37" width="3.5" style="91" customWidth="1"/>
    <col min="38" max="39" width="9" style="91"/>
    <col min="40" max="16384" width="9" style="97"/>
  </cols>
  <sheetData>
    <row r="2" spans="1:39" ht="19.5">
      <c r="A2" s="4"/>
      <c r="B2" s="375" t="s">
        <v>38</v>
      </c>
      <c r="C2" s="375"/>
      <c r="D2" s="375"/>
      <c r="E2" s="375"/>
      <c r="F2" s="375"/>
      <c r="G2" s="375"/>
      <c r="H2" s="375"/>
      <c r="I2" s="375"/>
      <c r="J2" s="375"/>
      <c r="K2" s="375"/>
      <c r="L2" s="375"/>
      <c r="M2" s="375"/>
      <c r="N2" s="375"/>
      <c r="O2" s="375"/>
      <c r="P2" s="375"/>
      <c r="Q2" s="4"/>
      <c r="R2" s="4"/>
      <c r="S2" s="4"/>
      <c r="T2" s="4"/>
      <c r="U2" s="4"/>
      <c r="V2" s="4"/>
      <c r="W2" s="4"/>
      <c r="X2" s="4"/>
      <c r="Y2" s="4"/>
      <c r="Z2" s="4"/>
      <c r="AA2" s="4"/>
      <c r="AB2" s="4"/>
      <c r="AC2" s="4"/>
      <c r="AD2" s="4"/>
      <c r="AE2" s="4"/>
      <c r="AF2" s="4"/>
      <c r="AG2" s="4"/>
      <c r="AH2" s="4"/>
      <c r="AI2" s="4"/>
      <c r="AJ2" s="4"/>
      <c r="AK2" s="14"/>
    </row>
    <row r="3" spans="1:39"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39" ht="17.25">
      <c r="C4" s="385" t="s">
        <v>39</v>
      </c>
      <c r="D4" s="385"/>
      <c r="E4" s="385"/>
      <c r="F4" s="385"/>
      <c r="G4" s="385"/>
      <c r="H4" s="385"/>
      <c r="I4" s="385"/>
      <c r="J4" s="385"/>
      <c r="K4" s="385"/>
      <c r="L4" s="385"/>
      <c r="M4" s="385"/>
      <c r="N4" s="385"/>
      <c r="O4" s="385"/>
      <c r="P4" s="385"/>
      <c r="W4" s="93"/>
    </row>
    <row r="5" spans="1:39" ht="17.25">
      <c r="C5" s="142"/>
      <c r="D5" s="142"/>
      <c r="E5" s="142"/>
      <c r="F5" s="142"/>
      <c r="G5" s="142"/>
      <c r="H5" s="142"/>
      <c r="I5" s="142"/>
      <c r="J5" s="142"/>
      <c r="K5" s="142"/>
      <c r="L5" s="142"/>
      <c r="M5" s="142"/>
      <c r="N5" s="142"/>
      <c r="O5" s="142"/>
      <c r="P5" s="142"/>
    </row>
    <row r="6" spans="1:39" ht="18.75" customHeight="1">
      <c r="A6" s="7"/>
      <c r="B6" s="6"/>
      <c r="C6" s="142"/>
      <c r="D6" s="385" t="s">
        <v>40</v>
      </c>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2"/>
      <c r="AM6" s="97"/>
    </row>
    <row r="7" spans="1:39">
      <c r="AD7" s="158" t="s">
        <v>41</v>
      </c>
      <c r="AE7" s="399" t="str">
        <f>표지!G6</f>
        <v>2025.03.31</v>
      </c>
      <c r="AF7" s="399"/>
      <c r="AG7" s="399"/>
      <c r="AH7" s="399"/>
      <c r="AI7" s="399"/>
      <c r="AJ7" s="400" t="s">
        <v>42</v>
      </c>
      <c r="AK7" s="400"/>
    </row>
    <row r="8" spans="1:39">
      <c r="D8" s="401"/>
      <c r="E8" s="401"/>
      <c r="F8" s="401"/>
      <c r="G8" s="401"/>
      <c r="H8" s="401"/>
      <c r="I8" s="401"/>
      <c r="J8" s="401"/>
      <c r="K8" s="402"/>
      <c r="L8" s="402"/>
      <c r="M8" s="402"/>
      <c r="N8" s="179"/>
      <c r="O8" s="144"/>
      <c r="P8" s="144"/>
      <c r="AF8" s="403" t="s">
        <v>43</v>
      </c>
      <c r="AG8" s="403"/>
      <c r="AH8" s="403"/>
      <c r="AI8" s="403"/>
      <c r="AJ8" s="403"/>
      <c r="AK8" s="403"/>
    </row>
    <row r="9" spans="1:39" ht="25.5" customHeight="1">
      <c r="C9" s="395" t="s">
        <v>44</v>
      </c>
      <c r="D9" s="395"/>
      <c r="E9" s="395"/>
      <c r="F9" s="395"/>
      <c r="G9" s="395"/>
      <c r="H9" s="395"/>
      <c r="I9" s="395" t="s">
        <v>45</v>
      </c>
      <c r="J9" s="395"/>
      <c r="K9" s="395"/>
      <c r="L9" s="395"/>
      <c r="M9" s="395"/>
      <c r="N9" s="395"/>
      <c r="O9" s="395" t="s">
        <v>46</v>
      </c>
      <c r="P9" s="395"/>
      <c r="Q9" s="395"/>
      <c r="R9" s="395"/>
      <c r="S9" s="395"/>
      <c r="T9" s="395"/>
      <c r="U9" s="395"/>
      <c r="V9" s="395" t="s">
        <v>47</v>
      </c>
      <c r="W9" s="395"/>
      <c r="X9" s="395"/>
      <c r="Y9" s="395"/>
      <c r="Z9" s="395"/>
      <c r="AA9" s="395" t="s">
        <v>48</v>
      </c>
      <c r="AB9" s="395"/>
      <c r="AC9" s="395"/>
      <c r="AD9" s="395"/>
      <c r="AE9" s="395"/>
      <c r="AF9" s="395" t="s">
        <v>49</v>
      </c>
      <c r="AG9" s="395"/>
      <c r="AH9" s="395"/>
      <c r="AI9" s="395"/>
      <c r="AJ9" s="395"/>
      <c r="AK9" s="395"/>
    </row>
    <row r="10" spans="1:39" ht="25.5" customHeight="1">
      <c r="C10" s="405" t="s">
        <v>1217</v>
      </c>
      <c r="D10" s="405"/>
      <c r="E10" s="405"/>
      <c r="F10" s="405"/>
      <c r="G10" s="405"/>
      <c r="H10" s="405"/>
      <c r="I10" s="405" t="s">
        <v>1218</v>
      </c>
      <c r="J10" s="405"/>
      <c r="K10" s="405"/>
      <c r="L10" s="405"/>
      <c r="M10" s="405"/>
      <c r="N10" s="405"/>
      <c r="O10" s="406">
        <v>5840000</v>
      </c>
      <c r="P10" s="406"/>
      <c r="Q10" s="406"/>
      <c r="R10" s="406"/>
      <c r="S10" s="406"/>
      <c r="T10" s="406"/>
      <c r="U10" s="406"/>
      <c r="V10" s="406">
        <v>5000</v>
      </c>
      <c r="W10" s="406"/>
      <c r="X10" s="406"/>
      <c r="Y10" s="406"/>
      <c r="Z10" s="406"/>
      <c r="AA10" s="406">
        <v>5000</v>
      </c>
      <c r="AB10" s="406"/>
      <c r="AC10" s="406"/>
      <c r="AD10" s="406"/>
      <c r="AE10" s="406"/>
      <c r="AF10" s="404"/>
      <c r="AG10" s="404"/>
      <c r="AH10" s="404"/>
      <c r="AI10" s="404"/>
      <c r="AJ10" s="404"/>
      <c r="AK10" s="404"/>
    </row>
    <row r="11" spans="1:39" ht="25.5" customHeight="1">
      <c r="C11" s="405" t="s">
        <v>1217</v>
      </c>
      <c r="D11" s="405"/>
      <c r="E11" s="405"/>
      <c r="F11" s="405"/>
      <c r="G11" s="405"/>
      <c r="H11" s="405"/>
      <c r="I11" s="405" t="s">
        <v>1219</v>
      </c>
      <c r="J11" s="405"/>
      <c r="K11" s="405"/>
      <c r="L11" s="405"/>
      <c r="M11" s="405"/>
      <c r="N11" s="405"/>
      <c r="O11" s="406">
        <v>12792000</v>
      </c>
      <c r="P11" s="406"/>
      <c r="Q11" s="406"/>
      <c r="R11" s="406"/>
      <c r="S11" s="406"/>
      <c r="T11" s="406"/>
      <c r="U11" s="406"/>
      <c r="V11" s="406">
        <v>5000</v>
      </c>
      <c r="W11" s="406"/>
      <c r="X11" s="406"/>
      <c r="Y11" s="406"/>
      <c r="Z11" s="406"/>
      <c r="AA11" s="406">
        <v>5000</v>
      </c>
      <c r="AB11" s="406"/>
      <c r="AC11" s="406"/>
      <c r="AD11" s="406"/>
      <c r="AE11" s="406"/>
      <c r="AF11" s="404"/>
      <c r="AG11" s="404"/>
      <c r="AH11" s="404"/>
      <c r="AI11" s="404"/>
      <c r="AJ11" s="404"/>
      <c r="AK11" s="404"/>
    </row>
    <row r="12" spans="1:39" ht="25.5" hidden="1" customHeight="1">
      <c r="C12" s="405"/>
      <c r="D12" s="405"/>
      <c r="E12" s="405"/>
      <c r="F12" s="405"/>
      <c r="G12" s="405"/>
      <c r="H12" s="405"/>
      <c r="I12" s="405"/>
      <c r="J12" s="405"/>
      <c r="K12" s="405"/>
      <c r="L12" s="405"/>
      <c r="M12" s="405"/>
      <c r="N12" s="405"/>
      <c r="O12" s="406"/>
      <c r="P12" s="406"/>
      <c r="Q12" s="406"/>
      <c r="R12" s="406"/>
      <c r="S12" s="406"/>
      <c r="T12" s="406"/>
      <c r="U12" s="406"/>
      <c r="V12" s="406"/>
      <c r="W12" s="406"/>
      <c r="X12" s="406"/>
      <c r="Y12" s="406"/>
      <c r="Z12" s="406"/>
      <c r="AA12" s="406"/>
      <c r="AB12" s="406"/>
      <c r="AC12" s="406"/>
      <c r="AD12" s="406"/>
      <c r="AE12" s="406"/>
      <c r="AF12" s="404"/>
      <c r="AG12" s="404"/>
      <c r="AH12" s="404"/>
      <c r="AI12" s="404"/>
      <c r="AJ12" s="404"/>
      <c r="AK12" s="404"/>
    </row>
    <row r="13" spans="1:39" ht="25.5" hidden="1" customHeight="1">
      <c r="C13" s="405"/>
      <c r="D13" s="405"/>
      <c r="E13" s="405"/>
      <c r="F13" s="405"/>
      <c r="G13" s="405"/>
      <c r="H13" s="405"/>
      <c r="I13" s="405"/>
      <c r="J13" s="405"/>
      <c r="K13" s="405"/>
      <c r="L13" s="405"/>
      <c r="M13" s="405"/>
      <c r="N13" s="405"/>
      <c r="O13" s="406"/>
      <c r="P13" s="406"/>
      <c r="Q13" s="406"/>
      <c r="R13" s="406"/>
      <c r="S13" s="406"/>
      <c r="T13" s="406"/>
      <c r="U13" s="406"/>
      <c r="V13" s="406"/>
      <c r="W13" s="406"/>
      <c r="X13" s="406"/>
      <c r="Y13" s="406"/>
      <c r="Z13" s="406"/>
      <c r="AA13" s="406"/>
      <c r="AB13" s="406"/>
      <c r="AC13" s="406"/>
      <c r="AD13" s="406"/>
      <c r="AE13" s="406"/>
      <c r="AF13" s="404"/>
      <c r="AG13" s="404"/>
      <c r="AH13" s="404"/>
      <c r="AI13" s="404"/>
      <c r="AJ13" s="404"/>
      <c r="AK13" s="404"/>
    </row>
    <row r="14" spans="1:39" ht="18.75" customHeight="1">
      <c r="C14" s="180"/>
      <c r="D14" s="408" t="s">
        <v>1012</v>
      </c>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7"/>
    </row>
    <row r="15" spans="1:39" ht="7.5" customHeight="1">
      <c r="A15" s="7"/>
      <c r="B15" s="6"/>
      <c r="C15" s="5"/>
      <c r="D15" s="5"/>
      <c r="E15" s="142"/>
      <c r="F15" s="142"/>
      <c r="G15" s="142"/>
      <c r="H15" s="142"/>
      <c r="I15" s="142"/>
      <c r="J15" s="142"/>
      <c r="K15" s="142"/>
      <c r="L15" s="142"/>
      <c r="M15" s="142"/>
      <c r="N15" s="142"/>
      <c r="O15" s="142"/>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47"/>
    </row>
    <row r="16" spans="1:39" ht="26.25" customHeight="1">
      <c r="A16" s="7"/>
      <c r="B16" s="6"/>
      <c r="C16" s="5"/>
      <c r="D16" s="1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103" t="s">
        <v>1034</v>
      </c>
    </row>
    <row r="17" spans="1:39">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row>
    <row r="18" spans="1:39" ht="18.75" customHeight="1">
      <c r="A18" s="7"/>
      <c r="B18" s="6"/>
      <c r="C18" s="142"/>
      <c r="D18" s="385" t="s">
        <v>50</v>
      </c>
      <c r="E18" s="385"/>
      <c r="F18" s="385"/>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c r="AL18" s="2"/>
      <c r="AM18" s="97"/>
    </row>
    <row r="19" spans="1:39">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2"/>
      <c r="AF19" s="403" t="s">
        <v>43</v>
      </c>
      <c r="AG19" s="403"/>
      <c r="AH19" s="403"/>
      <c r="AI19" s="403"/>
      <c r="AJ19" s="403"/>
      <c r="AK19" s="403"/>
    </row>
    <row r="20" spans="1:39" ht="25.5" customHeight="1">
      <c r="C20" s="395" t="s">
        <v>51</v>
      </c>
      <c r="D20" s="395"/>
      <c r="E20" s="395"/>
      <c r="F20" s="395"/>
      <c r="G20" s="395"/>
      <c r="H20" s="395"/>
      <c r="I20" s="395" t="s">
        <v>45</v>
      </c>
      <c r="J20" s="395"/>
      <c r="K20" s="395"/>
      <c r="L20" s="395"/>
      <c r="M20" s="395"/>
      <c r="N20" s="395"/>
      <c r="O20" s="395" t="s">
        <v>52</v>
      </c>
      <c r="P20" s="395"/>
      <c r="Q20" s="395"/>
      <c r="R20" s="395"/>
      <c r="S20" s="395"/>
      <c r="T20" s="395"/>
      <c r="U20" s="395"/>
      <c r="V20" s="395" t="s">
        <v>53</v>
      </c>
      <c r="W20" s="395"/>
      <c r="X20" s="395"/>
      <c r="Y20" s="395"/>
      <c r="Z20" s="395"/>
      <c r="AA20" s="395"/>
      <c r="AB20" s="395"/>
      <c r="AC20" s="395"/>
      <c r="AD20" s="395"/>
      <c r="AE20" s="395" t="s">
        <v>49</v>
      </c>
      <c r="AF20" s="395"/>
      <c r="AG20" s="395"/>
      <c r="AH20" s="395"/>
      <c r="AI20" s="395"/>
      <c r="AJ20" s="395"/>
      <c r="AK20" s="395"/>
    </row>
    <row r="21" spans="1:39" ht="25.5" customHeight="1">
      <c r="C21" s="409"/>
      <c r="D21" s="409"/>
      <c r="E21" s="409"/>
      <c r="F21" s="409"/>
      <c r="G21" s="409"/>
      <c r="H21" s="409"/>
      <c r="I21" s="404"/>
      <c r="J21" s="404"/>
      <c r="K21" s="404"/>
      <c r="L21" s="404"/>
      <c r="M21" s="404"/>
      <c r="N21" s="404"/>
      <c r="O21" s="406"/>
      <c r="P21" s="406"/>
      <c r="Q21" s="406"/>
      <c r="R21" s="406"/>
      <c r="S21" s="406"/>
      <c r="T21" s="406"/>
      <c r="U21" s="406"/>
      <c r="V21" s="406"/>
      <c r="W21" s="406"/>
      <c r="X21" s="406"/>
      <c r="Y21" s="406"/>
      <c r="Z21" s="406"/>
      <c r="AA21" s="406"/>
      <c r="AB21" s="406"/>
      <c r="AC21" s="406"/>
      <c r="AD21" s="406"/>
      <c r="AE21" s="405"/>
      <c r="AF21" s="405"/>
      <c r="AG21" s="405"/>
      <c r="AH21" s="405"/>
      <c r="AI21" s="405"/>
      <c r="AJ21" s="405"/>
      <c r="AK21" s="405"/>
    </row>
    <row r="22" spans="1:39" ht="25.5" customHeight="1">
      <c r="C22" s="409"/>
      <c r="D22" s="409"/>
      <c r="E22" s="409"/>
      <c r="F22" s="409"/>
      <c r="G22" s="409"/>
      <c r="H22" s="409"/>
      <c r="I22" s="404"/>
      <c r="J22" s="404"/>
      <c r="K22" s="404"/>
      <c r="L22" s="404"/>
      <c r="M22" s="404"/>
      <c r="N22" s="404"/>
      <c r="O22" s="406"/>
      <c r="P22" s="406"/>
      <c r="Q22" s="406"/>
      <c r="R22" s="406"/>
      <c r="S22" s="406"/>
      <c r="T22" s="406"/>
      <c r="U22" s="406"/>
      <c r="V22" s="406"/>
      <c r="W22" s="406"/>
      <c r="X22" s="406"/>
      <c r="Y22" s="406"/>
      <c r="Z22" s="406"/>
      <c r="AA22" s="406"/>
      <c r="AB22" s="406"/>
      <c r="AC22" s="406"/>
      <c r="AD22" s="406"/>
      <c r="AE22" s="405"/>
      <c r="AF22" s="405"/>
      <c r="AG22" s="405"/>
      <c r="AH22" s="405"/>
      <c r="AI22" s="405"/>
      <c r="AJ22" s="405"/>
      <c r="AK22" s="405"/>
    </row>
    <row r="23" spans="1:39" ht="7.5" customHeight="1">
      <c r="A23" s="7"/>
      <c r="B23" s="6"/>
      <c r="C23" s="5"/>
      <c r="D23" s="5"/>
      <c r="E23" s="142"/>
      <c r="F23" s="142"/>
      <c r="G23" s="142"/>
      <c r="H23" s="142"/>
      <c r="I23" s="142"/>
      <c r="J23" s="142"/>
      <c r="K23" s="142"/>
      <c r="L23" s="142"/>
      <c r="M23" s="142"/>
      <c r="N23" s="142"/>
      <c r="O23" s="142"/>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47"/>
    </row>
    <row r="24" spans="1:39" ht="26.25" customHeight="1">
      <c r="A24" s="7"/>
      <c r="B24" s="6"/>
      <c r="C24" s="5"/>
      <c r="D24" s="1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K24" s="407"/>
      <c r="AL24" s="103" t="s">
        <v>1034</v>
      </c>
    </row>
    <row r="26" spans="1:39" ht="18.75" customHeight="1">
      <c r="A26" s="7"/>
      <c r="B26" s="6"/>
      <c r="C26" s="142"/>
      <c r="D26" s="385" t="s">
        <v>54</v>
      </c>
      <c r="E26" s="385"/>
      <c r="F26" s="385"/>
      <c r="G26" s="385"/>
      <c r="H26" s="385"/>
      <c r="I26" s="385"/>
      <c r="J26" s="385"/>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2"/>
      <c r="AM26" s="97"/>
    </row>
    <row r="27" spans="1:39">
      <c r="AL27" s="19"/>
      <c r="AM27" s="97"/>
    </row>
    <row r="28" spans="1:39" ht="52.5" customHeight="1">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97"/>
      <c r="AM28" s="97"/>
    </row>
    <row r="30" spans="1:39" ht="32.25" customHeight="1">
      <c r="A30" s="7"/>
      <c r="B30" s="6"/>
      <c r="C30" s="142"/>
      <c r="D30" s="385" t="s">
        <v>1015</v>
      </c>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2"/>
      <c r="AM30" s="97"/>
    </row>
    <row r="31" spans="1:39">
      <c r="AL31" s="19"/>
      <c r="AM31" s="97"/>
    </row>
    <row r="32" spans="1:39" ht="52.5" customHeight="1">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97"/>
      <c r="AM32" s="97"/>
    </row>
    <row r="36" spans="1:37" s="91" customFormat="1" ht="188.25" customHeight="1">
      <c r="A36" s="272" t="s">
        <v>1167</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4"/>
    </row>
  </sheetData>
  <mergeCells count="63">
    <mergeCell ref="A36:AK36"/>
    <mergeCell ref="C22:H22"/>
    <mergeCell ref="I22:N22"/>
    <mergeCell ref="O22:U22"/>
    <mergeCell ref="V22:AD22"/>
    <mergeCell ref="AE22:AK22"/>
    <mergeCell ref="E24:AK24"/>
    <mergeCell ref="D26:AK26"/>
    <mergeCell ref="C28:AK28"/>
    <mergeCell ref="D30:AK30"/>
    <mergeCell ref="C32:AK32"/>
    <mergeCell ref="C21:H21"/>
    <mergeCell ref="I21:N21"/>
    <mergeCell ref="O21:U21"/>
    <mergeCell ref="V21:AD21"/>
    <mergeCell ref="AE21:AK21"/>
    <mergeCell ref="D18:AK18"/>
    <mergeCell ref="AF19:AK19"/>
    <mergeCell ref="C20:H20"/>
    <mergeCell ref="I20:N20"/>
    <mergeCell ref="O20:U20"/>
    <mergeCell ref="V20:AD20"/>
    <mergeCell ref="AE20:AK20"/>
    <mergeCell ref="E16:AK16"/>
    <mergeCell ref="C13:H13"/>
    <mergeCell ref="I13:N13"/>
    <mergeCell ref="O13:U13"/>
    <mergeCell ref="V13:Z13"/>
    <mergeCell ref="AA13:AE13"/>
    <mergeCell ref="AF13:AK13"/>
    <mergeCell ref="D14:AJ14"/>
    <mergeCell ref="AF12:AK12"/>
    <mergeCell ref="C11:H11"/>
    <mergeCell ref="I11:N11"/>
    <mergeCell ref="O11:U11"/>
    <mergeCell ref="V11:Z11"/>
    <mergeCell ref="AA11:AE11"/>
    <mergeCell ref="AF11:AK11"/>
    <mergeCell ref="C12:H12"/>
    <mergeCell ref="I12:N12"/>
    <mergeCell ref="O12:U12"/>
    <mergeCell ref="V12:Z12"/>
    <mergeCell ref="AA12:AE12"/>
    <mergeCell ref="AF10:AK10"/>
    <mergeCell ref="C10:H10"/>
    <mergeCell ref="I10:N10"/>
    <mergeCell ref="O10:U10"/>
    <mergeCell ref="V10:Z10"/>
    <mergeCell ref="AA10:AE10"/>
    <mergeCell ref="AF9:AK9"/>
    <mergeCell ref="B2:P2"/>
    <mergeCell ref="C4:P4"/>
    <mergeCell ref="D6:AK6"/>
    <mergeCell ref="AE7:AI7"/>
    <mergeCell ref="AJ7:AK7"/>
    <mergeCell ref="D8:J8"/>
    <mergeCell ref="K8:M8"/>
    <mergeCell ref="AF8:AK8"/>
    <mergeCell ref="C9:H9"/>
    <mergeCell ref="I9:N9"/>
    <mergeCell ref="O9:U9"/>
    <mergeCell ref="V9:Z9"/>
    <mergeCell ref="AA9:AE9"/>
  </mergeCells>
  <phoneticPr fontId="2" type="noConversion"/>
  <pageMargins left="0.47244094488188981" right="0.47244094488188981" top="0.74803149606299213" bottom="0.74803149606299213" header="0.31496062992125984" footer="0.31496062992125984"/>
  <pageSetup paperSize="9" scale="9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M31"/>
  <sheetViews>
    <sheetView view="pageBreakPreview" zoomScaleNormal="85" zoomScaleSheetLayoutView="100" workbookViewId="0">
      <selection activeCell="G1" sqref="G1"/>
    </sheetView>
  </sheetViews>
  <sheetFormatPr defaultRowHeight="16.5"/>
  <cols>
    <col min="1" max="4" width="1.125" style="91" customWidth="1"/>
    <col min="5" max="5" width="1.625" style="91" customWidth="1"/>
    <col min="6" max="6" width="1.875" style="91" customWidth="1"/>
    <col min="7" max="7" width="2.875" style="91" customWidth="1"/>
    <col min="8" max="38" width="2.375" style="91" customWidth="1"/>
    <col min="39" max="39" width="15" style="97" customWidth="1"/>
    <col min="40" max="16384" width="9" style="97"/>
  </cols>
  <sheetData>
    <row r="1" spans="1:39" ht="19.5">
      <c r="A1" s="4"/>
      <c r="B1" s="141"/>
      <c r="C1" s="141"/>
      <c r="D1" s="141"/>
      <c r="E1" s="141"/>
      <c r="F1" s="141"/>
      <c r="G1" s="141"/>
      <c r="H1" s="141"/>
      <c r="I1" s="141"/>
      <c r="J1" s="141"/>
      <c r="K1" s="141"/>
      <c r="L1" s="141"/>
      <c r="M1" s="141"/>
      <c r="N1" s="141"/>
      <c r="O1" s="141"/>
      <c r="P1" s="141"/>
      <c r="Q1" s="4"/>
      <c r="R1" s="4"/>
      <c r="S1" s="4"/>
      <c r="T1" s="4"/>
      <c r="U1" s="4"/>
      <c r="V1" s="4"/>
      <c r="W1" s="4"/>
      <c r="X1" s="4"/>
      <c r="Y1" s="4"/>
      <c r="Z1" s="4"/>
      <c r="AA1" s="4"/>
      <c r="AB1" s="4"/>
      <c r="AC1" s="4"/>
      <c r="AD1" s="4"/>
      <c r="AE1" s="4"/>
      <c r="AF1" s="4"/>
      <c r="AG1" s="4"/>
      <c r="AH1" s="4"/>
      <c r="AI1" s="4"/>
      <c r="AJ1" s="4"/>
      <c r="AK1" s="4"/>
      <c r="AL1" s="14"/>
    </row>
    <row r="2" spans="1:39" ht="19.5">
      <c r="A2" s="4"/>
      <c r="B2" s="4"/>
      <c r="C2" s="435" t="s">
        <v>55</v>
      </c>
      <c r="D2" s="435"/>
      <c r="E2" s="435"/>
      <c r="F2" s="435"/>
      <c r="G2" s="435"/>
      <c r="H2" s="435"/>
      <c r="I2" s="435"/>
      <c r="J2" s="435"/>
      <c r="K2" s="435"/>
      <c r="L2" s="435"/>
      <c r="M2" s="435"/>
      <c r="N2" s="435"/>
      <c r="O2" s="435"/>
      <c r="P2" s="435"/>
      <c r="Q2" s="4"/>
      <c r="R2" s="4"/>
      <c r="S2" s="4"/>
      <c r="T2" s="4"/>
      <c r="U2" s="4"/>
      <c r="V2" s="4"/>
      <c r="W2" s="4"/>
      <c r="X2" s="4"/>
      <c r="Y2" s="4"/>
      <c r="Z2" s="4"/>
      <c r="AA2" s="4"/>
      <c r="AB2" s="4"/>
      <c r="AC2" s="4"/>
      <c r="AD2" s="4"/>
      <c r="AE2" s="4"/>
      <c r="AF2" s="4"/>
      <c r="AG2" s="4"/>
      <c r="AH2" s="4"/>
      <c r="AI2" s="4"/>
      <c r="AJ2" s="4"/>
      <c r="AK2" s="4"/>
      <c r="AL2" s="14"/>
    </row>
    <row r="3" spans="1:39" ht="17.25" customHeight="1">
      <c r="A3" s="20"/>
      <c r="B3" s="20"/>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436" t="s">
        <v>56</v>
      </c>
      <c r="AF3" s="436"/>
      <c r="AG3" s="436"/>
      <c r="AH3" s="436"/>
      <c r="AI3" s="436"/>
      <c r="AJ3" s="436"/>
      <c r="AK3" s="436"/>
      <c r="AL3" s="436"/>
    </row>
    <row r="4" spans="1:39" ht="16.5" customHeight="1">
      <c r="A4" s="20"/>
      <c r="B4" s="20"/>
      <c r="C4" s="437" t="s">
        <v>57</v>
      </c>
      <c r="D4" s="437"/>
      <c r="E4" s="437"/>
      <c r="F4" s="437"/>
      <c r="G4" s="437" t="s">
        <v>58</v>
      </c>
      <c r="H4" s="437"/>
      <c r="I4" s="437" t="s">
        <v>59</v>
      </c>
      <c r="J4" s="437"/>
      <c r="K4" s="437"/>
      <c r="L4" s="437"/>
      <c r="M4" s="437"/>
      <c r="N4" s="437"/>
      <c r="O4" s="437"/>
      <c r="P4" s="437"/>
      <c r="Q4" s="437"/>
      <c r="R4" s="437"/>
      <c r="S4" s="437"/>
      <c r="T4" s="437"/>
      <c r="U4" s="437"/>
      <c r="V4" s="437"/>
      <c r="W4" s="438" t="s">
        <v>60</v>
      </c>
      <c r="X4" s="438"/>
      <c r="Y4" s="438"/>
      <c r="Z4" s="438"/>
      <c r="AA4" s="438"/>
      <c r="AB4" s="438"/>
      <c r="AC4" s="437" t="s">
        <v>61</v>
      </c>
      <c r="AD4" s="437"/>
      <c r="AE4" s="437"/>
      <c r="AF4" s="437"/>
      <c r="AG4" s="437"/>
      <c r="AH4" s="437"/>
      <c r="AI4" s="437" t="s">
        <v>62</v>
      </c>
      <c r="AJ4" s="437"/>
      <c r="AK4" s="437"/>
      <c r="AL4" s="437"/>
    </row>
    <row r="5" spans="1:39" ht="29.25" customHeight="1">
      <c r="A5" s="20"/>
      <c r="B5" s="20"/>
      <c r="C5" s="437"/>
      <c r="D5" s="437"/>
      <c r="E5" s="437"/>
      <c r="F5" s="437"/>
      <c r="G5" s="437"/>
      <c r="H5" s="437"/>
      <c r="I5" s="437" t="s">
        <v>63</v>
      </c>
      <c r="J5" s="437"/>
      <c r="K5" s="437"/>
      <c r="L5" s="437" t="s">
        <v>64</v>
      </c>
      <c r="M5" s="437"/>
      <c r="N5" s="437"/>
      <c r="O5" s="437"/>
      <c r="P5" s="437"/>
      <c r="Q5" s="439" t="s">
        <v>65</v>
      </c>
      <c r="R5" s="439"/>
      <c r="S5" s="439"/>
      <c r="T5" s="439" t="s">
        <v>66</v>
      </c>
      <c r="U5" s="439"/>
      <c r="V5" s="439"/>
      <c r="W5" s="438"/>
      <c r="X5" s="438"/>
      <c r="Y5" s="438"/>
      <c r="Z5" s="438"/>
      <c r="AA5" s="438"/>
      <c r="AB5" s="438"/>
      <c r="AC5" s="437"/>
      <c r="AD5" s="437"/>
      <c r="AE5" s="437"/>
      <c r="AF5" s="437"/>
      <c r="AG5" s="437"/>
      <c r="AH5" s="437"/>
      <c r="AI5" s="437"/>
      <c r="AJ5" s="437"/>
      <c r="AK5" s="437"/>
      <c r="AL5" s="437"/>
    </row>
    <row r="6" spans="1:39" ht="29.25" customHeight="1">
      <c r="A6" s="20"/>
      <c r="B6" s="20"/>
      <c r="C6" s="417" t="s">
        <v>1209</v>
      </c>
      <c r="D6" s="418"/>
      <c r="E6" s="418"/>
      <c r="F6" s="419"/>
      <c r="G6" s="420" t="s">
        <v>1220</v>
      </c>
      <c r="H6" s="421"/>
      <c r="I6" s="420" t="s">
        <v>1218</v>
      </c>
      <c r="J6" s="422"/>
      <c r="K6" s="421"/>
      <c r="L6" s="423">
        <v>60000</v>
      </c>
      <c r="M6" s="424"/>
      <c r="N6" s="424"/>
      <c r="O6" s="424"/>
      <c r="P6" s="425"/>
      <c r="Q6" s="423">
        <v>5000</v>
      </c>
      <c r="R6" s="424"/>
      <c r="S6" s="425"/>
      <c r="T6" s="423">
        <v>5000</v>
      </c>
      <c r="U6" s="424"/>
      <c r="V6" s="425"/>
      <c r="W6" s="426">
        <f t="shared" ref="W6:W8" si="0">L6*T6</f>
        <v>300000000</v>
      </c>
      <c r="X6" s="427"/>
      <c r="Y6" s="427"/>
      <c r="Z6" s="427"/>
      <c r="AA6" s="427"/>
      <c r="AB6" s="428"/>
      <c r="AC6" s="423">
        <v>300000000</v>
      </c>
      <c r="AD6" s="424"/>
      <c r="AE6" s="424"/>
      <c r="AF6" s="424"/>
      <c r="AG6" s="424"/>
      <c r="AH6" s="425"/>
      <c r="AI6" s="414">
        <v>0</v>
      </c>
      <c r="AJ6" s="415"/>
      <c r="AK6" s="415"/>
      <c r="AL6" s="416"/>
    </row>
    <row r="7" spans="1:39" ht="29.25" customHeight="1">
      <c r="A7" s="20"/>
      <c r="B7" s="20"/>
      <c r="C7" s="417" t="s">
        <v>1221</v>
      </c>
      <c r="D7" s="418"/>
      <c r="E7" s="418"/>
      <c r="F7" s="419"/>
      <c r="G7" s="420" t="s">
        <v>1222</v>
      </c>
      <c r="H7" s="421"/>
      <c r="I7" s="420" t="s">
        <v>1218</v>
      </c>
      <c r="J7" s="422"/>
      <c r="K7" s="421"/>
      <c r="L7" s="423">
        <v>5780000</v>
      </c>
      <c r="M7" s="424"/>
      <c r="N7" s="424"/>
      <c r="O7" s="424"/>
      <c r="P7" s="425"/>
      <c r="Q7" s="423">
        <v>5000</v>
      </c>
      <c r="R7" s="424"/>
      <c r="S7" s="425"/>
      <c r="T7" s="423">
        <v>5000</v>
      </c>
      <c r="U7" s="424"/>
      <c r="V7" s="425"/>
      <c r="W7" s="426">
        <f t="shared" si="0"/>
        <v>28900000000</v>
      </c>
      <c r="X7" s="427"/>
      <c r="Y7" s="427"/>
      <c r="Z7" s="427"/>
      <c r="AA7" s="427"/>
      <c r="AB7" s="428"/>
      <c r="AC7" s="423">
        <v>29200000000</v>
      </c>
      <c r="AD7" s="424"/>
      <c r="AE7" s="424"/>
      <c r="AF7" s="424"/>
      <c r="AG7" s="424"/>
      <c r="AH7" s="425"/>
      <c r="AI7" s="414">
        <f>L7*T7/AC6</f>
        <v>96.333333333333329</v>
      </c>
      <c r="AJ7" s="415"/>
      <c r="AK7" s="415"/>
      <c r="AL7" s="416"/>
    </row>
    <row r="8" spans="1:39" ht="29.25" customHeight="1">
      <c r="A8" s="20"/>
      <c r="B8" s="20"/>
      <c r="C8" s="417" t="s">
        <v>1221</v>
      </c>
      <c r="D8" s="418"/>
      <c r="E8" s="418"/>
      <c r="F8" s="419"/>
      <c r="G8" s="420" t="s">
        <v>1222</v>
      </c>
      <c r="H8" s="421"/>
      <c r="I8" s="420" t="s">
        <v>1219</v>
      </c>
      <c r="J8" s="422"/>
      <c r="K8" s="421"/>
      <c r="L8" s="423">
        <v>12792000</v>
      </c>
      <c r="M8" s="424"/>
      <c r="N8" s="424"/>
      <c r="O8" s="424"/>
      <c r="P8" s="425"/>
      <c r="Q8" s="423">
        <v>5000</v>
      </c>
      <c r="R8" s="424"/>
      <c r="S8" s="425"/>
      <c r="T8" s="423">
        <v>5000</v>
      </c>
      <c r="U8" s="424"/>
      <c r="V8" s="425"/>
      <c r="W8" s="426">
        <f t="shared" si="0"/>
        <v>63960000000</v>
      </c>
      <c r="X8" s="427"/>
      <c r="Y8" s="427"/>
      <c r="Z8" s="427"/>
      <c r="AA8" s="427"/>
      <c r="AB8" s="428"/>
      <c r="AC8" s="423">
        <v>93160000000</v>
      </c>
      <c r="AD8" s="424"/>
      <c r="AE8" s="424"/>
      <c r="AF8" s="424"/>
      <c r="AG8" s="424"/>
      <c r="AH8" s="425"/>
      <c r="AI8" s="414">
        <f>L8*T8/AC6</f>
        <v>213.2</v>
      </c>
      <c r="AJ8" s="415"/>
      <c r="AK8" s="415"/>
      <c r="AL8" s="416"/>
    </row>
    <row r="9" spans="1:39" ht="29.25" hidden="1" customHeight="1">
      <c r="A9" s="20"/>
      <c r="B9" s="20"/>
      <c r="C9" s="417"/>
      <c r="D9" s="418"/>
      <c r="E9" s="418"/>
      <c r="F9" s="419"/>
      <c r="G9" s="420"/>
      <c r="H9" s="421"/>
      <c r="I9" s="420"/>
      <c r="J9" s="422"/>
      <c r="K9" s="421"/>
      <c r="L9" s="423"/>
      <c r="M9" s="424"/>
      <c r="N9" s="424"/>
      <c r="O9" s="424"/>
      <c r="P9" s="425"/>
      <c r="Q9" s="423"/>
      <c r="R9" s="424"/>
      <c r="S9" s="425"/>
      <c r="T9" s="423"/>
      <c r="U9" s="424"/>
      <c r="V9" s="425"/>
      <c r="W9" s="426">
        <f>L9*T9</f>
        <v>0</v>
      </c>
      <c r="X9" s="427"/>
      <c r="Y9" s="427"/>
      <c r="Z9" s="427"/>
      <c r="AA9" s="427"/>
      <c r="AB9" s="428"/>
      <c r="AC9" s="423"/>
      <c r="AD9" s="424"/>
      <c r="AE9" s="424"/>
      <c r="AF9" s="424"/>
      <c r="AG9" s="424"/>
      <c r="AH9" s="425"/>
      <c r="AI9" s="414"/>
      <c r="AJ9" s="415"/>
      <c r="AK9" s="415"/>
      <c r="AL9" s="416"/>
    </row>
    <row r="10" spans="1:39" ht="29.25" hidden="1" customHeight="1">
      <c r="A10" s="20"/>
      <c r="B10" s="20"/>
      <c r="C10" s="417"/>
      <c r="D10" s="418"/>
      <c r="E10" s="418"/>
      <c r="F10" s="419"/>
      <c r="G10" s="420"/>
      <c r="H10" s="421"/>
      <c r="I10" s="420"/>
      <c r="J10" s="422"/>
      <c r="K10" s="421"/>
      <c r="L10" s="423"/>
      <c r="M10" s="424"/>
      <c r="N10" s="424"/>
      <c r="O10" s="424"/>
      <c r="P10" s="425"/>
      <c r="Q10" s="423"/>
      <c r="R10" s="424"/>
      <c r="S10" s="425"/>
      <c r="T10" s="423"/>
      <c r="U10" s="424"/>
      <c r="V10" s="425"/>
      <c r="W10" s="426">
        <f>L10*T10</f>
        <v>0</v>
      </c>
      <c r="X10" s="427"/>
      <c r="Y10" s="427"/>
      <c r="Z10" s="427"/>
      <c r="AA10" s="427"/>
      <c r="AB10" s="428"/>
      <c r="AC10" s="423"/>
      <c r="AD10" s="424"/>
      <c r="AE10" s="424"/>
      <c r="AF10" s="424"/>
      <c r="AG10" s="424"/>
      <c r="AH10" s="425"/>
      <c r="AI10" s="414"/>
      <c r="AJ10" s="415"/>
      <c r="AK10" s="415"/>
      <c r="AL10" s="416"/>
    </row>
    <row r="11" spans="1:39" ht="29.25" hidden="1" customHeight="1">
      <c r="A11" s="20"/>
      <c r="B11" s="20"/>
      <c r="C11" s="417"/>
      <c r="D11" s="418"/>
      <c r="E11" s="418"/>
      <c r="F11" s="419"/>
      <c r="G11" s="420"/>
      <c r="H11" s="421"/>
      <c r="I11" s="420"/>
      <c r="J11" s="422"/>
      <c r="K11" s="421"/>
      <c r="L11" s="423"/>
      <c r="M11" s="424"/>
      <c r="N11" s="424"/>
      <c r="O11" s="424"/>
      <c r="P11" s="425"/>
      <c r="Q11" s="423"/>
      <c r="R11" s="424"/>
      <c r="S11" s="425"/>
      <c r="T11" s="423"/>
      <c r="U11" s="424"/>
      <c r="V11" s="425"/>
      <c r="W11" s="426">
        <f>L11*T11</f>
        <v>0</v>
      </c>
      <c r="X11" s="427"/>
      <c r="Y11" s="427"/>
      <c r="Z11" s="427"/>
      <c r="AA11" s="427"/>
      <c r="AB11" s="428"/>
      <c r="AC11" s="423"/>
      <c r="AD11" s="424"/>
      <c r="AE11" s="424"/>
      <c r="AF11" s="424"/>
      <c r="AG11" s="424"/>
      <c r="AH11" s="425"/>
      <c r="AI11" s="414"/>
      <c r="AJ11" s="415"/>
      <c r="AK11" s="415"/>
      <c r="AL11" s="416"/>
    </row>
    <row r="12" spans="1:39" ht="33" hidden="1" customHeight="1">
      <c r="A12" s="20"/>
      <c r="B12" s="20"/>
      <c r="C12" s="417"/>
      <c r="D12" s="418"/>
      <c r="E12" s="418"/>
      <c r="F12" s="419"/>
      <c r="G12" s="420"/>
      <c r="H12" s="421"/>
      <c r="I12" s="420"/>
      <c r="J12" s="422"/>
      <c r="K12" s="421"/>
      <c r="L12" s="423"/>
      <c r="M12" s="424"/>
      <c r="N12" s="424"/>
      <c r="O12" s="424"/>
      <c r="P12" s="425"/>
      <c r="Q12" s="423"/>
      <c r="R12" s="424"/>
      <c r="S12" s="425"/>
      <c r="T12" s="423"/>
      <c r="U12" s="424"/>
      <c r="V12" s="425"/>
      <c r="W12" s="426">
        <f>L12*T12</f>
        <v>0</v>
      </c>
      <c r="X12" s="427"/>
      <c r="Y12" s="427"/>
      <c r="Z12" s="427"/>
      <c r="AA12" s="427"/>
      <c r="AB12" s="428"/>
      <c r="AC12" s="423"/>
      <c r="AD12" s="424"/>
      <c r="AE12" s="424"/>
      <c r="AF12" s="424"/>
      <c r="AG12" s="424"/>
      <c r="AH12" s="425"/>
      <c r="AI12" s="414"/>
      <c r="AJ12" s="415"/>
      <c r="AK12" s="415"/>
      <c r="AL12" s="416"/>
    </row>
    <row r="13" spans="1:39" ht="7.5" customHeight="1">
      <c r="A13" s="7"/>
      <c r="B13" s="6"/>
      <c r="C13" s="5"/>
      <c r="D13" s="5"/>
      <c r="E13" s="142"/>
      <c r="F13" s="142"/>
      <c r="G13" s="142"/>
      <c r="H13" s="142"/>
      <c r="I13" s="142"/>
      <c r="J13" s="142"/>
      <c r="K13" s="142"/>
      <c r="L13" s="142"/>
      <c r="M13" s="142"/>
      <c r="N13" s="142"/>
      <c r="O13" s="142"/>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47"/>
      <c r="AM13" s="91"/>
    </row>
    <row r="14" spans="1:39" ht="26.25" customHeight="1">
      <c r="A14" s="7"/>
      <c r="B14" s="6"/>
      <c r="C14" s="5"/>
      <c r="D14" s="1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407"/>
      <c r="AL14" s="407"/>
      <c r="AM14" s="103" t="s">
        <v>1034</v>
      </c>
    </row>
    <row r="15" spans="1:39" ht="17.25" customHeight="1">
      <c r="A15" s="20"/>
      <c r="B15" s="20"/>
      <c r="C15" s="440"/>
      <c r="D15" s="440"/>
      <c r="E15" s="440"/>
      <c r="F15" s="440"/>
      <c r="G15" s="440"/>
      <c r="H15" s="440"/>
      <c r="I15" s="440"/>
      <c r="J15" s="440"/>
      <c r="K15" s="440"/>
      <c r="L15" s="440"/>
      <c r="M15" s="440"/>
      <c r="N15" s="440"/>
      <c r="O15" s="440"/>
      <c r="P15" s="440"/>
      <c r="Q15" s="440"/>
      <c r="R15" s="21"/>
      <c r="S15" s="21"/>
      <c r="T15" s="21"/>
      <c r="U15" s="21"/>
      <c r="V15" s="21"/>
      <c r="W15" s="21"/>
      <c r="X15" s="21"/>
      <c r="Y15" s="21"/>
      <c r="Z15" s="21"/>
      <c r="AA15" s="21"/>
      <c r="AB15" s="21"/>
      <c r="AC15" s="21"/>
      <c r="AD15" s="160"/>
      <c r="AE15" s="160"/>
      <c r="AF15" s="160"/>
      <c r="AG15" s="160"/>
      <c r="AH15" s="160"/>
      <c r="AI15" s="160"/>
      <c r="AJ15" s="160"/>
      <c r="AK15" s="160"/>
      <c r="AL15" s="160"/>
    </row>
    <row r="16" spans="1:39" ht="18.75" customHeight="1">
      <c r="A16" s="20"/>
      <c r="B16" s="20"/>
      <c r="C16" s="435" t="s">
        <v>68</v>
      </c>
      <c r="D16" s="435"/>
      <c r="E16" s="435"/>
      <c r="F16" s="435"/>
      <c r="G16" s="435"/>
      <c r="H16" s="435"/>
      <c r="I16" s="435"/>
      <c r="J16" s="435"/>
      <c r="K16" s="435"/>
      <c r="L16" s="435"/>
      <c r="M16" s="435"/>
      <c r="N16" s="435"/>
      <c r="O16" s="435"/>
      <c r="P16" s="435"/>
      <c r="Q16" s="147"/>
      <c r="R16" s="21"/>
      <c r="S16" s="21"/>
      <c r="T16" s="21"/>
      <c r="U16" s="21"/>
      <c r="V16" s="21"/>
      <c r="W16" s="21"/>
      <c r="X16" s="21"/>
      <c r="Y16" s="21"/>
      <c r="Z16" s="21"/>
      <c r="AA16" s="21"/>
      <c r="AB16" s="21"/>
      <c r="AC16" s="21"/>
      <c r="AD16" s="160"/>
      <c r="AE16" s="160"/>
      <c r="AF16" s="160"/>
      <c r="AG16" s="160"/>
      <c r="AH16" s="160"/>
      <c r="AI16" s="160"/>
      <c r="AJ16" s="160"/>
      <c r="AK16" s="160"/>
      <c r="AL16" s="160"/>
    </row>
    <row r="17" spans="1:39" ht="17.25" customHeight="1">
      <c r="A17" s="20"/>
      <c r="B17" s="20"/>
      <c r="C17" s="160"/>
      <c r="D17" s="160"/>
      <c r="E17" s="160"/>
      <c r="F17" s="160"/>
      <c r="G17" s="160"/>
      <c r="H17" s="160"/>
      <c r="I17" s="160"/>
      <c r="J17" s="160"/>
      <c r="K17" s="160"/>
      <c r="L17" s="160"/>
      <c r="M17" s="160"/>
      <c r="N17" s="160"/>
      <c r="O17" s="160"/>
      <c r="P17" s="160"/>
      <c r="Q17" s="160"/>
      <c r="R17" s="160"/>
      <c r="S17" s="21"/>
      <c r="T17" s="21"/>
      <c r="U17" s="21"/>
      <c r="V17" s="21"/>
      <c r="W17" s="21"/>
      <c r="X17" s="21"/>
      <c r="Y17" s="21"/>
      <c r="Z17" s="21"/>
      <c r="AA17" s="21"/>
      <c r="AB17" s="21"/>
      <c r="AC17" s="21"/>
      <c r="AD17" s="21"/>
      <c r="AE17" s="21"/>
      <c r="AF17" s="21"/>
      <c r="AG17" s="21"/>
      <c r="AH17" s="21"/>
      <c r="AI17" s="21"/>
      <c r="AJ17" s="21"/>
      <c r="AK17" s="21"/>
      <c r="AL17" s="21"/>
      <c r="AM17" s="19"/>
    </row>
    <row r="18" spans="1:39" ht="51" customHeight="1">
      <c r="C18" s="443"/>
      <c r="D18" s="444"/>
      <c r="E18" s="444"/>
      <c r="F18" s="444"/>
      <c r="G18" s="444"/>
      <c r="H18" s="444"/>
      <c r="I18" s="444"/>
      <c r="J18" s="444"/>
      <c r="K18" s="444"/>
      <c r="L18" s="444"/>
      <c r="M18" s="444"/>
      <c r="N18" s="444"/>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444"/>
      <c r="AL18" s="445"/>
    </row>
    <row r="20" spans="1:39" ht="17.25">
      <c r="C20" s="441" t="s">
        <v>1077</v>
      </c>
      <c r="D20" s="441"/>
      <c r="E20" s="441"/>
      <c r="F20" s="441"/>
      <c r="G20" s="441"/>
      <c r="H20" s="441"/>
      <c r="I20" s="441"/>
      <c r="J20" s="441"/>
      <c r="K20" s="441"/>
      <c r="L20" s="441"/>
      <c r="M20" s="441"/>
      <c r="N20" s="441"/>
      <c r="O20" s="441"/>
      <c r="P20" s="441"/>
    </row>
    <row r="21" spans="1:39" ht="17.25">
      <c r="C21" s="106"/>
      <c r="D21" s="106"/>
      <c r="E21" s="106"/>
      <c r="F21" s="106"/>
      <c r="G21" s="106"/>
      <c r="H21" s="106"/>
      <c r="I21" s="106"/>
      <c r="J21" s="106"/>
      <c r="K21" s="106"/>
      <c r="L21" s="106"/>
      <c r="M21" s="106"/>
      <c r="N21" s="106"/>
      <c r="O21" s="106"/>
      <c r="P21" s="106"/>
      <c r="AE21" s="430" t="s">
        <v>43</v>
      </c>
      <c r="AF21" s="430"/>
      <c r="AG21" s="430"/>
      <c r="AH21" s="430"/>
      <c r="AI21" s="430"/>
      <c r="AJ21" s="430"/>
      <c r="AK21" s="430"/>
      <c r="AL21" s="430"/>
    </row>
    <row r="22" spans="1:39" s="123" customFormat="1" ht="47.25" customHeight="1">
      <c r="A22" s="122"/>
      <c r="B22" s="122"/>
      <c r="C22" s="429" t="s">
        <v>63</v>
      </c>
      <c r="D22" s="429"/>
      <c r="E22" s="429"/>
      <c r="F22" s="429"/>
      <c r="G22" s="429"/>
      <c r="H22" s="429" t="s">
        <v>1078</v>
      </c>
      <c r="I22" s="429"/>
      <c r="J22" s="429"/>
      <c r="K22" s="429" t="s">
        <v>1079</v>
      </c>
      <c r="L22" s="429"/>
      <c r="M22" s="429"/>
      <c r="N22" s="429" t="s">
        <v>1080</v>
      </c>
      <c r="O22" s="429"/>
      <c r="P22" s="429"/>
      <c r="Q22" s="429" t="s">
        <v>1081</v>
      </c>
      <c r="R22" s="429"/>
      <c r="S22" s="429"/>
      <c r="T22" s="429" t="s">
        <v>1082</v>
      </c>
      <c r="U22" s="429"/>
      <c r="V22" s="429"/>
      <c r="W22" s="429"/>
      <c r="X22" s="429" t="s">
        <v>1083</v>
      </c>
      <c r="Y22" s="429"/>
      <c r="Z22" s="429"/>
      <c r="AA22" s="429" t="s">
        <v>1084</v>
      </c>
      <c r="AB22" s="429"/>
      <c r="AC22" s="429"/>
      <c r="AD22" s="429" t="s">
        <v>1085</v>
      </c>
      <c r="AE22" s="429"/>
      <c r="AF22" s="429"/>
      <c r="AG22" s="429" t="s">
        <v>1086</v>
      </c>
      <c r="AH22" s="429"/>
      <c r="AI22" s="429"/>
      <c r="AJ22" s="429" t="s">
        <v>1087</v>
      </c>
      <c r="AK22" s="429"/>
      <c r="AL22" s="429"/>
    </row>
    <row r="23" spans="1:39" s="123" customFormat="1" ht="35.25" customHeight="1">
      <c r="A23" s="122"/>
      <c r="B23" s="122"/>
      <c r="C23" s="404"/>
      <c r="D23" s="404"/>
      <c r="E23" s="404"/>
      <c r="F23" s="404"/>
      <c r="G23" s="404"/>
      <c r="H23" s="411"/>
      <c r="I23" s="412"/>
      <c r="J23" s="413"/>
      <c r="K23" s="411"/>
      <c r="L23" s="412"/>
      <c r="M23" s="413"/>
      <c r="N23" s="411"/>
      <c r="O23" s="412"/>
      <c r="P23" s="413"/>
      <c r="Q23" s="411"/>
      <c r="R23" s="412"/>
      <c r="S23" s="413"/>
      <c r="T23" s="423"/>
      <c r="U23" s="424"/>
      <c r="V23" s="424"/>
      <c r="W23" s="424"/>
      <c r="X23" s="431"/>
      <c r="Y23" s="431"/>
      <c r="Z23" s="431"/>
      <c r="AA23" s="431"/>
      <c r="AB23" s="431"/>
      <c r="AC23" s="431"/>
      <c r="AD23" s="431"/>
      <c r="AE23" s="431"/>
      <c r="AF23" s="431"/>
      <c r="AG23" s="432" t="str">
        <f>IFERROR(AA23/X23,"")</f>
        <v/>
      </c>
      <c r="AH23" s="433"/>
      <c r="AI23" s="434"/>
      <c r="AJ23" s="432" t="str">
        <f>IFERROR(AD23/X23,"")</f>
        <v/>
      </c>
      <c r="AK23" s="433"/>
      <c r="AL23" s="434"/>
    </row>
    <row r="24" spans="1:39" s="123" customFormat="1" ht="35.25" customHeight="1">
      <c r="A24" s="122"/>
      <c r="B24" s="122"/>
      <c r="C24" s="404"/>
      <c r="D24" s="404"/>
      <c r="E24" s="404"/>
      <c r="F24" s="404"/>
      <c r="G24" s="404"/>
      <c r="H24" s="411"/>
      <c r="I24" s="412"/>
      <c r="J24" s="413"/>
      <c r="K24" s="411"/>
      <c r="L24" s="412"/>
      <c r="M24" s="413"/>
      <c r="N24" s="411"/>
      <c r="O24" s="412"/>
      <c r="P24" s="413"/>
      <c r="Q24" s="411"/>
      <c r="R24" s="412"/>
      <c r="S24" s="413"/>
      <c r="T24" s="423"/>
      <c r="U24" s="424"/>
      <c r="V24" s="424"/>
      <c r="W24" s="424"/>
      <c r="X24" s="431"/>
      <c r="Y24" s="431"/>
      <c r="Z24" s="431"/>
      <c r="AA24" s="431"/>
      <c r="AB24" s="431"/>
      <c r="AC24" s="431"/>
      <c r="AD24" s="431"/>
      <c r="AE24" s="431"/>
      <c r="AF24" s="431"/>
      <c r="AG24" s="432" t="str">
        <f>IFERROR(AA24/X24,"")</f>
        <v/>
      </c>
      <c r="AH24" s="433"/>
      <c r="AI24" s="434"/>
      <c r="AJ24" s="432" t="str">
        <f>IFERROR(AD24/X24,"")</f>
        <v/>
      </c>
      <c r="AK24" s="433"/>
      <c r="AL24" s="434"/>
    </row>
    <row r="25" spans="1:39" ht="7.5" customHeight="1">
      <c r="A25" s="7"/>
      <c r="B25" s="7"/>
      <c r="C25" s="85"/>
      <c r="D25" s="85"/>
      <c r="E25" s="140"/>
      <c r="F25" s="140"/>
      <c r="G25" s="140"/>
      <c r="H25" s="140"/>
      <c r="I25" s="140"/>
      <c r="J25" s="140"/>
      <c r="K25" s="140"/>
      <c r="L25" s="140"/>
      <c r="M25" s="140"/>
      <c r="N25" s="140"/>
      <c r="O25" s="140"/>
      <c r="P25" s="7"/>
      <c r="Q25" s="7"/>
      <c r="R25" s="7"/>
      <c r="S25" s="7"/>
      <c r="T25" s="7"/>
      <c r="U25" s="7"/>
      <c r="V25" s="7"/>
      <c r="W25" s="7"/>
      <c r="X25" s="7"/>
      <c r="Y25" s="7"/>
      <c r="Z25" s="7"/>
      <c r="AA25" s="7"/>
      <c r="AB25" s="7"/>
      <c r="AC25" s="7"/>
      <c r="AD25" s="7"/>
      <c r="AE25" s="7"/>
      <c r="AF25" s="7"/>
      <c r="AG25" s="7"/>
      <c r="AH25" s="7"/>
      <c r="AI25" s="7"/>
      <c r="AJ25" s="7"/>
      <c r="AK25" s="7"/>
      <c r="AL25" s="163"/>
      <c r="AM25" s="91"/>
    </row>
    <row r="26" spans="1:39" ht="26.25" customHeight="1">
      <c r="A26" s="7"/>
      <c r="B26" s="7"/>
      <c r="C26" s="85"/>
      <c r="D26" s="85"/>
      <c r="E26" s="442"/>
      <c r="F26" s="442"/>
      <c r="G26" s="442"/>
      <c r="H26" s="442"/>
      <c r="I26" s="442"/>
      <c r="J26" s="442"/>
      <c r="K26" s="442"/>
      <c r="L26" s="442"/>
      <c r="M26" s="442"/>
      <c r="N26" s="442"/>
      <c r="O26" s="442"/>
      <c r="P26" s="442"/>
      <c r="Q26" s="442"/>
      <c r="R26" s="442"/>
      <c r="S26" s="442"/>
      <c r="T26" s="442"/>
      <c r="U26" s="442"/>
      <c r="V26" s="442"/>
      <c r="W26" s="442"/>
      <c r="X26" s="442"/>
      <c r="Y26" s="442"/>
      <c r="Z26" s="442"/>
      <c r="AA26" s="442"/>
      <c r="AB26" s="442"/>
      <c r="AC26" s="442"/>
      <c r="AD26" s="442"/>
      <c r="AE26" s="442"/>
      <c r="AF26" s="442"/>
      <c r="AG26" s="442"/>
      <c r="AH26" s="442"/>
      <c r="AI26" s="442"/>
      <c r="AJ26" s="442"/>
      <c r="AK26" s="442"/>
      <c r="AL26" s="442"/>
      <c r="AM26" s="103" t="s">
        <v>1034</v>
      </c>
    </row>
    <row r="31" spans="1:39" ht="341.25" customHeight="1">
      <c r="A31" s="272" t="s">
        <v>1168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4"/>
    </row>
  </sheetData>
  <sheetProtection formatCells="0" formatColumns="0" formatRows="0" insertRows="0" deleteRows="0"/>
  <mergeCells count="116">
    <mergeCell ref="AG22:AI22"/>
    <mergeCell ref="AJ22:AL22"/>
    <mergeCell ref="H22:J22"/>
    <mergeCell ref="K22:M22"/>
    <mergeCell ref="N22:P22"/>
    <mergeCell ref="C10:F10"/>
    <mergeCell ref="G10:H10"/>
    <mergeCell ref="I10:K10"/>
    <mergeCell ref="L10:P10"/>
    <mergeCell ref="Q10:S10"/>
    <mergeCell ref="C18:AL18"/>
    <mergeCell ref="C11:F11"/>
    <mergeCell ref="G11:H11"/>
    <mergeCell ref="I11:K11"/>
    <mergeCell ref="L11:P11"/>
    <mergeCell ref="Q11:S11"/>
    <mergeCell ref="T11:V11"/>
    <mergeCell ref="W11:AB11"/>
    <mergeCell ref="AC11:AH11"/>
    <mergeCell ref="AI11:AL11"/>
    <mergeCell ref="W10:AB10"/>
    <mergeCell ref="AC10:AH10"/>
    <mergeCell ref="AI10:AL10"/>
    <mergeCell ref="A31:AL31"/>
    <mergeCell ref="W12:AB12"/>
    <mergeCell ref="AC12:AH12"/>
    <mergeCell ref="AI12:AL12"/>
    <mergeCell ref="E14:AL14"/>
    <mergeCell ref="C15:Q15"/>
    <mergeCell ref="C16:P16"/>
    <mergeCell ref="C12:F12"/>
    <mergeCell ref="G12:H12"/>
    <mergeCell ref="I12:K12"/>
    <mergeCell ref="L12:P12"/>
    <mergeCell ref="Q12:S12"/>
    <mergeCell ref="T12:V12"/>
    <mergeCell ref="C20:P20"/>
    <mergeCell ref="C22:G22"/>
    <mergeCell ref="X22:Z22"/>
    <mergeCell ref="AA22:AC22"/>
    <mergeCell ref="AD22:AF22"/>
    <mergeCell ref="E26:AL26"/>
    <mergeCell ref="AJ23:AL23"/>
    <mergeCell ref="C24:G24"/>
    <mergeCell ref="H24:J24"/>
    <mergeCell ref="K24:M24"/>
    <mergeCell ref="N24:P24"/>
    <mergeCell ref="AI6:AL6"/>
    <mergeCell ref="C9:F9"/>
    <mergeCell ref="G9:H9"/>
    <mergeCell ref="I9:K9"/>
    <mergeCell ref="L9:P9"/>
    <mergeCell ref="Q9:S9"/>
    <mergeCell ref="T9:V9"/>
    <mergeCell ref="W9:AB9"/>
    <mergeCell ref="AC9:AH9"/>
    <mergeCell ref="AI9:AL9"/>
    <mergeCell ref="C6:F6"/>
    <mergeCell ref="G6:H6"/>
    <mergeCell ref="I6:K6"/>
    <mergeCell ref="L6:P6"/>
    <mergeCell ref="Q6:S6"/>
    <mergeCell ref="T6:V6"/>
    <mergeCell ref="W6:AB6"/>
    <mergeCell ref="AC6:AH6"/>
    <mergeCell ref="T7:V7"/>
    <mergeCell ref="W7:AB7"/>
    <mergeCell ref="AC7:AH7"/>
    <mergeCell ref="C2:P2"/>
    <mergeCell ref="AE3:AL3"/>
    <mergeCell ref="C4:F5"/>
    <mergeCell ref="G4:H5"/>
    <mergeCell ref="I4:V4"/>
    <mergeCell ref="W4:AB5"/>
    <mergeCell ref="AC4:AH5"/>
    <mergeCell ref="AI4:AL5"/>
    <mergeCell ref="I5:K5"/>
    <mergeCell ref="L5:P5"/>
    <mergeCell ref="Q5:S5"/>
    <mergeCell ref="T5:V5"/>
    <mergeCell ref="Q24:S24"/>
    <mergeCell ref="T24:W24"/>
    <mergeCell ref="X24:Z24"/>
    <mergeCell ref="AA24:AC24"/>
    <mergeCell ref="AD24:AF24"/>
    <mergeCell ref="AG24:AI24"/>
    <mergeCell ref="AJ24:AL24"/>
    <mergeCell ref="T23:W23"/>
    <mergeCell ref="X23:Z23"/>
    <mergeCell ref="AA23:AC23"/>
    <mergeCell ref="AD23:AF23"/>
    <mergeCell ref="AG23:AI23"/>
    <mergeCell ref="C23:G23"/>
    <mergeCell ref="H23:J23"/>
    <mergeCell ref="K23:M23"/>
    <mergeCell ref="N23:P23"/>
    <mergeCell ref="Q23:S23"/>
    <mergeCell ref="AI7:AL7"/>
    <mergeCell ref="C8:F8"/>
    <mergeCell ref="G8:H8"/>
    <mergeCell ref="I8:K8"/>
    <mergeCell ref="L8:P8"/>
    <mergeCell ref="Q8:S8"/>
    <mergeCell ref="T8:V8"/>
    <mergeCell ref="W8:AB8"/>
    <mergeCell ref="AC8:AH8"/>
    <mergeCell ref="AI8:AL8"/>
    <mergeCell ref="C7:F7"/>
    <mergeCell ref="G7:H7"/>
    <mergeCell ref="I7:K7"/>
    <mergeCell ref="L7:P7"/>
    <mergeCell ref="Q7:S7"/>
    <mergeCell ref="Q22:S22"/>
    <mergeCell ref="T22:W22"/>
    <mergeCell ref="AE21:AL21"/>
    <mergeCell ref="T10:V10"/>
  </mergeCells>
  <phoneticPr fontId="2" type="noConversion"/>
  <pageMargins left="0.47244094488188981" right="0.47244094488188981" top="0.74803149606299213" bottom="0.74803149606299213"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2:BD25"/>
  <sheetViews>
    <sheetView view="pageBreakPreview" zoomScaleNormal="100" zoomScaleSheetLayoutView="100" workbookViewId="0">
      <selection activeCell="AD8" sqref="AD8:AG8"/>
    </sheetView>
  </sheetViews>
  <sheetFormatPr defaultRowHeight="16.5"/>
  <cols>
    <col min="1" max="4" width="1.125" style="91" customWidth="1"/>
    <col min="5" max="7" width="2.375" style="91" customWidth="1"/>
    <col min="8" max="10" width="2" style="91" customWidth="1"/>
    <col min="11" max="13" width="2.375" style="91" customWidth="1"/>
    <col min="14" max="16" width="2" style="91" customWidth="1"/>
    <col min="17" max="21" width="3" style="91" customWidth="1"/>
    <col min="22" max="42" width="2.375" style="91" customWidth="1"/>
    <col min="43" max="47" width="2" style="91" customWidth="1"/>
    <col min="48" max="55" width="2.375" style="91" customWidth="1"/>
    <col min="56" max="16384" width="9" style="97"/>
  </cols>
  <sheetData>
    <row r="2" spans="1:55" ht="19.5">
      <c r="A2" s="4"/>
      <c r="B2" s="375" t="s">
        <v>979</v>
      </c>
      <c r="C2" s="375"/>
      <c r="D2" s="375"/>
      <c r="E2" s="375"/>
      <c r="F2" s="375"/>
      <c r="G2" s="375"/>
      <c r="H2" s="375"/>
      <c r="I2" s="375"/>
      <c r="J2" s="375"/>
      <c r="K2" s="375"/>
      <c r="L2" s="375"/>
      <c r="M2" s="375"/>
      <c r="N2" s="375"/>
      <c r="O2" s="375"/>
      <c r="P2" s="375"/>
      <c r="Q2" s="375"/>
      <c r="R2" s="375"/>
      <c r="S2" s="375"/>
      <c r="T2" s="375"/>
      <c r="U2" s="375"/>
      <c r="V2" s="375"/>
      <c r="W2" s="375"/>
      <c r="X2" s="375"/>
      <c r="Y2" s="375"/>
      <c r="Z2" s="375"/>
      <c r="AA2" s="4"/>
      <c r="AB2" s="4"/>
      <c r="AC2" s="4"/>
      <c r="AD2" s="4"/>
      <c r="AE2" s="4"/>
      <c r="AF2" s="4"/>
      <c r="AG2" s="4"/>
      <c r="AH2" s="4"/>
      <c r="AI2" s="4"/>
      <c r="AJ2" s="4"/>
      <c r="AK2" s="4"/>
      <c r="AL2" s="4"/>
      <c r="AM2" s="4"/>
      <c r="AN2" s="4"/>
      <c r="AO2" s="4"/>
      <c r="AP2" s="4"/>
      <c r="AQ2" s="86"/>
      <c r="AR2" s="86"/>
      <c r="AS2" s="86"/>
      <c r="AT2" s="86"/>
      <c r="AU2" s="87"/>
      <c r="AY2" s="97"/>
      <c r="AZ2" s="86"/>
      <c r="BA2" s="86"/>
      <c r="BB2" s="86"/>
      <c r="BC2" s="86"/>
    </row>
    <row r="3" spans="1:55"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86"/>
      <c r="AR3" s="86"/>
      <c r="AS3" s="86"/>
      <c r="AT3" s="86"/>
      <c r="AU3" s="87"/>
      <c r="AV3" s="86"/>
      <c r="AW3" s="86"/>
      <c r="AX3" s="86"/>
      <c r="AY3" s="86"/>
      <c r="AZ3" s="86"/>
      <c r="BA3" s="86"/>
      <c r="BB3" s="86"/>
      <c r="BC3" s="86"/>
    </row>
    <row r="4" spans="1:55" ht="17.25" customHeight="1">
      <c r="C4" s="385" t="s">
        <v>69</v>
      </c>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Y4" s="97"/>
    </row>
    <row r="5" spans="1:55" ht="19.5" customHeight="1">
      <c r="A5" s="4"/>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4"/>
      <c r="AB5" s="4"/>
      <c r="AC5" s="4"/>
      <c r="AD5" s="4"/>
      <c r="AE5" s="4"/>
      <c r="AF5" s="4"/>
      <c r="AG5" s="4"/>
      <c r="AH5" s="4"/>
      <c r="AI5" s="22"/>
      <c r="AJ5" s="22"/>
      <c r="AR5" s="107"/>
      <c r="AS5" s="107"/>
      <c r="AT5" s="108" t="s">
        <v>70</v>
      </c>
      <c r="AU5" s="446" t="str">
        <f>표지!G6</f>
        <v>2025.03.31</v>
      </c>
      <c r="AV5" s="446"/>
      <c r="AW5" s="446"/>
      <c r="AX5" s="446"/>
      <c r="AY5" s="446"/>
      <c r="AZ5" s="447" t="s">
        <v>71</v>
      </c>
      <c r="BA5" s="447"/>
      <c r="BB5" s="447"/>
      <c r="BC5" s="108" t="s">
        <v>72</v>
      </c>
    </row>
    <row r="6" spans="1:55" ht="30" customHeight="1">
      <c r="A6" s="20"/>
      <c r="B6" s="20"/>
      <c r="C6" s="394" t="s">
        <v>12</v>
      </c>
      <c r="D6" s="394"/>
      <c r="E6" s="394"/>
      <c r="F6" s="394"/>
      <c r="G6" s="394"/>
      <c r="H6" s="394" t="s">
        <v>73</v>
      </c>
      <c r="I6" s="394"/>
      <c r="J6" s="394"/>
      <c r="K6" s="394" t="s">
        <v>74</v>
      </c>
      <c r="L6" s="394"/>
      <c r="M6" s="394"/>
      <c r="N6" s="394" t="s">
        <v>75</v>
      </c>
      <c r="O6" s="394"/>
      <c r="P6" s="394"/>
      <c r="Q6" s="394" t="s">
        <v>76</v>
      </c>
      <c r="R6" s="394"/>
      <c r="S6" s="394" t="s">
        <v>77</v>
      </c>
      <c r="T6" s="394"/>
      <c r="U6" s="394"/>
      <c r="V6" s="394" t="s">
        <v>78</v>
      </c>
      <c r="W6" s="394"/>
      <c r="X6" s="394"/>
      <c r="Y6" s="394" t="s">
        <v>79</v>
      </c>
      <c r="Z6" s="394"/>
      <c r="AA6" s="394"/>
      <c r="AB6" s="394"/>
      <c r="AC6" s="394"/>
      <c r="AD6" s="394"/>
      <c r="AE6" s="394"/>
      <c r="AF6" s="394"/>
      <c r="AG6" s="394"/>
      <c r="AH6" s="394"/>
      <c r="AI6" s="394"/>
      <c r="AJ6" s="394"/>
      <c r="AK6" s="394"/>
      <c r="AL6" s="394"/>
      <c r="AM6" s="394"/>
      <c r="AN6" s="394"/>
      <c r="AO6" s="394"/>
      <c r="AP6" s="394"/>
      <c r="AQ6" s="293" t="s">
        <v>80</v>
      </c>
      <c r="AR6" s="293"/>
      <c r="AS6" s="293"/>
      <c r="AT6" s="293"/>
      <c r="AU6" s="293"/>
      <c r="AV6" s="429" t="s">
        <v>1089</v>
      </c>
      <c r="AW6" s="429"/>
      <c r="AX6" s="448"/>
      <c r="AY6" s="448"/>
      <c r="AZ6" s="429" t="s">
        <v>1149</v>
      </c>
      <c r="BA6" s="429"/>
      <c r="BB6" s="429"/>
      <c r="BC6" s="429"/>
    </row>
    <row r="7" spans="1:55" ht="30" customHeight="1">
      <c r="A7" s="20"/>
      <c r="B7" s="20"/>
      <c r="C7" s="394"/>
      <c r="D7" s="394"/>
      <c r="E7" s="394"/>
      <c r="F7" s="394"/>
      <c r="G7" s="394"/>
      <c r="H7" s="394"/>
      <c r="I7" s="394"/>
      <c r="J7" s="394"/>
      <c r="K7" s="394"/>
      <c r="L7" s="394"/>
      <c r="M7" s="394"/>
      <c r="N7" s="394"/>
      <c r="O7" s="394"/>
      <c r="P7" s="394"/>
      <c r="Q7" s="394"/>
      <c r="R7" s="394"/>
      <c r="S7" s="394"/>
      <c r="T7" s="394"/>
      <c r="U7" s="394"/>
      <c r="V7" s="394"/>
      <c r="W7" s="394"/>
      <c r="X7" s="394"/>
      <c r="Y7" s="460" t="s">
        <v>81</v>
      </c>
      <c r="Z7" s="460"/>
      <c r="AA7" s="460"/>
      <c r="AB7" s="460"/>
      <c r="AC7" s="460"/>
      <c r="AD7" s="460" t="s">
        <v>82</v>
      </c>
      <c r="AE7" s="460"/>
      <c r="AF7" s="460"/>
      <c r="AG7" s="460"/>
      <c r="AH7" s="460" t="s">
        <v>83</v>
      </c>
      <c r="AI7" s="460"/>
      <c r="AJ7" s="460"/>
      <c r="AK7" s="460"/>
      <c r="AL7" s="460" t="s">
        <v>1158</v>
      </c>
      <c r="AM7" s="460"/>
      <c r="AN7" s="460"/>
      <c r="AO7" s="460"/>
      <c r="AP7" s="460"/>
      <c r="AQ7" s="293"/>
      <c r="AR7" s="293"/>
      <c r="AS7" s="293"/>
      <c r="AT7" s="293"/>
      <c r="AU7" s="293"/>
      <c r="AV7" s="448"/>
      <c r="AW7" s="448"/>
      <c r="AX7" s="448"/>
      <c r="AY7" s="448"/>
      <c r="AZ7" s="429"/>
      <c r="BA7" s="429"/>
      <c r="BB7" s="429"/>
      <c r="BC7" s="429"/>
    </row>
    <row r="8" spans="1:55" ht="49.5" customHeight="1">
      <c r="A8" s="20"/>
      <c r="B8" s="20"/>
      <c r="C8" s="393" t="s">
        <v>1270</v>
      </c>
      <c r="D8" s="393"/>
      <c r="E8" s="393"/>
      <c r="F8" s="393"/>
      <c r="G8" s="393"/>
      <c r="H8" s="456" t="s">
        <v>1212</v>
      </c>
      <c r="I8" s="456"/>
      <c r="J8" s="456"/>
      <c r="K8" s="456" t="s">
        <v>1223</v>
      </c>
      <c r="L8" s="456"/>
      <c r="M8" s="456"/>
      <c r="N8" s="456" t="s">
        <v>1271</v>
      </c>
      <c r="O8" s="456"/>
      <c r="P8" s="456"/>
      <c r="Q8" s="456" t="s">
        <v>1225</v>
      </c>
      <c r="R8" s="456"/>
      <c r="S8" s="456" t="s">
        <v>1272</v>
      </c>
      <c r="T8" s="456"/>
      <c r="U8" s="456"/>
      <c r="V8" s="456" t="s">
        <v>1273</v>
      </c>
      <c r="W8" s="456"/>
      <c r="X8" s="456"/>
      <c r="Y8" s="461"/>
      <c r="Z8" s="461"/>
      <c r="AA8" s="461"/>
      <c r="AB8" s="461"/>
      <c r="AC8" s="461"/>
      <c r="AD8" s="459">
        <v>12792000</v>
      </c>
      <c r="AE8" s="459"/>
      <c r="AF8" s="459"/>
      <c r="AG8" s="459"/>
      <c r="AH8" s="459">
        <v>0</v>
      </c>
      <c r="AI8" s="459"/>
      <c r="AJ8" s="459"/>
      <c r="AK8" s="459"/>
      <c r="AL8" s="455">
        <f>Y8+AD8-AH8</f>
        <v>12792000</v>
      </c>
      <c r="AM8" s="455"/>
      <c r="AN8" s="455"/>
      <c r="AO8" s="455"/>
      <c r="AP8" s="455"/>
      <c r="AQ8" s="456" t="s">
        <v>1274</v>
      </c>
      <c r="AR8" s="456"/>
      <c r="AS8" s="456"/>
      <c r="AT8" s="456"/>
      <c r="AU8" s="456"/>
      <c r="AV8" s="404" t="s">
        <v>1275</v>
      </c>
      <c r="AW8" s="404"/>
      <c r="AX8" s="404"/>
      <c r="AY8" s="404"/>
      <c r="AZ8" s="449">
        <v>63960000000</v>
      </c>
      <c r="BA8" s="450"/>
      <c r="BB8" s="450"/>
      <c r="BC8" s="451"/>
    </row>
    <row r="9" spans="1:55" ht="22.5" customHeight="1">
      <c r="A9" s="20"/>
      <c r="B9" s="20"/>
      <c r="C9" s="393"/>
      <c r="D9" s="393"/>
      <c r="E9" s="393"/>
      <c r="F9" s="393"/>
      <c r="G9" s="393"/>
      <c r="H9" s="456"/>
      <c r="I9" s="456"/>
      <c r="J9" s="456"/>
      <c r="K9" s="456"/>
      <c r="L9" s="456"/>
      <c r="M9" s="456"/>
      <c r="N9" s="456"/>
      <c r="O9" s="456"/>
      <c r="P9" s="456"/>
      <c r="Q9" s="456"/>
      <c r="R9" s="456"/>
      <c r="S9" s="456"/>
      <c r="T9" s="456"/>
      <c r="U9" s="456"/>
      <c r="V9" s="456"/>
      <c r="W9" s="456"/>
      <c r="X9" s="456"/>
      <c r="Y9" s="457"/>
      <c r="Z9" s="457"/>
      <c r="AA9" s="457"/>
      <c r="AB9" s="457"/>
      <c r="AC9" s="457"/>
      <c r="AD9" s="457">
        <v>0.68659999999999999</v>
      </c>
      <c r="AE9" s="457"/>
      <c r="AF9" s="457"/>
      <c r="AG9" s="457"/>
      <c r="AH9" s="457"/>
      <c r="AI9" s="457"/>
      <c r="AJ9" s="457"/>
      <c r="AK9" s="457"/>
      <c r="AL9" s="458">
        <v>0.68656075568913599</v>
      </c>
      <c r="AM9" s="458"/>
      <c r="AN9" s="458"/>
      <c r="AO9" s="458"/>
      <c r="AP9" s="458"/>
      <c r="AQ9" s="456"/>
      <c r="AR9" s="456"/>
      <c r="AS9" s="456"/>
      <c r="AT9" s="456"/>
      <c r="AU9" s="456"/>
      <c r="AV9" s="404"/>
      <c r="AW9" s="404"/>
      <c r="AX9" s="404"/>
      <c r="AY9" s="404"/>
      <c r="AZ9" s="452"/>
      <c r="BA9" s="453"/>
      <c r="BB9" s="453"/>
      <c r="BC9" s="454"/>
    </row>
    <row r="10" spans="1:55" ht="49.5" hidden="1" customHeight="1">
      <c r="A10" s="20"/>
      <c r="B10" s="20"/>
      <c r="C10" s="393"/>
      <c r="D10" s="393"/>
      <c r="E10" s="393"/>
      <c r="F10" s="393"/>
      <c r="G10" s="393"/>
      <c r="H10" s="456"/>
      <c r="I10" s="456"/>
      <c r="J10" s="456"/>
      <c r="K10" s="456"/>
      <c r="L10" s="456"/>
      <c r="M10" s="456"/>
      <c r="N10" s="456"/>
      <c r="O10" s="456"/>
      <c r="P10" s="456"/>
      <c r="Q10" s="456"/>
      <c r="R10" s="456"/>
      <c r="S10" s="456"/>
      <c r="T10" s="456"/>
      <c r="U10" s="456"/>
      <c r="V10" s="456"/>
      <c r="W10" s="456"/>
      <c r="X10" s="456"/>
      <c r="Y10" s="461"/>
      <c r="Z10" s="461"/>
      <c r="AA10" s="461"/>
      <c r="AB10" s="461"/>
      <c r="AC10" s="461"/>
      <c r="AD10" s="459"/>
      <c r="AE10" s="459"/>
      <c r="AF10" s="459"/>
      <c r="AG10" s="459"/>
      <c r="AH10" s="459"/>
      <c r="AI10" s="459"/>
      <c r="AJ10" s="459"/>
      <c r="AK10" s="459"/>
      <c r="AL10" s="455">
        <f>Y10+AD10-AH10</f>
        <v>0</v>
      </c>
      <c r="AM10" s="455"/>
      <c r="AN10" s="455"/>
      <c r="AO10" s="455"/>
      <c r="AP10" s="455"/>
      <c r="AQ10" s="456"/>
      <c r="AR10" s="456"/>
      <c r="AS10" s="456"/>
      <c r="AT10" s="456"/>
      <c r="AU10" s="456"/>
      <c r="AV10" s="404"/>
      <c r="AW10" s="404"/>
      <c r="AX10" s="404"/>
      <c r="AY10" s="404"/>
      <c r="AZ10" s="449"/>
      <c r="BA10" s="450"/>
      <c r="BB10" s="450"/>
      <c r="BC10" s="451"/>
    </row>
    <row r="11" spans="1:55" ht="22.5" hidden="1" customHeight="1">
      <c r="A11" s="20"/>
      <c r="B11" s="20"/>
      <c r="C11" s="393"/>
      <c r="D11" s="393"/>
      <c r="E11" s="393"/>
      <c r="F11" s="393"/>
      <c r="G11" s="393"/>
      <c r="H11" s="456"/>
      <c r="I11" s="456"/>
      <c r="J11" s="456"/>
      <c r="K11" s="456"/>
      <c r="L11" s="456"/>
      <c r="M11" s="456"/>
      <c r="N11" s="456"/>
      <c r="O11" s="456"/>
      <c r="P11" s="456"/>
      <c r="Q11" s="456"/>
      <c r="R11" s="456"/>
      <c r="S11" s="456"/>
      <c r="T11" s="456"/>
      <c r="U11" s="456"/>
      <c r="V11" s="456"/>
      <c r="W11" s="456"/>
      <c r="X11" s="456"/>
      <c r="Y11" s="457"/>
      <c r="Z11" s="457"/>
      <c r="AA11" s="457"/>
      <c r="AB11" s="457"/>
      <c r="AC11" s="457"/>
      <c r="AD11" s="457"/>
      <c r="AE11" s="457"/>
      <c r="AF11" s="457"/>
      <c r="AG11" s="457"/>
      <c r="AH11" s="457"/>
      <c r="AI11" s="457"/>
      <c r="AJ11" s="457"/>
      <c r="AK11" s="457"/>
      <c r="AL11" s="458"/>
      <c r="AM11" s="458"/>
      <c r="AN11" s="458"/>
      <c r="AO11" s="458"/>
      <c r="AP11" s="458"/>
      <c r="AQ11" s="456"/>
      <c r="AR11" s="456"/>
      <c r="AS11" s="456"/>
      <c r="AT11" s="456"/>
      <c r="AU11" s="456"/>
      <c r="AV11" s="404"/>
      <c r="AW11" s="404"/>
      <c r="AX11" s="404"/>
      <c r="AY11" s="404"/>
      <c r="AZ11" s="452"/>
      <c r="BA11" s="453"/>
      <c r="BB11" s="453"/>
      <c r="BC11" s="454"/>
    </row>
    <row r="12" spans="1:55" ht="49.5" hidden="1" customHeight="1">
      <c r="A12" s="20"/>
      <c r="B12" s="20"/>
      <c r="C12" s="393"/>
      <c r="D12" s="393"/>
      <c r="E12" s="393"/>
      <c r="F12" s="393"/>
      <c r="G12" s="393"/>
      <c r="H12" s="456"/>
      <c r="I12" s="456"/>
      <c r="J12" s="456"/>
      <c r="K12" s="456"/>
      <c r="L12" s="456"/>
      <c r="M12" s="456"/>
      <c r="N12" s="456"/>
      <c r="O12" s="456"/>
      <c r="P12" s="456"/>
      <c r="Q12" s="456"/>
      <c r="R12" s="456"/>
      <c r="S12" s="456"/>
      <c r="T12" s="456"/>
      <c r="U12" s="456"/>
      <c r="V12" s="456"/>
      <c r="W12" s="456"/>
      <c r="X12" s="456"/>
      <c r="Y12" s="461"/>
      <c r="Z12" s="461"/>
      <c r="AA12" s="461"/>
      <c r="AB12" s="461"/>
      <c r="AC12" s="461"/>
      <c r="AD12" s="459"/>
      <c r="AE12" s="459"/>
      <c r="AF12" s="459"/>
      <c r="AG12" s="459"/>
      <c r="AH12" s="459"/>
      <c r="AI12" s="459"/>
      <c r="AJ12" s="459"/>
      <c r="AK12" s="459"/>
      <c r="AL12" s="455">
        <f>Y12+AD12-AH12</f>
        <v>0</v>
      </c>
      <c r="AM12" s="455"/>
      <c r="AN12" s="455"/>
      <c r="AO12" s="455"/>
      <c r="AP12" s="455"/>
      <c r="AQ12" s="456"/>
      <c r="AR12" s="456"/>
      <c r="AS12" s="456"/>
      <c r="AT12" s="456"/>
      <c r="AU12" s="456"/>
      <c r="AV12" s="404"/>
      <c r="AW12" s="404"/>
      <c r="AX12" s="404"/>
      <c r="AY12" s="404"/>
      <c r="AZ12" s="449"/>
      <c r="BA12" s="450"/>
      <c r="BB12" s="450"/>
      <c r="BC12" s="451"/>
    </row>
    <row r="13" spans="1:55" ht="22.5" hidden="1" customHeight="1">
      <c r="A13" s="20"/>
      <c r="B13" s="20"/>
      <c r="C13" s="393"/>
      <c r="D13" s="393"/>
      <c r="E13" s="393"/>
      <c r="F13" s="393"/>
      <c r="G13" s="393"/>
      <c r="H13" s="456"/>
      <c r="I13" s="456"/>
      <c r="J13" s="456"/>
      <c r="K13" s="456"/>
      <c r="L13" s="456"/>
      <c r="M13" s="456"/>
      <c r="N13" s="456"/>
      <c r="O13" s="456"/>
      <c r="P13" s="456"/>
      <c r="Q13" s="456"/>
      <c r="R13" s="456"/>
      <c r="S13" s="456"/>
      <c r="T13" s="456"/>
      <c r="U13" s="456"/>
      <c r="V13" s="456"/>
      <c r="W13" s="456"/>
      <c r="X13" s="456"/>
      <c r="Y13" s="457"/>
      <c r="Z13" s="457"/>
      <c r="AA13" s="457"/>
      <c r="AB13" s="457"/>
      <c r="AC13" s="457"/>
      <c r="AD13" s="457"/>
      <c r="AE13" s="457"/>
      <c r="AF13" s="457"/>
      <c r="AG13" s="457"/>
      <c r="AH13" s="457"/>
      <c r="AI13" s="457"/>
      <c r="AJ13" s="457"/>
      <c r="AK13" s="457"/>
      <c r="AL13" s="458"/>
      <c r="AM13" s="458"/>
      <c r="AN13" s="458"/>
      <c r="AO13" s="458"/>
      <c r="AP13" s="458"/>
      <c r="AQ13" s="456"/>
      <c r="AR13" s="456"/>
      <c r="AS13" s="456"/>
      <c r="AT13" s="456"/>
      <c r="AU13" s="456"/>
      <c r="AV13" s="404"/>
      <c r="AW13" s="404"/>
      <c r="AX13" s="404"/>
      <c r="AY13" s="404"/>
      <c r="AZ13" s="452"/>
      <c r="BA13" s="453"/>
      <c r="BB13" s="453"/>
      <c r="BC13" s="454"/>
    </row>
    <row r="14" spans="1:55" ht="49.5" hidden="1" customHeight="1">
      <c r="A14" s="20"/>
      <c r="B14" s="20"/>
      <c r="C14" s="393"/>
      <c r="D14" s="393"/>
      <c r="E14" s="393"/>
      <c r="F14" s="393"/>
      <c r="G14" s="393"/>
      <c r="H14" s="456"/>
      <c r="I14" s="456"/>
      <c r="J14" s="456"/>
      <c r="K14" s="456"/>
      <c r="L14" s="456"/>
      <c r="M14" s="456"/>
      <c r="N14" s="456"/>
      <c r="O14" s="456"/>
      <c r="P14" s="456"/>
      <c r="Q14" s="456"/>
      <c r="R14" s="456"/>
      <c r="S14" s="456"/>
      <c r="T14" s="456"/>
      <c r="U14" s="456"/>
      <c r="V14" s="456"/>
      <c r="W14" s="456"/>
      <c r="X14" s="456"/>
      <c r="Y14" s="461"/>
      <c r="Z14" s="461"/>
      <c r="AA14" s="461"/>
      <c r="AB14" s="461"/>
      <c r="AC14" s="461"/>
      <c r="AD14" s="459"/>
      <c r="AE14" s="459"/>
      <c r="AF14" s="459"/>
      <c r="AG14" s="459"/>
      <c r="AH14" s="459"/>
      <c r="AI14" s="459"/>
      <c r="AJ14" s="459"/>
      <c r="AK14" s="459"/>
      <c r="AL14" s="455">
        <f>Y14+AD14-AH14</f>
        <v>0</v>
      </c>
      <c r="AM14" s="455"/>
      <c r="AN14" s="455"/>
      <c r="AO14" s="455"/>
      <c r="AP14" s="455"/>
      <c r="AQ14" s="456"/>
      <c r="AR14" s="456"/>
      <c r="AS14" s="456"/>
      <c r="AT14" s="456"/>
      <c r="AU14" s="456"/>
      <c r="AV14" s="404"/>
      <c r="AW14" s="404"/>
      <c r="AX14" s="404"/>
      <c r="AY14" s="404"/>
      <c r="AZ14" s="449"/>
      <c r="BA14" s="450"/>
      <c r="BB14" s="450"/>
      <c r="BC14" s="451"/>
    </row>
    <row r="15" spans="1:55" ht="22.5" hidden="1" customHeight="1">
      <c r="A15" s="20"/>
      <c r="B15" s="20"/>
      <c r="C15" s="393"/>
      <c r="D15" s="393"/>
      <c r="E15" s="393"/>
      <c r="F15" s="393"/>
      <c r="G15" s="393"/>
      <c r="H15" s="456"/>
      <c r="I15" s="456"/>
      <c r="J15" s="456"/>
      <c r="K15" s="456"/>
      <c r="L15" s="456"/>
      <c r="M15" s="456"/>
      <c r="N15" s="456"/>
      <c r="O15" s="456"/>
      <c r="P15" s="456"/>
      <c r="Q15" s="456"/>
      <c r="R15" s="456"/>
      <c r="S15" s="456"/>
      <c r="T15" s="456"/>
      <c r="U15" s="456"/>
      <c r="V15" s="456"/>
      <c r="W15" s="456"/>
      <c r="X15" s="456"/>
      <c r="Y15" s="457"/>
      <c r="Z15" s="457"/>
      <c r="AA15" s="457"/>
      <c r="AB15" s="457"/>
      <c r="AC15" s="457"/>
      <c r="AD15" s="457"/>
      <c r="AE15" s="457"/>
      <c r="AF15" s="457"/>
      <c r="AG15" s="457"/>
      <c r="AH15" s="457"/>
      <c r="AI15" s="457"/>
      <c r="AJ15" s="457"/>
      <c r="AK15" s="457"/>
      <c r="AL15" s="458"/>
      <c r="AM15" s="458"/>
      <c r="AN15" s="458"/>
      <c r="AO15" s="458"/>
      <c r="AP15" s="458"/>
      <c r="AQ15" s="456"/>
      <c r="AR15" s="456"/>
      <c r="AS15" s="456"/>
      <c r="AT15" s="456"/>
      <c r="AU15" s="456"/>
      <c r="AV15" s="404"/>
      <c r="AW15" s="404"/>
      <c r="AX15" s="404"/>
      <c r="AY15" s="404"/>
      <c r="AZ15" s="452"/>
      <c r="BA15" s="453"/>
      <c r="BB15" s="453"/>
      <c r="BC15" s="454"/>
    </row>
    <row r="16" spans="1:55" ht="49.5" hidden="1" customHeight="1">
      <c r="A16" s="20"/>
      <c r="B16" s="20"/>
      <c r="C16" s="393"/>
      <c r="D16" s="393"/>
      <c r="E16" s="393"/>
      <c r="F16" s="393"/>
      <c r="G16" s="393"/>
      <c r="H16" s="456"/>
      <c r="I16" s="456"/>
      <c r="J16" s="456"/>
      <c r="K16" s="456"/>
      <c r="L16" s="456"/>
      <c r="M16" s="456"/>
      <c r="N16" s="456"/>
      <c r="O16" s="456"/>
      <c r="P16" s="456"/>
      <c r="Q16" s="456"/>
      <c r="R16" s="456"/>
      <c r="S16" s="456"/>
      <c r="T16" s="456"/>
      <c r="U16" s="456"/>
      <c r="V16" s="456"/>
      <c r="W16" s="456"/>
      <c r="X16" s="456"/>
      <c r="Y16" s="461"/>
      <c r="Z16" s="461"/>
      <c r="AA16" s="461"/>
      <c r="AB16" s="461"/>
      <c r="AC16" s="461"/>
      <c r="AD16" s="459"/>
      <c r="AE16" s="459"/>
      <c r="AF16" s="459"/>
      <c r="AG16" s="459"/>
      <c r="AH16" s="459"/>
      <c r="AI16" s="459"/>
      <c r="AJ16" s="459"/>
      <c r="AK16" s="459"/>
      <c r="AL16" s="455">
        <f>Y16+AD16-AH16</f>
        <v>0</v>
      </c>
      <c r="AM16" s="455"/>
      <c r="AN16" s="455"/>
      <c r="AO16" s="455"/>
      <c r="AP16" s="455"/>
      <c r="AQ16" s="456"/>
      <c r="AR16" s="456"/>
      <c r="AS16" s="456"/>
      <c r="AT16" s="456"/>
      <c r="AU16" s="456"/>
      <c r="AV16" s="404"/>
      <c r="AW16" s="404"/>
      <c r="AX16" s="404"/>
      <c r="AY16" s="404"/>
      <c r="AZ16" s="449"/>
      <c r="BA16" s="450"/>
      <c r="BB16" s="450"/>
      <c r="BC16" s="451"/>
    </row>
    <row r="17" spans="1:56" ht="22.5" hidden="1" customHeight="1">
      <c r="A17" s="20"/>
      <c r="B17" s="20"/>
      <c r="C17" s="393"/>
      <c r="D17" s="393"/>
      <c r="E17" s="393"/>
      <c r="F17" s="393"/>
      <c r="G17" s="393"/>
      <c r="H17" s="456"/>
      <c r="I17" s="456"/>
      <c r="J17" s="456"/>
      <c r="K17" s="456"/>
      <c r="L17" s="456"/>
      <c r="M17" s="456"/>
      <c r="N17" s="456"/>
      <c r="O17" s="456"/>
      <c r="P17" s="456"/>
      <c r="Q17" s="456"/>
      <c r="R17" s="456"/>
      <c r="S17" s="456"/>
      <c r="T17" s="456"/>
      <c r="U17" s="456"/>
      <c r="V17" s="456"/>
      <c r="W17" s="456"/>
      <c r="X17" s="456"/>
      <c r="Y17" s="457"/>
      <c r="Z17" s="457"/>
      <c r="AA17" s="457"/>
      <c r="AB17" s="457"/>
      <c r="AC17" s="457"/>
      <c r="AD17" s="457"/>
      <c r="AE17" s="457"/>
      <c r="AF17" s="457"/>
      <c r="AG17" s="457"/>
      <c r="AH17" s="457"/>
      <c r="AI17" s="457"/>
      <c r="AJ17" s="457"/>
      <c r="AK17" s="457"/>
      <c r="AL17" s="458"/>
      <c r="AM17" s="458"/>
      <c r="AN17" s="458"/>
      <c r="AO17" s="458"/>
      <c r="AP17" s="458"/>
      <c r="AQ17" s="456"/>
      <c r="AR17" s="456"/>
      <c r="AS17" s="456"/>
      <c r="AT17" s="456"/>
      <c r="AU17" s="456"/>
      <c r="AV17" s="404"/>
      <c r="AW17" s="404"/>
      <c r="AX17" s="404"/>
      <c r="AY17" s="404"/>
      <c r="AZ17" s="452"/>
      <c r="BA17" s="453"/>
      <c r="BB17" s="453"/>
      <c r="BC17" s="454"/>
    </row>
    <row r="18" spans="1:56" ht="6" customHeight="1">
      <c r="A18" s="4"/>
      <c r="B18" s="141"/>
      <c r="C18" s="141"/>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2"/>
      <c r="AM18" s="97"/>
      <c r="AN18" s="97"/>
      <c r="AO18" s="97"/>
      <c r="AP18" s="97"/>
      <c r="AQ18" s="97"/>
      <c r="AR18" s="97"/>
      <c r="AS18" s="97"/>
      <c r="AT18" s="97"/>
      <c r="AU18" s="97"/>
      <c r="AV18" s="85"/>
      <c r="AW18" s="85"/>
      <c r="AX18" s="85"/>
      <c r="AY18" s="85"/>
      <c r="AZ18" s="85"/>
      <c r="BA18" s="85"/>
      <c r="BB18" s="85"/>
      <c r="BC18" s="85"/>
    </row>
    <row r="19" spans="1:56" ht="18.75" customHeight="1">
      <c r="A19" s="4"/>
      <c r="B19" s="141"/>
      <c r="C19" s="141"/>
      <c r="D19" s="5"/>
      <c r="E19" s="398" t="s">
        <v>85</v>
      </c>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398"/>
      <c r="AH19" s="398"/>
      <c r="AI19" s="398"/>
      <c r="AJ19" s="398"/>
      <c r="AK19" s="398"/>
      <c r="AL19" s="2"/>
      <c r="AM19" s="97"/>
      <c r="AN19" s="97"/>
      <c r="AO19" s="97"/>
      <c r="AP19" s="97"/>
      <c r="AQ19" s="97"/>
      <c r="AR19" s="97"/>
      <c r="AS19" s="97"/>
      <c r="AT19" s="97"/>
      <c r="AU19" s="97"/>
      <c r="AV19" s="97"/>
      <c r="AW19" s="97"/>
      <c r="AX19" s="97"/>
      <c r="AY19" s="97"/>
      <c r="AZ19" s="97"/>
      <c r="BA19" s="97"/>
      <c r="BB19" s="97"/>
      <c r="BC19" s="97"/>
    </row>
    <row r="20" spans="1:56" ht="18.75" customHeight="1">
      <c r="A20" s="4"/>
      <c r="B20" s="141"/>
      <c r="C20" s="141"/>
      <c r="D20" s="5"/>
      <c r="E20" s="397" t="s">
        <v>86</v>
      </c>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2"/>
      <c r="AM20" s="97"/>
      <c r="AN20" s="97"/>
      <c r="AO20" s="97"/>
      <c r="AP20" s="97"/>
      <c r="AQ20" s="97"/>
      <c r="AR20" s="97"/>
      <c r="AS20" s="97"/>
      <c r="AT20" s="97"/>
      <c r="AU20" s="97"/>
      <c r="AV20" s="97"/>
      <c r="AW20" s="97"/>
      <c r="AX20" s="97"/>
      <c r="AY20" s="97"/>
      <c r="AZ20" s="97"/>
      <c r="BA20" s="97"/>
      <c r="BB20" s="97"/>
      <c r="BC20" s="97"/>
    </row>
    <row r="21" spans="1:56" ht="36.75" customHeight="1">
      <c r="A21" s="4"/>
      <c r="B21" s="141"/>
      <c r="C21" s="141"/>
      <c r="D21" s="5"/>
      <c r="E21" s="285" t="s">
        <v>1088</v>
      </c>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285"/>
      <c r="AR21" s="285"/>
      <c r="AS21" s="285"/>
      <c r="AT21" s="285"/>
      <c r="AU21" s="285"/>
      <c r="AV21" s="285"/>
      <c r="AW21" s="285"/>
      <c r="AX21" s="285"/>
      <c r="AY21" s="285"/>
      <c r="AZ21" s="285"/>
      <c r="BA21" s="285"/>
      <c r="BB21" s="285"/>
      <c r="BC21" s="285"/>
    </row>
    <row r="22" spans="1:56" ht="26.25" customHeight="1">
      <c r="A22" s="7"/>
      <c r="B22" s="6"/>
      <c r="C22" s="5"/>
      <c r="D22" s="5"/>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c r="AG22" s="442"/>
      <c r="AH22" s="442"/>
      <c r="AI22" s="442"/>
      <c r="AJ22" s="442"/>
      <c r="AK22" s="442"/>
      <c r="AL22" s="442"/>
      <c r="AM22" s="442"/>
      <c r="AN22" s="442"/>
      <c r="AO22" s="442"/>
      <c r="AP22" s="442"/>
      <c r="AQ22" s="442"/>
      <c r="AR22" s="442"/>
      <c r="AS22" s="442"/>
      <c r="AT22" s="442"/>
      <c r="AU22" s="442"/>
      <c r="AV22" s="442"/>
      <c r="AW22" s="442"/>
      <c r="AX22" s="442"/>
      <c r="AY22" s="442"/>
      <c r="AZ22" s="442"/>
      <c r="BA22" s="442"/>
      <c r="BB22" s="442"/>
      <c r="BC22" s="442"/>
      <c r="BD22" s="103" t="s">
        <v>1034</v>
      </c>
    </row>
    <row r="23" spans="1:56" s="91" customFormat="1" ht="19.5">
      <c r="A23" s="4"/>
      <c r="B23" s="4"/>
      <c r="C23" s="23"/>
      <c r="D23" s="23"/>
      <c r="E23" s="23"/>
      <c r="F23" s="23"/>
      <c r="G23" s="23"/>
      <c r="H23" s="23"/>
      <c r="I23" s="2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87"/>
      <c r="AR23" s="87"/>
      <c r="AS23" s="87"/>
      <c r="AT23" s="87"/>
      <c r="AU23" s="87"/>
      <c r="AV23" s="87"/>
      <c r="AW23" s="87"/>
      <c r="AX23" s="87"/>
      <c r="AY23" s="87"/>
      <c r="AZ23" s="87"/>
      <c r="BA23" s="87"/>
      <c r="BB23" s="87"/>
      <c r="BC23" s="87"/>
    </row>
    <row r="25" spans="1:56" s="91" customFormat="1" ht="236.25" customHeight="1">
      <c r="A25" s="272" t="s">
        <v>1169</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c r="AV25" s="462"/>
      <c r="AW25" s="462"/>
      <c r="AX25" s="462"/>
      <c r="AY25" s="462"/>
      <c r="AZ25" s="462"/>
      <c r="BA25" s="462"/>
      <c r="BB25" s="462"/>
      <c r="BC25" s="463"/>
    </row>
  </sheetData>
  <dataConsolidate link="1"/>
  <mergeCells count="114">
    <mergeCell ref="A25:BC25"/>
    <mergeCell ref="E19:AK19"/>
    <mergeCell ref="E20:AK20"/>
    <mergeCell ref="V14:X15"/>
    <mergeCell ref="Y14:AC14"/>
    <mergeCell ref="AD14:AG14"/>
    <mergeCell ref="V16:X17"/>
    <mergeCell ref="Y16:AC16"/>
    <mergeCell ref="AD16:AG16"/>
    <mergeCell ref="AH16:AK16"/>
    <mergeCell ref="AL16:AP16"/>
    <mergeCell ref="AQ16:AU17"/>
    <mergeCell ref="Y17:AC17"/>
    <mergeCell ref="AD17:AG17"/>
    <mergeCell ref="AH17:AK17"/>
    <mergeCell ref="AL17:AP17"/>
    <mergeCell ref="C14:G15"/>
    <mergeCell ref="H14:J15"/>
    <mergeCell ref="K14:M15"/>
    <mergeCell ref="N14:P15"/>
    <mergeCell ref="Q14:R15"/>
    <mergeCell ref="S14:U15"/>
    <mergeCell ref="C16:G17"/>
    <mergeCell ref="H16:J17"/>
    <mergeCell ref="K16:M17"/>
    <mergeCell ref="N16:P17"/>
    <mergeCell ref="Q16:R17"/>
    <mergeCell ref="S16:U17"/>
    <mergeCell ref="AH12:AK12"/>
    <mergeCell ref="AL12:AP12"/>
    <mergeCell ref="AQ12:AU13"/>
    <mergeCell ref="Y13:AC13"/>
    <mergeCell ref="AD13:AG13"/>
    <mergeCell ref="AH13:AK13"/>
    <mergeCell ref="AL13:AP13"/>
    <mergeCell ref="AH14:AK14"/>
    <mergeCell ref="AL14:AP14"/>
    <mergeCell ref="AQ14:AU15"/>
    <mergeCell ref="Y15:AC15"/>
    <mergeCell ref="AD15:AG15"/>
    <mergeCell ref="AH15:AK15"/>
    <mergeCell ref="AL15:AP15"/>
    <mergeCell ref="C12:G13"/>
    <mergeCell ref="H12:J13"/>
    <mergeCell ref="K12:M13"/>
    <mergeCell ref="N12:P13"/>
    <mergeCell ref="Q12:R13"/>
    <mergeCell ref="S12:U13"/>
    <mergeCell ref="V10:X11"/>
    <mergeCell ref="Y10:AC10"/>
    <mergeCell ref="AD10:AG10"/>
    <mergeCell ref="V12:X13"/>
    <mergeCell ref="Y12:AC12"/>
    <mergeCell ref="AD12:AG12"/>
    <mergeCell ref="AL10:AP10"/>
    <mergeCell ref="AQ10:AU11"/>
    <mergeCell ref="Y11:AC11"/>
    <mergeCell ref="AD11:AG11"/>
    <mergeCell ref="AH11:AK11"/>
    <mergeCell ref="AL11:AP11"/>
    <mergeCell ref="C10:G11"/>
    <mergeCell ref="H10:J11"/>
    <mergeCell ref="K10:M11"/>
    <mergeCell ref="N10:P11"/>
    <mergeCell ref="Q10:R11"/>
    <mergeCell ref="S10:U11"/>
    <mergeCell ref="B2:Z2"/>
    <mergeCell ref="C4:AG4"/>
    <mergeCell ref="C6:G7"/>
    <mergeCell ref="H6:J7"/>
    <mergeCell ref="K6:M7"/>
    <mergeCell ref="N6:P7"/>
    <mergeCell ref="Q6:R7"/>
    <mergeCell ref="S6:U7"/>
    <mergeCell ref="C8:G9"/>
    <mergeCell ref="H8:J9"/>
    <mergeCell ref="K8:M9"/>
    <mergeCell ref="N8:P9"/>
    <mergeCell ref="Q8:R9"/>
    <mergeCell ref="S8:U9"/>
    <mergeCell ref="V6:X7"/>
    <mergeCell ref="Y6:AP6"/>
    <mergeCell ref="Y7:AC7"/>
    <mergeCell ref="AD7:AG7"/>
    <mergeCell ref="AH7:AK7"/>
    <mergeCell ref="AL7:AP7"/>
    <mergeCell ref="V8:X9"/>
    <mergeCell ref="Y8:AC8"/>
    <mergeCell ref="AD8:AG8"/>
    <mergeCell ref="AH8:AK8"/>
    <mergeCell ref="E22:BC22"/>
    <mergeCell ref="E21:BC21"/>
    <mergeCell ref="AU5:AY5"/>
    <mergeCell ref="AZ5:BB5"/>
    <mergeCell ref="AV6:AY7"/>
    <mergeCell ref="AZ6:BC7"/>
    <mergeCell ref="AV8:AY9"/>
    <mergeCell ref="AZ8:BC9"/>
    <mergeCell ref="AV10:AY11"/>
    <mergeCell ref="AZ10:BC11"/>
    <mergeCell ref="AV12:AY13"/>
    <mergeCell ref="AZ12:BC13"/>
    <mergeCell ref="AV14:AY15"/>
    <mergeCell ref="AZ14:BC15"/>
    <mergeCell ref="AV16:AY17"/>
    <mergeCell ref="AZ16:BC17"/>
    <mergeCell ref="AQ6:AU7"/>
    <mergeCell ref="AL8:AP8"/>
    <mergeCell ref="AQ8:AU9"/>
    <mergeCell ref="Y9:AC9"/>
    <mergeCell ref="AD9:AG9"/>
    <mergeCell ref="AH9:AK9"/>
    <mergeCell ref="AL9:AP9"/>
    <mergeCell ref="AH10:AK10"/>
  </mergeCells>
  <phoneticPr fontId="2" type="noConversion"/>
  <dataValidations count="6">
    <dataValidation allowBlank="1" showInputMessage="1" showErrorMessage="1" promptTitle="서술입력" prompt="자유롭게 입력하시기 바랍니다." sqref="E18" xr:uid="{00000000-0002-0000-0600-000000000000}"/>
    <dataValidation type="list" allowBlank="1" showInputMessage="1" showErrorMessage="1" sqref="Q8:R17" xr:uid="{00000000-0002-0000-0600-000001000000}">
      <formula1>"기관,개인"</formula1>
    </dataValidation>
    <dataValidation type="list" allowBlank="1" showInputMessage="1" showErrorMessage="1" sqref="K8:M17" xr:uid="{00000000-0002-0000-0600-000002000000}">
      <formula1>"내국인,외국인"</formula1>
    </dataValidation>
    <dataValidation type="list" allowBlank="1" showInputMessage="1" showErrorMessage="1" sqref="H8:J17" xr:uid="{00000000-0002-0000-0600-000003000000}">
      <formula1>"최대주주,특별관계자"</formula1>
    </dataValidation>
    <dataValidation type="list" allowBlank="1" showInputMessage="1" showErrorMessage="1" sqref="S8:U17" xr:uid="{00000000-0002-0000-0600-000004000000}">
      <formula1>"해당사항없음,국민연금공단,제1호,제2호,제3호,제4호,제5호,제6호,제7호,제8호,제9호,제10호,제11호,제12호,제13호,제14호,제15호,제16호,제17호,제18호,제19호,제20호,제21호,제22호,제23호,제24호,제24의2호,제25호,제26호,제27호,제28호,제29호,제30호"</formula1>
    </dataValidation>
    <dataValidation type="list" allowBlank="1" showInputMessage="1" showErrorMessage="1" sqref="AV8:AY17" xr:uid="{00000000-0002-0000-0600-000005000000}">
      <formula1>"청약예외주주, 은행, 보험사, 증권사, 자산관리회사, 건설사, 공공기관(청약예외주주 외), 신탁(청약예외주주 외), 펀드(청약예외주주 외), 기타 "</formula1>
    </dataValidation>
  </dataValidations>
  <pageMargins left="0.59055118110236227" right="0.47244094488188981" top="0.74803149606299213" bottom="0.74803149606299213" header="0.31496062992125984" footer="0.31496062992125984"/>
  <pageSetup paperSize="9" scale="66"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BJ20"/>
  <sheetViews>
    <sheetView view="pageBreakPreview" zoomScaleNormal="100" zoomScaleSheetLayoutView="100" workbookViewId="0">
      <selection activeCell="BB4" sqref="BB4:BF4"/>
    </sheetView>
  </sheetViews>
  <sheetFormatPr defaultRowHeight="16.5"/>
  <cols>
    <col min="1" max="4" width="1.125" style="91" customWidth="1"/>
    <col min="5" max="11" width="2.375" style="91" customWidth="1"/>
    <col min="12" max="19" width="2" style="91" customWidth="1"/>
    <col min="20" max="23" width="1.625" style="91" customWidth="1"/>
    <col min="24" max="31" width="2.375" style="91" customWidth="1"/>
    <col min="32" max="45" width="1.75" style="91" customWidth="1"/>
    <col min="46" max="58" width="2.375" style="91" customWidth="1"/>
    <col min="59" max="16384" width="9" style="97"/>
  </cols>
  <sheetData>
    <row r="1" spans="1:62" ht="19.5">
      <c r="A1" s="4"/>
      <c r="B1" s="4"/>
      <c r="C1" s="23"/>
      <c r="D1" s="23"/>
      <c r="E1" s="23"/>
      <c r="F1" s="23"/>
      <c r="G1" s="23"/>
      <c r="H1" s="23"/>
      <c r="I1" s="24"/>
      <c r="J1" s="14"/>
      <c r="K1" s="14"/>
      <c r="L1" s="23"/>
      <c r="M1" s="23"/>
      <c r="N1" s="24"/>
      <c r="O1" s="14"/>
      <c r="P1" s="23"/>
      <c r="Q1" s="23"/>
      <c r="R1" s="24"/>
      <c r="S1" s="14"/>
      <c r="T1" s="23"/>
      <c r="U1" s="23"/>
      <c r="V1" s="24"/>
      <c r="W1" s="14"/>
      <c r="X1" s="23"/>
      <c r="Y1" s="23"/>
      <c r="Z1" s="24"/>
      <c r="AA1" s="14"/>
      <c r="AB1" s="14"/>
      <c r="AC1" s="14"/>
      <c r="AD1" s="14"/>
      <c r="AE1" s="14"/>
      <c r="AF1" s="14"/>
      <c r="AG1" s="14"/>
      <c r="AH1" s="14"/>
      <c r="AI1" s="14"/>
      <c r="AJ1" s="14"/>
      <c r="AK1" s="14"/>
      <c r="AL1" s="14"/>
      <c r="AM1" s="14"/>
      <c r="AN1" s="87"/>
      <c r="AO1" s="87"/>
      <c r="AP1" s="87"/>
      <c r="AQ1" s="87"/>
      <c r="AR1" s="87"/>
      <c r="AS1" s="87"/>
      <c r="AT1" s="87"/>
      <c r="AU1" s="87"/>
      <c r="AV1" s="87"/>
      <c r="AW1" s="87"/>
      <c r="AX1" s="87"/>
      <c r="AY1" s="87"/>
      <c r="AZ1" s="87"/>
      <c r="BA1" s="87"/>
      <c r="BB1" s="87"/>
      <c r="BC1" s="87"/>
      <c r="BD1" s="87"/>
      <c r="BE1" s="87"/>
      <c r="BF1" s="87"/>
    </row>
    <row r="2" spans="1:62" ht="17.25" customHeight="1">
      <c r="C2" s="385" t="s">
        <v>87</v>
      </c>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BG2" s="91"/>
      <c r="BH2" s="91"/>
      <c r="BI2" s="91"/>
      <c r="BJ2" s="91"/>
    </row>
    <row r="3" spans="1:62" ht="19.5" customHeight="1">
      <c r="A3" s="4"/>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4"/>
      <c r="AG3" s="4"/>
      <c r="AH3" s="4"/>
      <c r="AI3" s="4"/>
      <c r="AJ3" s="4"/>
      <c r="AK3" s="4"/>
      <c r="AL3" s="22"/>
      <c r="AM3" s="22"/>
      <c r="AN3" s="108"/>
      <c r="AW3" s="108" t="s">
        <v>88</v>
      </c>
      <c r="AX3" s="472" t="str">
        <f>표지!G6</f>
        <v>2025.03.31</v>
      </c>
      <c r="AY3" s="472"/>
      <c r="AZ3" s="472"/>
      <c r="BA3" s="472"/>
      <c r="BB3" s="472"/>
      <c r="BC3" s="468" t="s">
        <v>71</v>
      </c>
      <c r="BD3" s="468"/>
      <c r="BE3" s="468"/>
      <c r="BF3" s="108" t="s">
        <v>89</v>
      </c>
    </row>
    <row r="4" spans="1:62" ht="73.5" customHeight="1">
      <c r="A4" s="20"/>
      <c r="B4" s="20"/>
      <c r="C4" s="394" t="s">
        <v>90</v>
      </c>
      <c r="D4" s="394"/>
      <c r="E4" s="394"/>
      <c r="F4" s="394"/>
      <c r="G4" s="394" t="s">
        <v>12</v>
      </c>
      <c r="H4" s="394"/>
      <c r="I4" s="394"/>
      <c r="J4" s="394"/>
      <c r="K4" s="394"/>
      <c r="L4" s="394" t="s">
        <v>74</v>
      </c>
      <c r="M4" s="394"/>
      <c r="N4" s="394"/>
      <c r="O4" s="394"/>
      <c r="P4" s="394" t="s">
        <v>75</v>
      </c>
      <c r="Q4" s="394"/>
      <c r="R4" s="394"/>
      <c r="S4" s="394"/>
      <c r="T4" s="394" t="s">
        <v>91</v>
      </c>
      <c r="U4" s="394"/>
      <c r="V4" s="394"/>
      <c r="W4" s="394"/>
      <c r="X4" s="394" t="s">
        <v>92</v>
      </c>
      <c r="Y4" s="394"/>
      <c r="Z4" s="394"/>
      <c r="AA4" s="394"/>
      <c r="AB4" s="394" t="s">
        <v>93</v>
      </c>
      <c r="AC4" s="394"/>
      <c r="AD4" s="394"/>
      <c r="AE4" s="394"/>
      <c r="AF4" s="394" t="s">
        <v>94</v>
      </c>
      <c r="AG4" s="394"/>
      <c r="AH4" s="394"/>
      <c r="AI4" s="394"/>
      <c r="AJ4" s="394"/>
      <c r="AK4" s="394"/>
      <c r="AL4" s="394"/>
      <c r="AM4" s="394"/>
      <c r="AN4" s="293" t="s">
        <v>95</v>
      </c>
      <c r="AO4" s="293"/>
      <c r="AP4" s="293"/>
      <c r="AQ4" s="293"/>
      <c r="AR4" s="293"/>
      <c r="AS4" s="293"/>
      <c r="AT4" s="469" t="s">
        <v>1090</v>
      </c>
      <c r="AU4" s="470"/>
      <c r="AV4" s="470"/>
      <c r="AW4" s="471"/>
      <c r="AX4" s="469" t="s">
        <v>1170</v>
      </c>
      <c r="AY4" s="470"/>
      <c r="AZ4" s="470"/>
      <c r="BA4" s="471"/>
      <c r="BB4" s="293" t="s">
        <v>96</v>
      </c>
      <c r="BC4" s="293"/>
      <c r="BD4" s="293"/>
      <c r="BE4" s="293"/>
      <c r="BF4" s="293"/>
    </row>
    <row r="5" spans="1:62" ht="30" customHeight="1">
      <c r="A5" s="20"/>
      <c r="B5" s="20"/>
      <c r="C5" s="305">
        <v>1</v>
      </c>
      <c r="D5" s="305"/>
      <c r="E5" s="305"/>
      <c r="F5" s="305"/>
      <c r="G5" s="393" t="s">
        <v>1226</v>
      </c>
      <c r="H5" s="393"/>
      <c r="I5" s="393"/>
      <c r="J5" s="393"/>
      <c r="K5" s="393"/>
      <c r="L5" s="393" t="s">
        <v>1223</v>
      </c>
      <c r="M5" s="393"/>
      <c r="N5" s="393"/>
      <c r="O5" s="393"/>
      <c r="P5" s="479" t="s">
        <v>1224</v>
      </c>
      <c r="Q5" s="479"/>
      <c r="R5" s="479"/>
      <c r="S5" s="479"/>
      <c r="T5" s="393" t="s">
        <v>1225</v>
      </c>
      <c r="U5" s="393"/>
      <c r="V5" s="393"/>
      <c r="W5" s="393"/>
      <c r="X5" s="474" t="s">
        <v>1265</v>
      </c>
      <c r="Y5" s="475"/>
      <c r="Z5" s="475"/>
      <c r="AA5" s="476"/>
      <c r="AB5" s="478" t="s">
        <v>1218</v>
      </c>
      <c r="AC5" s="478"/>
      <c r="AD5" s="478"/>
      <c r="AE5" s="478"/>
      <c r="AF5" s="477">
        <v>4780000</v>
      </c>
      <c r="AG5" s="477"/>
      <c r="AH5" s="477"/>
      <c r="AI5" s="477"/>
      <c r="AJ5" s="477"/>
      <c r="AK5" s="477"/>
      <c r="AL5" s="477"/>
      <c r="AM5" s="477"/>
      <c r="AN5" s="473">
        <v>0.25654787462430201</v>
      </c>
      <c r="AO5" s="473"/>
      <c r="AP5" s="473"/>
      <c r="AQ5" s="473"/>
      <c r="AR5" s="473"/>
      <c r="AS5" s="473"/>
      <c r="AT5" s="465" t="s">
        <v>1276</v>
      </c>
      <c r="AU5" s="466"/>
      <c r="AV5" s="466"/>
      <c r="AW5" s="467"/>
      <c r="AX5" s="449">
        <v>23900000000</v>
      </c>
      <c r="AY5" s="450"/>
      <c r="AZ5" s="450"/>
      <c r="BA5" s="451"/>
      <c r="BB5" s="464"/>
      <c r="BC5" s="464"/>
      <c r="BD5" s="464"/>
      <c r="BE5" s="464"/>
      <c r="BF5" s="464"/>
    </row>
    <row r="6" spans="1:62" ht="30" hidden="1" customHeight="1">
      <c r="A6" s="20"/>
      <c r="B6" s="20"/>
      <c r="C6" s="305"/>
      <c r="D6" s="305"/>
      <c r="E6" s="305"/>
      <c r="F6" s="305"/>
      <c r="G6" s="393"/>
      <c r="H6" s="393"/>
      <c r="I6" s="393"/>
      <c r="J6" s="393"/>
      <c r="K6" s="393"/>
      <c r="L6" s="393"/>
      <c r="M6" s="393"/>
      <c r="N6" s="393"/>
      <c r="O6" s="393"/>
      <c r="P6" s="393"/>
      <c r="Q6" s="393"/>
      <c r="R6" s="393"/>
      <c r="S6" s="393"/>
      <c r="T6" s="393"/>
      <c r="U6" s="393"/>
      <c r="V6" s="393"/>
      <c r="W6" s="393"/>
      <c r="X6" s="474"/>
      <c r="Y6" s="475"/>
      <c r="Z6" s="475"/>
      <c r="AA6" s="476"/>
      <c r="AB6" s="478"/>
      <c r="AC6" s="478"/>
      <c r="AD6" s="478"/>
      <c r="AE6" s="478"/>
      <c r="AF6" s="477"/>
      <c r="AG6" s="477"/>
      <c r="AH6" s="477"/>
      <c r="AI6" s="477"/>
      <c r="AJ6" s="477"/>
      <c r="AK6" s="477"/>
      <c r="AL6" s="477"/>
      <c r="AM6" s="477"/>
      <c r="AN6" s="473"/>
      <c r="AO6" s="473"/>
      <c r="AP6" s="473"/>
      <c r="AQ6" s="473"/>
      <c r="AR6" s="473"/>
      <c r="AS6" s="473"/>
      <c r="AT6" s="465"/>
      <c r="AU6" s="466"/>
      <c r="AV6" s="466"/>
      <c r="AW6" s="467"/>
      <c r="AX6" s="449"/>
      <c r="AY6" s="450"/>
      <c r="AZ6" s="450"/>
      <c r="BA6" s="451"/>
      <c r="BB6" s="464"/>
      <c r="BC6" s="464"/>
      <c r="BD6" s="464"/>
      <c r="BE6" s="464"/>
      <c r="BF6" s="464"/>
    </row>
    <row r="7" spans="1:62" ht="30" hidden="1" customHeight="1">
      <c r="A7" s="20"/>
      <c r="B7" s="20"/>
      <c r="C7" s="305"/>
      <c r="D7" s="305"/>
      <c r="E7" s="305"/>
      <c r="F7" s="305"/>
      <c r="G7" s="393"/>
      <c r="H7" s="393"/>
      <c r="I7" s="393"/>
      <c r="J7" s="393"/>
      <c r="K7" s="393"/>
      <c r="L7" s="393"/>
      <c r="M7" s="393"/>
      <c r="N7" s="393"/>
      <c r="O7" s="393"/>
      <c r="P7" s="393"/>
      <c r="Q7" s="393"/>
      <c r="R7" s="393"/>
      <c r="S7" s="393"/>
      <c r="T7" s="393"/>
      <c r="U7" s="393"/>
      <c r="V7" s="393"/>
      <c r="W7" s="393"/>
      <c r="X7" s="474"/>
      <c r="Y7" s="475"/>
      <c r="Z7" s="475"/>
      <c r="AA7" s="476"/>
      <c r="AB7" s="478"/>
      <c r="AC7" s="478"/>
      <c r="AD7" s="478"/>
      <c r="AE7" s="478"/>
      <c r="AF7" s="477"/>
      <c r="AG7" s="477"/>
      <c r="AH7" s="477"/>
      <c r="AI7" s="477"/>
      <c r="AJ7" s="477"/>
      <c r="AK7" s="477"/>
      <c r="AL7" s="477"/>
      <c r="AM7" s="477"/>
      <c r="AN7" s="473"/>
      <c r="AO7" s="473"/>
      <c r="AP7" s="473"/>
      <c r="AQ7" s="473"/>
      <c r="AR7" s="473"/>
      <c r="AS7" s="473"/>
      <c r="AT7" s="465"/>
      <c r="AU7" s="466"/>
      <c r="AV7" s="466"/>
      <c r="AW7" s="467"/>
      <c r="AX7" s="449"/>
      <c r="AY7" s="450"/>
      <c r="AZ7" s="450"/>
      <c r="BA7" s="451"/>
      <c r="BB7" s="464"/>
      <c r="BC7" s="464"/>
      <c r="BD7" s="464"/>
      <c r="BE7" s="464"/>
      <c r="BF7" s="464"/>
    </row>
    <row r="8" spans="1:62" ht="30" hidden="1" customHeight="1">
      <c r="A8" s="20"/>
      <c r="B8" s="20"/>
      <c r="C8" s="305"/>
      <c r="D8" s="305"/>
      <c r="E8" s="305"/>
      <c r="F8" s="305"/>
      <c r="G8" s="393"/>
      <c r="H8" s="393"/>
      <c r="I8" s="393"/>
      <c r="J8" s="393"/>
      <c r="K8" s="393"/>
      <c r="L8" s="393"/>
      <c r="M8" s="393"/>
      <c r="N8" s="393"/>
      <c r="O8" s="393"/>
      <c r="P8" s="393"/>
      <c r="Q8" s="393"/>
      <c r="R8" s="393"/>
      <c r="S8" s="393"/>
      <c r="T8" s="393"/>
      <c r="U8" s="393"/>
      <c r="V8" s="393"/>
      <c r="W8" s="393"/>
      <c r="X8" s="474"/>
      <c r="Y8" s="475"/>
      <c r="Z8" s="475"/>
      <c r="AA8" s="476"/>
      <c r="AB8" s="478"/>
      <c r="AC8" s="478"/>
      <c r="AD8" s="478"/>
      <c r="AE8" s="478"/>
      <c r="AF8" s="477"/>
      <c r="AG8" s="477"/>
      <c r="AH8" s="477"/>
      <c r="AI8" s="477"/>
      <c r="AJ8" s="477"/>
      <c r="AK8" s="477"/>
      <c r="AL8" s="477"/>
      <c r="AM8" s="477"/>
      <c r="AN8" s="473"/>
      <c r="AO8" s="473"/>
      <c r="AP8" s="473"/>
      <c r="AQ8" s="473"/>
      <c r="AR8" s="473"/>
      <c r="AS8" s="473"/>
      <c r="AT8" s="465"/>
      <c r="AU8" s="466"/>
      <c r="AV8" s="466"/>
      <c r="AW8" s="467"/>
      <c r="AX8" s="449"/>
      <c r="AY8" s="450"/>
      <c r="AZ8" s="450"/>
      <c r="BA8" s="451"/>
      <c r="BB8" s="464"/>
      <c r="BC8" s="464"/>
      <c r="BD8" s="464"/>
      <c r="BE8" s="464"/>
      <c r="BF8" s="464"/>
    </row>
    <row r="9" spans="1:62" ht="30" hidden="1" customHeight="1">
      <c r="A9" s="20"/>
      <c r="B9" s="20"/>
      <c r="C9" s="305"/>
      <c r="D9" s="305"/>
      <c r="E9" s="305"/>
      <c r="F9" s="305"/>
      <c r="G9" s="393"/>
      <c r="H9" s="393"/>
      <c r="I9" s="393"/>
      <c r="J9" s="393"/>
      <c r="K9" s="393"/>
      <c r="L9" s="393"/>
      <c r="M9" s="393"/>
      <c r="N9" s="393"/>
      <c r="O9" s="393"/>
      <c r="P9" s="393"/>
      <c r="Q9" s="393"/>
      <c r="R9" s="393"/>
      <c r="S9" s="393"/>
      <c r="T9" s="393"/>
      <c r="U9" s="393"/>
      <c r="V9" s="393"/>
      <c r="W9" s="393"/>
      <c r="X9" s="474"/>
      <c r="Y9" s="475"/>
      <c r="Z9" s="475"/>
      <c r="AA9" s="476"/>
      <c r="AB9" s="478"/>
      <c r="AC9" s="478"/>
      <c r="AD9" s="478"/>
      <c r="AE9" s="478"/>
      <c r="AF9" s="477"/>
      <c r="AG9" s="477"/>
      <c r="AH9" s="477"/>
      <c r="AI9" s="477"/>
      <c r="AJ9" s="477"/>
      <c r="AK9" s="477"/>
      <c r="AL9" s="477"/>
      <c r="AM9" s="477"/>
      <c r="AN9" s="473"/>
      <c r="AO9" s="473"/>
      <c r="AP9" s="473"/>
      <c r="AQ9" s="473"/>
      <c r="AR9" s="473"/>
      <c r="AS9" s="473"/>
      <c r="AT9" s="465"/>
      <c r="AU9" s="466"/>
      <c r="AV9" s="466"/>
      <c r="AW9" s="467"/>
      <c r="AX9" s="480"/>
      <c r="AY9" s="481"/>
      <c r="AZ9" s="481"/>
      <c r="BA9" s="482"/>
      <c r="BB9" s="464"/>
      <c r="BC9" s="464"/>
      <c r="BD9" s="464"/>
      <c r="BE9" s="464"/>
      <c r="BF9" s="464"/>
    </row>
    <row r="10" spans="1:62" ht="7.5" customHeight="1">
      <c r="A10" s="7"/>
      <c r="B10" s="6"/>
      <c r="C10" s="5"/>
      <c r="D10" s="5"/>
      <c r="E10" s="142"/>
      <c r="F10" s="142"/>
      <c r="G10" s="142"/>
      <c r="H10" s="142"/>
      <c r="I10" s="142"/>
      <c r="J10" s="142"/>
      <c r="K10" s="142"/>
      <c r="L10" s="142"/>
      <c r="M10" s="142"/>
      <c r="N10" s="142"/>
      <c r="O10" s="142"/>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47"/>
      <c r="AN10" s="97"/>
      <c r="AO10" s="97"/>
      <c r="AP10" s="97"/>
      <c r="AQ10" s="97"/>
      <c r="AR10" s="97"/>
      <c r="AS10" s="97"/>
      <c r="AT10" s="97"/>
      <c r="AU10" s="97"/>
      <c r="AV10" s="97"/>
      <c r="AW10" s="97"/>
      <c r="AX10" s="97"/>
      <c r="AY10" s="97"/>
      <c r="AZ10" s="97"/>
      <c r="BA10" s="97"/>
      <c r="BB10" s="97"/>
      <c r="BC10" s="97"/>
      <c r="BD10" s="97"/>
      <c r="BE10" s="97"/>
      <c r="BF10" s="97"/>
    </row>
    <row r="11" spans="1:62" ht="18.75" customHeight="1">
      <c r="A11" s="86"/>
      <c r="B11" s="88"/>
      <c r="C11" s="88"/>
      <c r="D11" s="85"/>
      <c r="E11" s="390" t="s">
        <v>1091</v>
      </c>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97"/>
      <c r="BE11" s="97"/>
      <c r="BF11" s="97"/>
    </row>
    <row r="12" spans="1:62" ht="39.75" customHeight="1">
      <c r="A12" s="86"/>
      <c r="B12" s="88"/>
      <c r="C12" s="88"/>
      <c r="D12" s="85"/>
      <c r="E12" s="285" t="s">
        <v>1092</v>
      </c>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285"/>
      <c r="AP12" s="285"/>
      <c r="AQ12" s="285"/>
      <c r="AR12" s="285"/>
      <c r="AS12" s="285"/>
      <c r="AT12" s="285"/>
      <c r="AU12" s="285"/>
      <c r="AV12" s="285"/>
      <c r="AW12" s="285"/>
      <c r="AX12" s="285"/>
      <c r="AY12" s="285"/>
      <c r="AZ12" s="285"/>
      <c r="BA12" s="285"/>
      <c r="BB12" s="285"/>
      <c r="BC12" s="285"/>
      <c r="BD12" s="285"/>
      <c r="BE12" s="285"/>
      <c r="BF12" s="285"/>
    </row>
    <row r="13" spans="1:62" ht="26.25" customHeight="1">
      <c r="A13" s="7"/>
      <c r="B13" s="6"/>
      <c r="C13" s="5"/>
      <c r="D13" s="17"/>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103" t="s">
        <v>1034</v>
      </c>
    </row>
    <row r="14" spans="1:62" ht="19.5">
      <c r="A14" s="4"/>
      <c r="B14" s="4"/>
      <c r="C14" s="23"/>
      <c r="D14" s="23"/>
      <c r="E14" s="23"/>
      <c r="F14" s="23"/>
      <c r="G14" s="23"/>
      <c r="H14" s="23"/>
      <c r="I14" s="24"/>
      <c r="J14" s="14"/>
      <c r="K14" s="14"/>
      <c r="L14" s="23"/>
      <c r="M14" s="23"/>
      <c r="N14" s="24"/>
      <c r="O14" s="14"/>
      <c r="P14" s="23"/>
      <c r="Q14" s="23"/>
      <c r="R14" s="24"/>
      <c r="S14" s="14"/>
      <c r="T14" s="23"/>
      <c r="U14" s="23"/>
      <c r="V14" s="24"/>
      <c r="W14" s="14"/>
      <c r="X14" s="23"/>
      <c r="Y14" s="23"/>
      <c r="Z14" s="2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BA14" s="97"/>
      <c r="BB14" s="97"/>
      <c r="BC14" s="97"/>
      <c r="BD14" s="97"/>
      <c r="BE14" s="97"/>
      <c r="BF14" s="97"/>
    </row>
    <row r="15" spans="1:62">
      <c r="BA15" s="97"/>
      <c r="BB15" s="97"/>
      <c r="BC15" s="97"/>
      <c r="BD15" s="97"/>
      <c r="BE15" s="97"/>
      <c r="BF15" s="97"/>
    </row>
    <row r="16" spans="1:62" ht="17.25">
      <c r="AN16" s="87"/>
      <c r="AO16" s="87"/>
      <c r="AP16" s="87"/>
      <c r="AQ16" s="87"/>
      <c r="AR16" s="87"/>
      <c r="AS16" s="87"/>
      <c r="AT16" s="87"/>
      <c r="AU16" s="87"/>
      <c r="AV16" s="87"/>
      <c r="AW16" s="87"/>
      <c r="AX16" s="87"/>
      <c r="AY16" s="87"/>
      <c r="AZ16" s="87"/>
      <c r="BA16" s="87"/>
      <c r="BB16" s="87"/>
      <c r="BC16" s="87"/>
      <c r="BD16" s="87"/>
      <c r="BE16" s="87"/>
      <c r="BF16" s="87"/>
    </row>
    <row r="18" spans="1:58" ht="152.25" customHeight="1">
      <c r="A18" s="272" t="s">
        <v>1171</v>
      </c>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20" spans="1:58">
      <c r="BA20" s="97"/>
      <c r="BB20" s="97"/>
      <c r="BC20" s="97"/>
      <c r="BD20" s="97"/>
      <c r="BE20" s="97"/>
      <c r="BF20" s="97"/>
    </row>
  </sheetData>
  <mergeCells count="79">
    <mergeCell ref="E12:BF12"/>
    <mergeCell ref="AB9:AE9"/>
    <mergeCell ref="AF9:AM9"/>
    <mergeCell ref="AN9:AS9"/>
    <mergeCell ref="C9:F9"/>
    <mergeCell ref="G9:K9"/>
    <mergeCell ref="L9:O9"/>
    <mergeCell ref="P9:S9"/>
    <mergeCell ref="T9:W9"/>
    <mergeCell ref="A18:BF18"/>
    <mergeCell ref="C8:F8"/>
    <mergeCell ref="G8:K8"/>
    <mergeCell ref="L8:O8"/>
    <mergeCell ref="AN8:AS8"/>
    <mergeCell ref="X9:AA9"/>
    <mergeCell ref="P8:S8"/>
    <mergeCell ref="T8:W8"/>
    <mergeCell ref="X8:AA8"/>
    <mergeCell ref="AB8:AE8"/>
    <mergeCell ref="AF8:AM8"/>
    <mergeCell ref="E13:BF13"/>
    <mergeCell ref="AT9:AW9"/>
    <mergeCell ref="AX9:BA9"/>
    <mergeCell ref="BB9:BF9"/>
    <mergeCell ref="E11:BC11"/>
    <mergeCell ref="L6:O6"/>
    <mergeCell ref="P6:S6"/>
    <mergeCell ref="T6:W6"/>
    <mergeCell ref="C6:F6"/>
    <mergeCell ref="G6:K6"/>
    <mergeCell ref="AN7:AS7"/>
    <mergeCell ref="C7:F7"/>
    <mergeCell ref="G7:K7"/>
    <mergeCell ref="L7:O7"/>
    <mergeCell ref="P7:S7"/>
    <mergeCell ref="T7:W7"/>
    <mergeCell ref="X7:AA7"/>
    <mergeCell ref="AB7:AE7"/>
    <mergeCell ref="AF7:AM7"/>
    <mergeCell ref="C5:F5"/>
    <mergeCell ref="G5:K5"/>
    <mergeCell ref="L5:O5"/>
    <mergeCell ref="P5:S5"/>
    <mergeCell ref="T5:W5"/>
    <mergeCell ref="AN6:AS6"/>
    <mergeCell ref="X6:AA6"/>
    <mergeCell ref="AF5:AM5"/>
    <mergeCell ref="AN5:AS5"/>
    <mergeCell ref="X5:AA5"/>
    <mergeCell ref="AB5:AE5"/>
    <mergeCell ref="AB6:AE6"/>
    <mergeCell ref="AF6:AM6"/>
    <mergeCell ref="C2:AT2"/>
    <mergeCell ref="C4:F4"/>
    <mergeCell ref="G4:K4"/>
    <mergeCell ref="L4:O4"/>
    <mergeCell ref="P4:S4"/>
    <mergeCell ref="T4:W4"/>
    <mergeCell ref="X4:AA4"/>
    <mergeCell ref="AB4:AE4"/>
    <mergeCell ref="AF4:AM4"/>
    <mergeCell ref="AN4:AS4"/>
    <mergeCell ref="BC3:BE3"/>
    <mergeCell ref="AT4:AW4"/>
    <mergeCell ref="AX4:BA4"/>
    <mergeCell ref="BB4:BF4"/>
    <mergeCell ref="AT5:AW5"/>
    <mergeCell ref="AX5:BA5"/>
    <mergeCell ref="BB5:BF5"/>
    <mergeCell ref="AX3:BB3"/>
    <mergeCell ref="BB6:BF6"/>
    <mergeCell ref="AT7:AW7"/>
    <mergeCell ref="AX7:BA7"/>
    <mergeCell ref="BB7:BF7"/>
    <mergeCell ref="AT8:AW8"/>
    <mergeCell ref="AX8:BA8"/>
    <mergeCell ref="BB8:BF8"/>
    <mergeCell ref="AT6:AW6"/>
    <mergeCell ref="AX6:BA6"/>
  </mergeCells>
  <phoneticPr fontId="2" type="noConversion"/>
  <dataValidations count="4">
    <dataValidation type="list" allowBlank="1" showInputMessage="1" showErrorMessage="1" sqref="T5:W9" xr:uid="{00000000-0002-0000-0700-000000000000}">
      <formula1>"기관,개인"</formula1>
    </dataValidation>
    <dataValidation type="list" allowBlank="1" showInputMessage="1" showErrorMessage="1" sqref="L5:O9" xr:uid="{00000000-0002-0000-0700-000001000000}">
      <formula1>"내국인,외국인"</formula1>
    </dataValidation>
    <dataValidation type="list" allowBlank="1" showInputMessage="1" showErrorMessage="1" sqref="X5:AA9" xr:uid="{00000000-0002-0000-0700-000002000000}">
      <formula1>"해당사항 없음,국민연금공단,제1호,제2호,제3호,제4호,제5호,제6호,제7호,제8호,제9호,제10호,제11호,제12호,제13호,제14호,제15호,제16호,제17호,제18호,제19호,제20호,제21호,제22호,제23호,제24호,제24의2호,제25호,제26호,제27호,제28호,제29호,제30호"</formula1>
    </dataValidation>
    <dataValidation type="list" allowBlank="1" showInputMessage="1" showErrorMessage="1" sqref="AT5:AT9" xr:uid="{00000000-0002-0000-0700-000003000000}">
      <formula1>"청약예외주주, 은행, 보험사, 증권사, 자산관리회사, 건설사, 공공기관(청약예외주주 외), 신탁(청약예외주주 외), 펀드(청약예외주주 외), 기타 "</formula1>
    </dataValidation>
  </dataValidations>
  <pageMargins left="0.59055118110236227" right="0.47244094488188981" top="0.74803149606299213" bottom="0.74803149606299213" header="0.31496062992125984" footer="0.31496062992125984"/>
  <pageSetup paperSize="9" scale="66"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dimension ref="A1:AY25"/>
  <sheetViews>
    <sheetView view="pageBreakPreview" zoomScaleNormal="100" zoomScaleSheetLayoutView="100" workbookViewId="0">
      <selection activeCell="N1" sqref="N1"/>
    </sheetView>
  </sheetViews>
  <sheetFormatPr defaultRowHeight="16.5"/>
  <cols>
    <col min="1" max="4" width="1.125" style="91" customWidth="1"/>
    <col min="5" max="37" width="2.375" style="91" customWidth="1"/>
    <col min="38" max="40" width="9" style="91"/>
    <col min="41" max="16384" width="9" style="97"/>
  </cols>
  <sheetData>
    <row r="1" spans="1:51" ht="19.5">
      <c r="A1" s="4"/>
      <c r="B1" s="4"/>
      <c r="C1" s="23"/>
      <c r="D1" s="23"/>
      <c r="E1" s="23"/>
      <c r="F1" s="23"/>
      <c r="G1" s="23"/>
      <c r="H1" s="23"/>
      <c r="I1" s="2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row>
    <row r="2" spans="1:51" ht="18.75" customHeight="1">
      <c r="C2" s="385" t="s">
        <v>97</v>
      </c>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25"/>
      <c r="AM2" s="25"/>
      <c r="AN2" s="25"/>
      <c r="AO2" s="25"/>
      <c r="AP2" s="25"/>
      <c r="AQ2" s="25"/>
      <c r="AR2" s="25"/>
      <c r="AS2" s="25"/>
      <c r="AT2" s="25"/>
      <c r="AU2" s="91"/>
      <c r="AV2" s="91"/>
      <c r="AW2" s="91"/>
      <c r="AX2" s="91"/>
      <c r="AY2" s="91"/>
    </row>
    <row r="3" spans="1:51" ht="19.5" customHeight="1">
      <c r="A3" s="4"/>
      <c r="B3" s="141"/>
      <c r="C3" s="141"/>
      <c r="D3" s="141"/>
      <c r="E3" s="141"/>
      <c r="F3" s="141"/>
      <c r="G3" s="141"/>
      <c r="H3" s="141"/>
      <c r="I3" s="141"/>
      <c r="J3" s="141"/>
      <c r="K3" s="141"/>
      <c r="L3" s="141"/>
      <c r="M3" s="141"/>
      <c r="N3" s="141"/>
      <c r="O3" s="141"/>
      <c r="P3" s="141"/>
      <c r="Q3" s="4"/>
      <c r="R3" s="4"/>
      <c r="S3" s="4"/>
      <c r="T3" s="4"/>
      <c r="U3" s="4"/>
      <c r="V3" s="4"/>
      <c r="W3" s="4"/>
      <c r="X3" s="4"/>
      <c r="Y3" s="22"/>
      <c r="Z3" s="22"/>
      <c r="AA3" s="22"/>
      <c r="AB3" s="22" t="s">
        <v>98</v>
      </c>
      <c r="AC3" s="484" t="str">
        <f>표지!G6</f>
        <v>2025.03.31</v>
      </c>
      <c r="AD3" s="484"/>
      <c r="AE3" s="484"/>
      <c r="AF3" s="484"/>
      <c r="AG3" s="484"/>
      <c r="AH3" s="485" t="s">
        <v>71</v>
      </c>
      <c r="AI3" s="485"/>
      <c r="AJ3" s="485"/>
      <c r="AK3" s="22" t="s">
        <v>72</v>
      </c>
    </row>
    <row r="4" spans="1:51" ht="34.5" customHeight="1">
      <c r="A4" s="20"/>
      <c r="B4" s="20"/>
      <c r="C4" s="394" t="s">
        <v>99</v>
      </c>
      <c r="D4" s="394"/>
      <c r="E4" s="394"/>
      <c r="F4" s="394"/>
      <c r="G4" s="394"/>
      <c r="H4" s="394"/>
      <c r="I4" s="394"/>
      <c r="J4" s="394" t="s">
        <v>100</v>
      </c>
      <c r="K4" s="394"/>
      <c r="L4" s="394"/>
      <c r="M4" s="394"/>
      <c r="N4" s="394" t="s">
        <v>101</v>
      </c>
      <c r="O4" s="394"/>
      <c r="P4" s="394"/>
      <c r="Q4" s="394"/>
      <c r="R4" s="394"/>
      <c r="S4" s="394"/>
      <c r="T4" s="394" t="s">
        <v>102</v>
      </c>
      <c r="U4" s="394"/>
      <c r="V4" s="394"/>
      <c r="W4" s="394"/>
      <c r="X4" s="394"/>
      <c r="Y4" s="394"/>
      <c r="Z4" s="394"/>
      <c r="AA4" s="394" t="s">
        <v>103</v>
      </c>
      <c r="AB4" s="394"/>
      <c r="AC4" s="394"/>
      <c r="AD4" s="394"/>
      <c r="AE4" s="394"/>
      <c r="AF4" s="394"/>
      <c r="AG4" s="394" t="s">
        <v>96</v>
      </c>
      <c r="AH4" s="394"/>
      <c r="AI4" s="394"/>
      <c r="AJ4" s="394"/>
      <c r="AK4" s="394"/>
    </row>
    <row r="5" spans="1:51" ht="30" customHeight="1">
      <c r="A5" s="20"/>
      <c r="B5" s="20"/>
      <c r="C5" s="394" t="s">
        <v>1213</v>
      </c>
      <c r="D5" s="394"/>
      <c r="E5" s="394"/>
      <c r="F5" s="394"/>
      <c r="G5" s="394"/>
      <c r="H5" s="394"/>
      <c r="I5" s="394"/>
      <c r="J5" s="486">
        <v>1</v>
      </c>
      <c r="K5" s="486"/>
      <c r="L5" s="486"/>
      <c r="M5" s="486"/>
      <c r="N5" s="487">
        <f>IFERROR(J5/SUM($J$5:$M$8),"")</f>
        <v>0.2</v>
      </c>
      <c r="O5" s="487"/>
      <c r="P5" s="487"/>
      <c r="Q5" s="487"/>
      <c r="R5" s="487"/>
      <c r="S5" s="487"/>
      <c r="T5" s="488">
        <v>12792000</v>
      </c>
      <c r="U5" s="488"/>
      <c r="V5" s="488"/>
      <c r="W5" s="488"/>
      <c r="X5" s="488"/>
      <c r="Y5" s="488"/>
      <c r="Z5" s="488"/>
      <c r="AA5" s="487">
        <f>IFERROR(T5/SUM($T$5:$Z$8),"")</f>
        <v>0.68656075568913699</v>
      </c>
      <c r="AB5" s="487"/>
      <c r="AC5" s="487"/>
      <c r="AD5" s="487"/>
      <c r="AE5" s="487"/>
      <c r="AF5" s="487"/>
      <c r="AG5" s="483"/>
      <c r="AH5" s="483"/>
      <c r="AI5" s="483"/>
      <c r="AJ5" s="483"/>
      <c r="AK5" s="483"/>
    </row>
    <row r="6" spans="1:51" ht="30" customHeight="1">
      <c r="A6" s="20"/>
      <c r="B6" s="20"/>
      <c r="C6" s="394" t="s">
        <v>1214</v>
      </c>
      <c r="D6" s="394"/>
      <c r="E6" s="394"/>
      <c r="F6" s="394"/>
      <c r="G6" s="394"/>
      <c r="H6" s="394"/>
      <c r="I6" s="394"/>
      <c r="J6" s="486">
        <v>1</v>
      </c>
      <c r="K6" s="486"/>
      <c r="L6" s="486"/>
      <c r="M6" s="486"/>
      <c r="N6" s="487">
        <f>IFERROR(J6/SUM($J$5:$M$8),"")</f>
        <v>0.2</v>
      </c>
      <c r="O6" s="487"/>
      <c r="P6" s="487"/>
      <c r="Q6" s="487"/>
      <c r="R6" s="487"/>
      <c r="S6" s="487"/>
      <c r="T6" s="488">
        <v>4780000</v>
      </c>
      <c r="U6" s="488"/>
      <c r="V6" s="488"/>
      <c r="W6" s="488"/>
      <c r="X6" s="488"/>
      <c r="Y6" s="488"/>
      <c r="Z6" s="488"/>
      <c r="AA6" s="487">
        <f>IFERROR(T6/SUM($T$5:$Z$8),"")</f>
        <v>0.25654787462430229</v>
      </c>
      <c r="AB6" s="487"/>
      <c r="AC6" s="487"/>
      <c r="AD6" s="487"/>
      <c r="AE6" s="487"/>
      <c r="AF6" s="487"/>
      <c r="AG6" s="483"/>
      <c r="AH6" s="483"/>
      <c r="AI6" s="483"/>
      <c r="AJ6" s="483"/>
      <c r="AK6" s="483"/>
    </row>
    <row r="7" spans="1:51" ht="45" customHeight="1">
      <c r="A7" s="20"/>
      <c r="B7" s="20"/>
      <c r="C7" s="394" t="s">
        <v>1215</v>
      </c>
      <c r="D7" s="394"/>
      <c r="E7" s="394"/>
      <c r="F7" s="394"/>
      <c r="G7" s="394"/>
      <c r="H7" s="394"/>
      <c r="I7" s="394"/>
      <c r="J7" s="486">
        <v>0</v>
      </c>
      <c r="K7" s="486"/>
      <c r="L7" s="486"/>
      <c r="M7" s="486"/>
      <c r="N7" s="487">
        <f>IFERROR(J7/SUM($J$5:$M$8),"")</f>
        <v>0</v>
      </c>
      <c r="O7" s="487"/>
      <c r="P7" s="487"/>
      <c r="Q7" s="487"/>
      <c r="R7" s="487"/>
      <c r="S7" s="487"/>
      <c r="T7" s="489">
        <v>0</v>
      </c>
      <c r="U7" s="489"/>
      <c r="V7" s="489"/>
      <c r="W7" s="489"/>
      <c r="X7" s="489"/>
      <c r="Y7" s="489"/>
      <c r="Z7" s="489"/>
      <c r="AA7" s="487">
        <f>IFERROR(T7/SUM($T$5:$Z$8),"")</f>
        <v>0</v>
      </c>
      <c r="AB7" s="487"/>
      <c r="AC7" s="487"/>
      <c r="AD7" s="487"/>
      <c r="AE7" s="487"/>
      <c r="AF7" s="487"/>
      <c r="AG7" s="483"/>
      <c r="AH7" s="483"/>
      <c r="AI7" s="483"/>
      <c r="AJ7" s="483"/>
      <c r="AK7" s="483"/>
    </row>
    <row r="8" spans="1:51" ht="45" customHeight="1">
      <c r="A8" s="20"/>
      <c r="B8" s="20"/>
      <c r="C8" s="394" t="s">
        <v>1216</v>
      </c>
      <c r="D8" s="394"/>
      <c r="E8" s="394"/>
      <c r="F8" s="394"/>
      <c r="G8" s="394"/>
      <c r="H8" s="394"/>
      <c r="I8" s="394"/>
      <c r="J8" s="486">
        <v>3</v>
      </c>
      <c r="K8" s="486"/>
      <c r="L8" s="486"/>
      <c r="M8" s="486"/>
      <c r="N8" s="487">
        <f>IFERROR(J8/SUM($J$5:$M$8),"")</f>
        <v>0.6</v>
      </c>
      <c r="O8" s="487"/>
      <c r="P8" s="487"/>
      <c r="Q8" s="487"/>
      <c r="R8" s="487"/>
      <c r="S8" s="487"/>
      <c r="T8" s="489">
        <v>1060000</v>
      </c>
      <c r="U8" s="489"/>
      <c r="V8" s="489"/>
      <c r="W8" s="489"/>
      <c r="X8" s="489"/>
      <c r="Y8" s="489"/>
      <c r="Z8" s="489"/>
      <c r="AA8" s="487">
        <f>IFERROR(T8/SUM($T$5:$Z$8),"")</f>
        <v>5.6891369686560757E-2</v>
      </c>
      <c r="AB8" s="487"/>
      <c r="AC8" s="487"/>
      <c r="AD8" s="487"/>
      <c r="AE8" s="487"/>
      <c r="AF8" s="487"/>
      <c r="AG8" s="483"/>
      <c r="AH8" s="483"/>
      <c r="AI8" s="483"/>
      <c r="AJ8" s="483"/>
      <c r="AK8" s="483"/>
    </row>
    <row r="9" spans="1:51" ht="30" customHeight="1">
      <c r="A9" s="20"/>
      <c r="B9" s="20"/>
      <c r="C9" s="394" t="s">
        <v>104</v>
      </c>
      <c r="D9" s="394"/>
      <c r="E9" s="394"/>
      <c r="F9" s="394"/>
      <c r="G9" s="394"/>
      <c r="H9" s="394"/>
      <c r="I9" s="394"/>
      <c r="J9" s="490">
        <f>SUM(J5:M8)</f>
        <v>5</v>
      </c>
      <c r="K9" s="490"/>
      <c r="L9" s="490"/>
      <c r="M9" s="490"/>
      <c r="N9" s="487">
        <f>SUM(N5:S8)</f>
        <v>1</v>
      </c>
      <c r="O9" s="487"/>
      <c r="P9" s="487"/>
      <c r="Q9" s="487"/>
      <c r="R9" s="487"/>
      <c r="S9" s="487"/>
      <c r="T9" s="491">
        <f>SUM(T5:Z8)</f>
        <v>18632000</v>
      </c>
      <c r="U9" s="491"/>
      <c r="V9" s="491"/>
      <c r="W9" s="491"/>
      <c r="X9" s="491"/>
      <c r="Y9" s="491"/>
      <c r="Z9" s="491"/>
      <c r="AA9" s="487">
        <f>SUM(AA5:AF8)</f>
        <v>1</v>
      </c>
      <c r="AB9" s="487"/>
      <c r="AC9" s="487"/>
      <c r="AD9" s="487"/>
      <c r="AE9" s="487"/>
      <c r="AF9" s="487"/>
      <c r="AG9" s="460"/>
      <c r="AH9" s="460"/>
      <c r="AI9" s="460"/>
      <c r="AJ9" s="460"/>
      <c r="AK9" s="460"/>
    </row>
    <row r="10" spans="1:51" ht="7.5" customHeight="1">
      <c r="A10" s="7"/>
      <c r="B10" s="6"/>
      <c r="C10" s="5"/>
      <c r="D10" s="5"/>
      <c r="E10" s="142"/>
      <c r="F10" s="142"/>
      <c r="G10" s="142"/>
      <c r="H10" s="142"/>
      <c r="I10" s="142"/>
      <c r="J10" s="142"/>
      <c r="K10" s="142"/>
      <c r="L10" s="142"/>
      <c r="M10" s="142"/>
      <c r="N10" s="142"/>
      <c r="O10" s="142"/>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47"/>
      <c r="AN10" s="97"/>
    </row>
    <row r="11" spans="1:51" ht="26.25" customHeight="1">
      <c r="A11" s="7"/>
      <c r="B11" s="6"/>
      <c r="C11" s="5"/>
      <c r="D11" s="1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407"/>
      <c r="AK11" s="407"/>
      <c r="AL11" s="103" t="s">
        <v>1034</v>
      </c>
      <c r="AM11" s="17"/>
      <c r="AN11" s="17"/>
      <c r="AO11" s="17"/>
      <c r="AP11" s="17"/>
      <c r="AQ11" s="17"/>
      <c r="AR11" s="17"/>
      <c r="AS11" s="17"/>
      <c r="AT11" s="17"/>
      <c r="AU11" s="17"/>
      <c r="AV11" s="17"/>
      <c r="AW11" s="17"/>
      <c r="AX11" s="17"/>
      <c r="AY11" s="103"/>
    </row>
    <row r="14" spans="1:51" ht="20.25" customHeight="1">
      <c r="C14" s="385" t="s">
        <v>105</v>
      </c>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2"/>
      <c r="AM14" s="175"/>
    </row>
    <row r="15" spans="1:51" ht="19.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14"/>
    </row>
    <row r="16" spans="1:51" ht="30" customHeight="1">
      <c r="A16" s="20"/>
      <c r="B16" s="20"/>
      <c r="C16" s="492" t="s">
        <v>106</v>
      </c>
      <c r="D16" s="492"/>
      <c r="E16" s="492"/>
      <c r="F16" s="492"/>
      <c r="G16" s="492"/>
      <c r="H16" s="492"/>
      <c r="I16" s="492"/>
      <c r="J16" s="492"/>
      <c r="K16" s="493"/>
      <c r="L16" s="494"/>
      <c r="M16" s="495"/>
      <c r="N16" s="26" t="s">
        <v>107</v>
      </c>
      <c r="O16" s="495"/>
      <c r="P16" s="495"/>
      <c r="Q16" s="26" t="s">
        <v>108</v>
      </c>
      <c r="R16" s="27"/>
      <c r="S16" s="494"/>
      <c r="T16" s="495"/>
      <c r="U16" s="26" t="s">
        <v>107</v>
      </c>
      <c r="V16" s="495"/>
      <c r="W16" s="495"/>
      <c r="X16" s="26" t="s">
        <v>108</v>
      </c>
      <c r="Y16" s="27"/>
      <c r="Z16" s="494"/>
      <c r="AA16" s="495"/>
      <c r="AB16" s="26" t="s">
        <v>109</v>
      </c>
      <c r="AC16" s="495"/>
      <c r="AD16" s="495"/>
      <c r="AE16" s="26" t="s">
        <v>110</v>
      </c>
      <c r="AF16" s="27"/>
      <c r="AG16" s="492" t="s">
        <v>111</v>
      </c>
      <c r="AH16" s="492"/>
      <c r="AI16" s="492"/>
      <c r="AJ16" s="492"/>
      <c r="AK16" s="492"/>
    </row>
    <row r="17" spans="1:40" ht="30" customHeight="1">
      <c r="A17" s="20"/>
      <c r="B17" s="20"/>
      <c r="C17" s="492" t="s">
        <v>112</v>
      </c>
      <c r="D17" s="492"/>
      <c r="E17" s="492"/>
      <c r="F17" s="492"/>
      <c r="G17" s="492"/>
      <c r="H17" s="492"/>
      <c r="I17" s="492"/>
      <c r="J17" s="492"/>
      <c r="K17" s="492"/>
      <c r="L17" s="498"/>
      <c r="M17" s="498"/>
      <c r="N17" s="498"/>
      <c r="O17" s="498"/>
      <c r="P17" s="498"/>
      <c r="Q17" s="498"/>
      <c r="R17" s="498"/>
      <c r="S17" s="496"/>
      <c r="T17" s="496"/>
      <c r="U17" s="496"/>
      <c r="V17" s="496"/>
      <c r="W17" s="496"/>
      <c r="X17" s="496"/>
      <c r="Y17" s="496"/>
      <c r="Z17" s="496"/>
      <c r="AA17" s="496"/>
      <c r="AB17" s="496"/>
      <c r="AC17" s="496"/>
      <c r="AD17" s="496"/>
      <c r="AE17" s="496"/>
      <c r="AF17" s="496"/>
      <c r="AG17" s="497"/>
      <c r="AH17" s="497"/>
      <c r="AI17" s="497"/>
      <c r="AJ17" s="497"/>
      <c r="AK17" s="497"/>
    </row>
    <row r="18" spans="1:40" ht="30" customHeight="1">
      <c r="A18" s="20"/>
      <c r="B18" s="20"/>
      <c r="C18" s="492" t="s">
        <v>113</v>
      </c>
      <c r="D18" s="492"/>
      <c r="E18" s="492"/>
      <c r="F18" s="492"/>
      <c r="G18" s="492"/>
      <c r="H18" s="492"/>
      <c r="I18" s="492"/>
      <c r="J18" s="492"/>
      <c r="K18" s="492"/>
      <c r="L18" s="496"/>
      <c r="M18" s="496"/>
      <c r="N18" s="496"/>
      <c r="O18" s="496"/>
      <c r="P18" s="496"/>
      <c r="Q18" s="496"/>
      <c r="R18" s="496"/>
      <c r="S18" s="496"/>
      <c r="T18" s="496"/>
      <c r="U18" s="496"/>
      <c r="V18" s="496"/>
      <c r="W18" s="496"/>
      <c r="X18" s="496"/>
      <c r="Y18" s="496"/>
      <c r="Z18" s="496"/>
      <c r="AA18" s="496"/>
      <c r="AB18" s="496"/>
      <c r="AC18" s="496"/>
      <c r="AD18" s="496"/>
      <c r="AE18" s="496"/>
      <c r="AF18" s="496"/>
      <c r="AG18" s="497"/>
      <c r="AH18" s="497"/>
      <c r="AI18" s="497"/>
      <c r="AJ18" s="497"/>
      <c r="AK18" s="497"/>
    </row>
    <row r="19" spans="1:40" ht="30" customHeight="1">
      <c r="A19" s="20"/>
      <c r="B19" s="20"/>
      <c r="C19" s="492" t="s">
        <v>114</v>
      </c>
      <c r="D19" s="492"/>
      <c r="E19" s="492"/>
      <c r="F19" s="492"/>
      <c r="G19" s="492"/>
      <c r="H19" s="492"/>
      <c r="I19" s="492"/>
      <c r="J19" s="492"/>
      <c r="K19" s="492"/>
      <c r="L19" s="496"/>
      <c r="M19" s="496"/>
      <c r="N19" s="496"/>
      <c r="O19" s="496"/>
      <c r="P19" s="496"/>
      <c r="Q19" s="496"/>
      <c r="R19" s="496"/>
      <c r="S19" s="496"/>
      <c r="T19" s="496"/>
      <c r="U19" s="496"/>
      <c r="V19" s="496"/>
      <c r="W19" s="496"/>
      <c r="X19" s="496"/>
      <c r="Y19" s="496"/>
      <c r="Z19" s="496"/>
      <c r="AA19" s="496"/>
      <c r="AB19" s="496"/>
      <c r="AC19" s="496"/>
      <c r="AD19" s="496"/>
      <c r="AE19" s="496"/>
      <c r="AF19" s="496"/>
      <c r="AG19" s="497"/>
      <c r="AH19" s="497"/>
      <c r="AI19" s="497"/>
      <c r="AJ19" s="497"/>
      <c r="AK19" s="497"/>
    </row>
    <row r="20" spans="1:40" ht="30" customHeight="1">
      <c r="A20" s="20"/>
      <c r="B20" s="20"/>
      <c r="C20" s="492" t="s">
        <v>115</v>
      </c>
      <c r="D20" s="492"/>
      <c r="E20" s="492"/>
      <c r="F20" s="492"/>
      <c r="G20" s="492"/>
      <c r="H20" s="492"/>
      <c r="I20" s="492"/>
      <c r="J20" s="492"/>
      <c r="K20" s="492"/>
      <c r="L20" s="496"/>
      <c r="M20" s="496"/>
      <c r="N20" s="496"/>
      <c r="O20" s="496"/>
      <c r="P20" s="496"/>
      <c r="Q20" s="496"/>
      <c r="R20" s="496"/>
      <c r="S20" s="496"/>
      <c r="T20" s="496"/>
      <c r="U20" s="496"/>
      <c r="V20" s="496"/>
      <c r="W20" s="496"/>
      <c r="X20" s="496"/>
      <c r="Y20" s="496"/>
      <c r="Z20" s="496"/>
      <c r="AA20" s="496"/>
      <c r="AB20" s="496"/>
      <c r="AC20" s="496"/>
      <c r="AD20" s="496"/>
      <c r="AE20" s="496"/>
      <c r="AF20" s="496"/>
      <c r="AG20" s="497"/>
      <c r="AH20" s="497"/>
      <c r="AI20" s="497"/>
      <c r="AJ20" s="497"/>
      <c r="AK20" s="497"/>
    </row>
    <row r="21" spans="1:40" ht="18.75" customHeight="1">
      <c r="A21" s="4"/>
      <c r="B21" s="141"/>
      <c r="C21" s="141"/>
      <c r="D21" s="5"/>
      <c r="E21" s="397" t="s">
        <v>116</v>
      </c>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2"/>
      <c r="AM21" s="97"/>
      <c r="AN21" s="97"/>
    </row>
    <row r="22" spans="1:40" ht="26.25" customHeight="1">
      <c r="A22" s="7"/>
      <c r="B22" s="6"/>
      <c r="C22" s="5"/>
      <c r="D22" s="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103" t="s">
        <v>1034</v>
      </c>
      <c r="AN22" s="97"/>
    </row>
    <row r="25" spans="1:40" ht="134.25" customHeight="1">
      <c r="A25" s="272" t="s">
        <v>1172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4"/>
    </row>
  </sheetData>
  <sheetProtection formatCells="0" formatRows="0"/>
  <protectedRanges>
    <protectedRange sqref="J5:M8 T7:Z8 AG5:AK8 AC3" name="범위1"/>
  </protectedRanges>
  <mergeCells count="72">
    <mergeCell ref="E21:AK21"/>
    <mergeCell ref="E22:AK22"/>
    <mergeCell ref="A25:AK25"/>
    <mergeCell ref="C19:K19"/>
    <mergeCell ref="L19:R19"/>
    <mergeCell ref="S19:Y19"/>
    <mergeCell ref="Z19:AF19"/>
    <mergeCell ref="AG19:AK19"/>
    <mergeCell ref="C20:K20"/>
    <mergeCell ref="L20:R20"/>
    <mergeCell ref="S20:Y20"/>
    <mergeCell ref="Z20:AF20"/>
    <mergeCell ref="AG20:AK20"/>
    <mergeCell ref="C17:K17"/>
    <mergeCell ref="L17:R17"/>
    <mergeCell ref="S17:Y17"/>
    <mergeCell ref="Z17:AF17"/>
    <mergeCell ref="AG17:AK17"/>
    <mergeCell ref="C18:K18"/>
    <mergeCell ref="L18:R18"/>
    <mergeCell ref="S18:Y18"/>
    <mergeCell ref="Z18:AF18"/>
    <mergeCell ref="AG18:AK18"/>
    <mergeCell ref="E11:AK11"/>
    <mergeCell ref="C14:AK14"/>
    <mergeCell ref="C16:K16"/>
    <mergeCell ref="L16:M16"/>
    <mergeCell ref="O16:P16"/>
    <mergeCell ref="S16:T16"/>
    <mergeCell ref="V16:W16"/>
    <mergeCell ref="Z16:AA16"/>
    <mergeCell ref="AC16:AD16"/>
    <mergeCell ref="AG16:AK16"/>
    <mergeCell ref="AG9:AK9"/>
    <mergeCell ref="C8:I8"/>
    <mergeCell ref="J8:M8"/>
    <mergeCell ref="N8:S8"/>
    <mergeCell ref="T8:Z8"/>
    <mergeCell ref="AA8:AF8"/>
    <mergeCell ref="AG8:AK8"/>
    <mergeCell ref="C9:I9"/>
    <mergeCell ref="J9:M9"/>
    <mergeCell ref="N9:S9"/>
    <mergeCell ref="T9:Z9"/>
    <mergeCell ref="AA9:AF9"/>
    <mergeCell ref="AG7:AK7"/>
    <mergeCell ref="C6:I6"/>
    <mergeCell ref="J6:M6"/>
    <mergeCell ref="N6:S6"/>
    <mergeCell ref="T6:Z6"/>
    <mergeCell ref="AA6:AF6"/>
    <mergeCell ref="AG6:AK6"/>
    <mergeCell ref="C7:I7"/>
    <mergeCell ref="J7:M7"/>
    <mergeCell ref="N7:S7"/>
    <mergeCell ref="T7:Z7"/>
    <mergeCell ref="AA7:AF7"/>
    <mergeCell ref="AG5:AK5"/>
    <mergeCell ref="C2:AK2"/>
    <mergeCell ref="AC3:AG3"/>
    <mergeCell ref="AH3:AJ3"/>
    <mergeCell ref="C4:I4"/>
    <mergeCell ref="J4:M4"/>
    <mergeCell ref="N4:S4"/>
    <mergeCell ref="T4:Z4"/>
    <mergeCell ref="AA4:AF4"/>
    <mergeCell ref="AG4:AK4"/>
    <mergeCell ref="C5:I5"/>
    <mergeCell ref="J5:M5"/>
    <mergeCell ref="N5:S5"/>
    <mergeCell ref="T5:Z5"/>
    <mergeCell ref="AA5:AF5"/>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41</vt:i4>
      </vt:variant>
      <vt:variant>
        <vt:lpstr>이름 지정된 범위</vt:lpstr>
      </vt:variant>
      <vt:variant>
        <vt:i4>41</vt:i4>
      </vt:variant>
    </vt:vector>
  </HeadingPairs>
  <TitlesOfParts>
    <vt:vector size="82" baseType="lpstr">
      <vt:lpstr>표지</vt:lpstr>
      <vt:lpstr>1부.Ⅰ.1</vt:lpstr>
      <vt:lpstr>1부.Ⅰ.2.1)</vt:lpstr>
      <vt:lpstr>1부.Ⅰ.2.2)</vt:lpstr>
      <vt:lpstr>1부.Ⅰ.3.1)</vt:lpstr>
      <vt:lpstr>1부.Ⅰ.3.2)</vt:lpstr>
      <vt:lpstr>1부.Ⅰ.4.1)</vt:lpstr>
      <vt:lpstr>1부.Ⅰ.4.2)</vt:lpstr>
      <vt:lpstr>1부.Ⅰ.4.3)</vt:lpstr>
      <vt:lpstr>1부.Ⅰ.5</vt:lpstr>
      <vt:lpstr>1부.Ⅰ.6</vt:lpstr>
      <vt:lpstr>2부.Ⅰ</vt:lpstr>
      <vt:lpstr>2부.Ⅰ.1.1)</vt:lpstr>
      <vt:lpstr>2부.Ⅰ.1.2)</vt:lpstr>
      <vt:lpstr>2부.Ⅰ.1.3)</vt:lpstr>
      <vt:lpstr>2부.Ⅰ.2</vt:lpstr>
      <vt:lpstr>2부.Ⅰ.3</vt:lpstr>
      <vt:lpstr>2부.Ⅰ.4</vt:lpstr>
      <vt:lpstr>2부.Ⅱ</vt:lpstr>
      <vt:lpstr>3부.Ⅰ</vt:lpstr>
      <vt:lpstr>3부.Ⅱ.1.1)</vt:lpstr>
      <vt:lpstr>3부.Ⅱ.1.2)</vt:lpstr>
      <vt:lpstr>3부.Ⅱ.2</vt:lpstr>
      <vt:lpstr>3부.Ⅱ.3</vt:lpstr>
      <vt:lpstr>3부.Ⅱ.4</vt:lpstr>
      <vt:lpstr>3부.Ⅲ</vt:lpstr>
      <vt:lpstr>3부.Ⅳ.1</vt:lpstr>
      <vt:lpstr>3부.Ⅳ.2</vt:lpstr>
      <vt:lpstr>3부.Ⅴ</vt:lpstr>
      <vt:lpstr>4부.Ⅰ.1</vt:lpstr>
      <vt:lpstr>4부.Ⅰ.2</vt:lpstr>
      <vt:lpstr>5부.Ⅰ</vt:lpstr>
      <vt:lpstr>5부.Ⅱ</vt:lpstr>
      <vt:lpstr>5부.Ⅲ</vt:lpstr>
      <vt:lpstr>5부.Ⅳ</vt:lpstr>
      <vt:lpstr>5부.Ⅴ</vt:lpstr>
      <vt:lpstr>5부.Ⅵ</vt:lpstr>
      <vt:lpstr>5부.Ⅶ</vt:lpstr>
      <vt:lpstr>6부.Ⅰ</vt:lpstr>
      <vt:lpstr>7부.Ⅰ</vt:lpstr>
      <vt:lpstr>8부.Ⅰ</vt:lpstr>
      <vt:lpstr>'1부.Ⅰ.1'!Print_Area</vt:lpstr>
      <vt:lpstr>'1부.Ⅰ.2.1)'!Print_Area</vt:lpstr>
      <vt:lpstr>'1부.Ⅰ.2.2)'!Print_Area</vt:lpstr>
      <vt:lpstr>'1부.Ⅰ.3.1)'!Print_Area</vt:lpstr>
      <vt:lpstr>'1부.Ⅰ.3.2)'!Print_Area</vt:lpstr>
      <vt:lpstr>'1부.Ⅰ.4.1)'!Print_Area</vt:lpstr>
      <vt:lpstr>'1부.Ⅰ.4.2)'!Print_Area</vt:lpstr>
      <vt:lpstr>'1부.Ⅰ.4.3)'!Print_Area</vt:lpstr>
      <vt:lpstr>'1부.Ⅰ.5'!Print_Area</vt:lpstr>
      <vt:lpstr>'1부.Ⅰ.6'!Print_Area</vt:lpstr>
      <vt:lpstr>'2부.Ⅰ'!Print_Area</vt:lpstr>
      <vt:lpstr>'2부.Ⅰ.1.1)'!Print_Area</vt:lpstr>
      <vt:lpstr>'2부.Ⅰ.1.2)'!Print_Area</vt:lpstr>
      <vt:lpstr>'2부.Ⅰ.1.3)'!Print_Area</vt:lpstr>
      <vt:lpstr>'2부.Ⅰ.2'!Print_Area</vt:lpstr>
      <vt:lpstr>'2부.Ⅰ.3'!Print_Area</vt:lpstr>
      <vt:lpstr>'2부.Ⅰ.4'!Print_Area</vt:lpstr>
      <vt:lpstr>'2부.Ⅱ'!Print_Area</vt:lpstr>
      <vt:lpstr>'3부.Ⅰ'!Print_Area</vt:lpstr>
      <vt:lpstr>'3부.Ⅱ.1.1)'!Print_Area</vt:lpstr>
      <vt:lpstr>'3부.Ⅱ.1.2)'!Print_Area</vt:lpstr>
      <vt:lpstr>'3부.Ⅱ.2'!Print_Area</vt:lpstr>
      <vt:lpstr>'3부.Ⅱ.3'!Print_Area</vt:lpstr>
      <vt:lpstr>'3부.Ⅱ.4'!Print_Area</vt:lpstr>
      <vt:lpstr>'3부.Ⅲ'!Print_Area</vt:lpstr>
      <vt:lpstr>'3부.Ⅳ.1'!Print_Area</vt:lpstr>
      <vt:lpstr>'3부.Ⅳ.2'!Print_Area</vt:lpstr>
      <vt:lpstr>'3부.Ⅴ'!Print_Area</vt:lpstr>
      <vt:lpstr>'4부.Ⅰ.1'!Print_Area</vt:lpstr>
      <vt:lpstr>'4부.Ⅰ.2'!Print_Area</vt:lpstr>
      <vt:lpstr>'5부.Ⅰ'!Print_Area</vt:lpstr>
      <vt:lpstr>'5부.Ⅱ'!Print_Area</vt:lpstr>
      <vt:lpstr>'5부.Ⅲ'!Print_Area</vt:lpstr>
      <vt:lpstr>'5부.Ⅳ'!Print_Area</vt:lpstr>
      <vt:lpstr>'5부.Ⅴ'!Print_Area</vt:lpstr>
      <vt:lpstr>'5부.Ⅵ'!Print_Area</vt:lpstr>
      <vt:lpstr>'5부.Ⅶ'!Print_Area</vt:lpstr>
      <vt:lpstr>'6부.Ⅰ'!Print_Area</vt:lpstr>
      <vt:lpstr>'7부.Ⅰ'!Print_Area</vt:lpstr>
      <vt:lpstr>'8부.Ⅰ'!Print_Area</vt:lpstr>
      <vt:lpstr>표지!Print_Area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이아라</dc:creator>
  <cp:lastModifiedBy>DTS-STAFF</cp:lastModifiedBy>
  <cp:lastPrinted>2025-05-09T05:46:15Z</cp:lastPrinted>
  <dcterms:created xsi:type="dcterms:W3CDTF">2019-05-22T08:53:46Z</dcterms:created>
  <dcterms:modified xsi:type="dcterms:W3CDTF">2025-05-12T04:27:01Z</dcterms:modified>
</cp:coreProperties>
</file>