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filterPrivacy="1"/>
  <xr:revisionPtr revIDLastSave="0" documentId="8_{C2248229-0358-4000-BB07-57F8BB112ACE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공매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8" i="2" l="1"/>
  <c r="D38" i="2"/>
  <c r="H11" i="2"/>
  <c r="H15" i="2"/>
  <c r="H19" i="2"/>
  <c r="H22" i="2"/>
  <c r="H26" i="2"/>
  <c r="H31" i="2"/>
  <c r="E39" i="2"/>
  <c r="E72" i="2" s="1"/>
  <c r="E40" i="2"/>
  <c r="E73" i="2" s="1"/>
  <c r="E41" i="2"/>
  <c r="E74" i="2" s="1"/>
  <c r="E42" i="2"/>
  <c r="E75" i="2" s="1"/>
  <c r="E43" i="2"/>
  <c r="F43" i="2" s="1"/>
  <c r="E44" i="2"/>
  <c r="E77" i="2" s="1"/>
  <c r="E110" i="2" s="1"/>
  <c r="F110" i="2" s="1"/>
  <c r="E45" i="2"/>
  <c r="E78" i="2" s="1"/>
  <c r="F78" i="2" s="1"/>
  <c r="E46" i="2"/>
  <c r="E79" i="2" s="1"/>
  <c r="F79" i="2" s="1"/>
  <c r="E47" i="2"/>
  <c r="E80" i="2" s="1"/>
  <c r="F80" i="2" s="1"/>
  <c r="E48" i="2"/>
  <c r="E81" i="2" s="1"/>
  <c r="E49" i="2"/>
  <c r="E82" i="2" s="1"/>
  <c r="E50" i="2"/>
  <c r="F50" i="2" s="1"/>
  <c r="E51" i="2"/>
  <c r="F51" i="2" s="1"/>
  <c r="E52" i="2"/>
  <c r="F52" i="2" s="1"/>
  <c r="E53" i="2"/>
  <c r="F53" i="2" s="1"/>
  <c r="E54" i="2"/>
  <c r="F54" i="2" s="1"/>
  <c r="E55" i="2"/>
  <c r="F55" i="2" s="1"/>
  <c r="E56" i="2"/>
  <c r="F56" i="2" s="1"/>
  <c r="E57" i="2"/>
  <c r="F57" i="2" s="1"/>
  <c r="E58" i="2"/>
  <c r="E91" i="2" s="1"/>
  <c r="E59" i="2"/>
  <c r="E92" i="2" s="1"/>
  <c r="E60" i="2"/>
  <c r="E93" i="2" s="1"/>
  <c r="E61" i="2"/>
  <c r="E94" i="2" s="1"/>
  <c r="E62" i="2"/>
  <c r="E95" i="2" s="1"/>
  <c r="E63" i="2"/>
  <c r="E96" i="2" s="1"/>
  <c r="E64" i="2"/>
  <c r="F64" i="2" s="1"/>
  <c r="E65" i="2"/>
  <c r="F65" i="2" s="1"/>
  <c r="D39" i="2"/>
  <c r="D72" i="2" s="1"/>
  <c r="D105" i="2" s="1"/>
  <c r="D40" i="2"/>
  <c r="D73" i="2" s="1"/>
  <c r="D106" i="2" s="1"/>
  <c r="D139" i="2" s="1"/>
  <c r="D172" i="2" s="1"/>
  <c r="D41" i="2"/>
  <c r="D74" i="2" s="1"/>
  <c r="D107" i="2" s="1"/>
  <c r="D140" i="2" s="1"/>
  <c r="D173" i="2" s="1"/>
  <c r="D42" i="2"/>
  <c r="D75" i="2" s="1"/>
  <c r="D108" i="2" s="1"/>
  <c r="D43" i="2"/>
  <c r="D76" i="2" s="1"/>
  <c r="D109" i="2" s="1"/>
  <c r="D44" i="2"/>
  <c r="D45" i="2"/>
  <c r="D46" i="2"/>
  <c r="D79" i="2" s="1"/>
  <c r="D47" i="2"/>
  <c r="D48" i="2"/>
  <c r="D49" i="2"/>
  <c r="D82" i="2" s="1"/>
  <c r="D50" i="2"/>
  <c r="D83" i="2" s="1"/>
  <c r="D51" i="2"/>
  <c r="D52" i="2"/>
  <c r="D85" i="2" s="1"/>
  <c r="D53" i="2"/>
  <c r="D86" i="2" s="1"/>
  <c r="D54" i="2"/>
  <c r="D87" i="2" s="1"/>
  <c r="D55" i="2"/>
  <c r="G55" i="2" s="1"/>
  <c r="D56" i="2"/>
  <c r="D89" i="2" s="1"/>
  <c r="D57" i="2"/>
  <c r="D58" i="2"/>
  <c r="D91" i="2" s="1"/>
  <c r="D59" i="2"/>
  <c r="D60" i="2"/>
  <c r="D93" i="2" s="1"/>
  <c r="D61" i="2"/>
  <c r="D62" i="2"/>
  <c r="D95" i="2" s="1"/>
  <c r="D63" i="2"/>
  <c r="D64" i="2"/>
  <c r="D65" i="2"/>
  <c r="F33" i="2"/>
  <c r="E33" i="2"/>
  <c r="D71" i="2" l="1"/>
  <c r="F44" i="2"/>
  <c r="G44" i="2" s="1"/>
  <c r="F49" i="2"/>
  <c r="G49" i="2" s="1"/>
  <c r="E98" i="2"/>
  <c r="F98" i="2" s="1"/>
  <c r="F48" i="2"/>
  <c r="G48" i="2" s="1"/>
  <c r="F47" i="2"/>
  <c r="G47" i="2" s="1"/>
  <c r="G51" i="2"/>
  <c r="E97" i="2"/>
  <c r="F46" i="2"/>
  <c r="G46" i="2" s="1"/>
  <c r="F45" i="2"/>
  <c r="G45" i="2" s="1"/>
  <c r="F81" i="2"/>
  <c r="E114" i="2"/>
  <c r="F114" i="2" s="1"/>
  <c r="E129" i="2"/>
  <c r="E162" i="2" s="1"/>
  <c r="E195" i="2" s="1"/>
  <c r="F195" i="2" s="1"/>
  <c r="F96" i="2"/>
  <c r="F82" i="2"/>
  <c r="G82" i="2" s="1"/>
  <c r="E115" i="2"/>
  <c r="F115" i="2" s="1"/>
  <c r="E76" i="2"/>
  <c r="G56" i="2"/>
  <c r="F77" i="2"/>
  <c r="F63" i="2"/>
  <c r="G63" i="2" s="1"/>
  <c r="E88" i="2"/>
  <c r="E121" i="2" s="1"/>
  <c r="E154" i="2" s="1"/>
  <c r="E187" i="2" s="1"/>
  <c r="F187" i="2" s="1"/>
  <c r="G43" i="2"/>
  <c r="G65" i="2"/>
  <c r="E86" i="2"/>
  <c r="E119" i="2" s="1"/>
  <c r="F119" i="2" s="1"/>
  <c r="G54" i="2"/>
  <c r="E87" i="2"/>
  <c r="F87" i="2" s="1"/>
  <c r="G64" i="2"/>
  <c r="E85" i="2"/>
  <c r="F85" i="2" s="1"/>
  <c r="G85" i="2" s="1"/>
  <c r="E84" i="2"/>
  <c r="E117" i="2" s="1"/>
  <c r="F117" i="2" s="1"/>
  <c r="E83" i="2"/>
  <c r="G57" i="2"/>
  <c r="D122" i="2"/>
  <c r="F95" i="2"/>
  <c r="G95" i="2" s="1"/>
  <c r="E128" i="2"/>
  <c r="D120" i="2"/>
  <c r="D138" i="2"/>
  <c r="D171" i="2" s="1"/>
  <c r="E107" i="2"/>
  <c r="F74" i="2"/>
  <c r="G74" i="2" s="1"/>
  <c r="F73" i="2"/>
  <c r="G73" i="2" s="1"/>
  <c r="E106" i="2"/>
  <c r="D128" i="2"/>
  <c r="D126" i="2"/>
  <c r="D104" i="2"/>
  <c r="D142" i="2"/>
  <c r="D175" i="2" s="1"/>
  <c r="F94" i="2"/>
  <c r="E127" i="2"/>
  <c r="D119" i="2"/>
  <c r="D118" i="2"/>
  <c r="E105" i="2"/>
  <c r="F72" i="2"/>
  <c r="G72" i="2" s="1"/>
  <c r="F91" i="2"/>
  <c r="G91" i="2" s="1"/>
  <c r="E124" i="2"/>
  <c r="D116" i="2"/>
  <c r="D115" i="2"/>
  <c r="G79" i="2"/>
  <c r="D112" i="2"/>
  <c r="E108" i="2"/>
  <c r="F75" i="2"/>
  <c r="G75" i="2" s="1"/>
  <c r="E126" i="2"/>
  <c r="F93" i="2"/>
  <c r="G93" i="2" s="1"/>
  <c r="E125" i="2"/>
  <c r="F92" i="2"/>
  <c r="D124" i="2"/>
  <c r="G53" i="2"/>
  <c r="D88" i="2"/>
  <c r="E90" i="2"/>
  <c r="E89" i="2"/>
  <c r="F42" i="2"/>
  <c r="D81" i="2"/>
  <c r="F61" i="2"/>
  <c r="G61" i="2" s="1"/>
  <c r="F41" i="2"/>
  <c r="G41" i="2" s="1"/>
  <c r="D80" i="2"/>
  <c r="F62" i="2"/>
  <c r="G62" i="2" s="1"/>
  <c r="F60" i="2"/>
  <c r="G60" i="2" s="1"/>
  <c r="F40" i="2"/>
  <c r="G40" i="2" s="1"/>
  <c r="D84" i="2"/>
  <c r="F39" i="2"/>
  <c r="D78" i="2"/>
  <c r="D97" i="2"/>
  <c r="D77" i="2"/>
  <c r="E143" i="2"/>
  <c r="E176" i="2" s="1"/>
  <c r="F176" i="2" s="1"/>
  <c r="G52" i="2"/>
  <c r="G50" i="2"/>
  <c r="F59" i="2"/>
  <c r="G59" i="2" s="1"/>
  <c r="D96" i="2"/>
  <c r="E111" i="2"/>
  <c r="E66" i="2"/>
  <c r="P6" i="2" s="1"/>
  <c r="F58" i="2"/>
  <c r="G58" i="2" s="1"/>
  <c r="G42" i="2"/>
  <c r="D94" i="2"/>
  <c r="E71" i="2"/>
  <c r="E112" i="2"/>
  <c r="F38" i="2"/>
  <c r="G38" i="2" s="1"/>
  <c r="D141" i="2"/>
  <c r="D174" i="2" s="1"/>
  <c r="D98" i="2"/>
  <c r="D90" i="2"/>
  <c r="E113" i="2"/>
  <c r="D66" i="2"/>
  <c r="O6" i="2" s="1"/>
  <c r="D92" i="2"/>
  <c r="D5" i="2"/>
  <c r="E131" i="2" l="1"/>
  <c r="F131" i="2" s="1"/>
  <c r="F84" i="2"/>
  <c r="G84" i="2" s="1"/>
  <c r="E147" i="2"/>
  <c r="E180" i="2" s="1"/>
  <c r="F180" i="2" s="1"/>
  <c r="E130" i="2"/>
  <c r="F97" i="2"/>
  <c r="G97" i="2" s="1"/>
  <c r="F129" i="2"/>
  <c r="E118" i="2"/>
  <c r="E151" i="2" s="1"/>
  <c r="E184" i="2" s="1"/>
  <c r="F184" i="2" s="1"/>
  <c r="E150" i="2"/>
  <c r="E183" i="2" s="1"/>
  <c r="F183" i="2" s="1"/>
  <c r="F121" i="2"/>
  <c r="E120" i="2"/>
  <c r="F120" i="2" s="1"/>
  <c r="G120" i="2" s="1"/>
  <c r="F88" i="2"/>
  <c r="G88" i="2" s="1"/>
  <c r="E152" i="2"/>
  <c r="E185" i="2" s="1"/>
  <c r="F185" i="2" s="1"/>
  <c r="E109" i="2"/>
  <c r="F76" i="2"/>
  <c r="G76" i="2" s="1"/>
  <c r="F83" i="2"/>
  <c r="G83" i="2" s="1"/>
  <c r="E116" i="2"/>
  <c r="G87" i="2"/>
  <c r="E148" i="2"/>
  <c r="E181" i="2" s="1"/>
  <c r="F181" i="2" s="1"/>
  <c r="F86" i="2"/>
  <c r="G86" i="2" s="1"/>
  <c r="D117" i="2"/>
  <c r="D121" i="2"/>
  <c r="E104" i="2"/>
  <c r="F71" i="2"/>
  <c r="D157" i="2"/>
  <c r="D190" i="2" s="1"/>
  <c r="D153" i="2"/>
  <c r="D186" i="2" s="1"/>
  <c r="F112" i="2"/>
  <c r="G112" i="2" s="1"/>
  <c r="E145" i="2"/>
  <c r="E178" i="2" s="1"/>
  <c r="F178" i="2" s="1"/>
  <c r="F113" i="2"/>
  <c r="E146" i="2"/>
  <c r="E179" i="2" s="1"/>
  <c r="F179" i="2" s="1"/>
  <c r="F126" i="2"/>
  <c r="G126" i="2" s="1"/>
  <c r="E159" i="2"/>
  <c r="E192" i="2" s="1"/>
  <c r="F192" i="2" s="1"/>
  <c r="G98" i="2"/>
  <c r="D131" i="2"/>
  <c r="G39" i="2"/>
  <c r="F128" i="2"/>
  <c r="G128" i="2" s="1"/>
  <c r="E161" i="2"/>
  <c r="E194" i="2" s="1"/>
  <c r="F194" i="2" s="1"/>
  <c r="G94" i="2"/>
  <c r="D127" i="2"/>
  <c r="F106" i="2"/>
  <c r="G106" i="2" s="1"/>
  <c r="E139" i="2"/>
  <c r="E172" i="2" s="1"/>
  <c r="F162" i="2"/>
  <c r="F124" i="2"/>
  <c r="G124" i="2" s="1"/>
  <c r="E157" i="2"/>
  <c r="E190" i="2" s="1"/>
  <c r="F190" i="2" s="1"/>
  <c r="F107" i="2"/>
  <c r="G107" i="2" s="1"/>
  <c r="E140" i="2"/>
  <c r="E173" i="2" s="1"/>
  <c r="F111" i="2"/>
  <c r="E144" i="2"/>
  <c r="E177" i="2" s="1"/>
  <c r="F177" i="2" s="1"/>
  <c r="D129" i="2"/>
  <c r="G96" i="2"/>
  <c r="D151" i="2"/>
  <c r="D184" i="2" s="1"/>
  <c r="F143" i="2"/>
  <c r="D159" i="2"/>
  <c r="D110" i="2"/>
  <c r="G77" i="2"/>
  <c r="E122" i="2"/>
  <c r="F89" i="2"/>
  <c r="G89" i="2" s="1"/>
  <c r="G92" i="2"/>
  <c r="D125" i="2"/>
  <c r="D123" i="2"/>
  <c r="D114" i="2"/>
  <c r="G81" i="2"/>
  <c r="G119" i="2"/>
  <c r="D152" i="2"/>
  <c r="D185" i="2" s="1"/>
  <c r="F66" i="2"/>
  <c r="Q6" i="2" s="1"/>
  <c r="D130" i="2"/>
  <c r="G115" i="2"/>
  <c r="D148" i="2"/>
  <c r="D181" i="2" s="1"/>
  <c r="D149" i="2"/>
  <c r="D182" i="2" s="1"/>
  <c r="F154" i="2"/>
  <c r="D113" i="2"/>
  <c r="G80" i="2"/>
  <c r="F125" i="2"/>
  <c r="E158" i="2"/>
  <c r="E191" i="2" s="1"/>
  <c r="F191" i="2" s="1"/>
  <c r="F105" i="2"/>
  <c r="G105" i="2" s="1"/>
  <c r="E138" i="2"/>
  <c r="E171" i="2" s="1"/>
  <c r="F171" i="2" s="1"/>
  <c r="E141" i="2"/>
  <c r="E174" i="2" s="1"/>
  <c r="F174" i="2" s="1"/>
  <c r="F108" i="2"/>
  <c r="G108" i="2" s="1"/>
  <c r="E160" i="2"/>
  <c r="E193" i="2" s="1"/>
  <c r="F193" i="2" s="1"/>
  <c r="F127" i="2"/>
  <c r="D111" i="2"/>
  <c r="G78" i="2"/>
  <c r="F90" i="2"/>
  <c r="G90" i="2" s="1"/>
  <c r="E123" i="2"/>
  <c r="D145" i="2"/>
  <c r="D178" i="2" s="1"/>
  <c r="D137" i="2"/>
  <c r="D161" i="2"/>
  <c r="D194" i="2" s="1"/>
  <c r="D155" i="2"/>
  <c r="D188" i="2" s="1"/>
  <c r="D32" i="2"/>
  <c r="F118" i="2" l="1"/>
  <c r="G118" i="2" s="1"/>
  <c r="E164" i="2"/>
  <c r="E197" i="2" s="1"/>
  <c r="F197" i="2" s="1"/>
  <c r="D192" i="2"/>
  <c r="G192" i="2" s="1"/>
  <c r="D170" i="2"/>
  <c r="F147" i="2"/>
  <c r="F150" i="2"/>
  <c r="G184" i="2"/>
  <c r="E153" i="2"/>
  <c r="E186" i="2" s="1"/>
  <c r="F186" i="2" s="1"/>
  <c r="F148" i="2"/>
  <c r="G148" i="2" s="1"/>
  <c r="G185" i="2"/>
  <c r="F130" i="2"/>
  <c r="G130" i="2" s="1"/>
  <c r="E163" i="2"/>
  <c r="F172" i="2"/>
  <c r="G172" i="2" s="1"/>
  <c r="F173" i="2"/>
  <c r="G173" i="2"/>
  <c r="F116" i="2"/>
  <c r="G116" i="2" s="1"/>
  <c r="E149" i="2"/>
  <c r="G194" i="2"/>
  <c r="G178" i="2"/>
  <c r="F152" i="2"/>
  <c r="G152" i="2" s="1"/>
  <c r="G190" i="2"/>
  <c r="G174" i="2"/>
  <c r="G181" i="2"/>
  <c r="G171" i="2"/>
  <c r="F109" i="2"/>
  <c r="G109" i="2" s="1"/>
  <c r="E142" i="2"/>
  <c r="G110" i="2"/>
  <c r="D143" i="2"/>
  <c r="D176" i="2" s="1"/>
  <c r="G176" i="2" s="1"/>
  <c r="D132" i="2"/>
  <c r="O8" i="2" s="1"/>
  <c r="F159" i="2"/>
  <c r="G159" i="2" s="1"/>
  <c r="E132" i="2"/>
  <c r="P8" i="2" s="1"/>
  <c r="E137" i="2"/>
  <c r="E170" i="2" s="1"/>
  <c r="F104" i="2"/>
  <c r="G111" i="2"/>
  <c r="D144" i="2"/>
  <c r="D177" i="2" s="1"/>
  <c r="G177" i="2" s="1"/>
  <c r="F158" i="2"/>
  <c r="D164" i="2"/>
  <c r="D197" i="2" s="1"/>
  <c r="G131" i="2"/>
  <c r="G121" i="2"/>
  <c r="D154" i="2"/>
  <c r="D187" i="2" s="1"/>
  <c r="G187" i="2" s="1"/>
  <c r="F160" i="2"/>
  <c r="G125" i="2"/>
  <c r="D158" i="2"/>
  <c r="D163" i="2"/>
  <c r="D196" i="2" s="1"/>
  <c r="F140" i="2"/>
  <c r="G140" i="2" s="1"/>
  <c r="G114" i="2"/>
  <c r="D147" i="2"/>
  <c r="D180" i="2" s="1"/>
  <c r="G180" i="2" s="1"/>
  <c r="F139" i="2"/>
  <c r="G139" i="2"/>
  <c r="D146" i="2"/>
  <c r="D179" i="2" s="1"/>
  <c r="G179" i="2" s="1"/>
  <c r="G113" i="2"/>
  <c r="G66" i="2"/>
  <c r="R6" i="2" s="1"/>
  <c r="G117" i="2"/>
  <c r="D150" i="2"/>
  <c r="D183" i="2" s="1"/>
  <c r="G183" i="2" s="1"/>
  <c r="F157" i="2"/>
  <c r="G157" i="2" s="1"/>
  <c r="F146" i="2"/>
  <c r="D156" i="2"/>
  <c r="D189" i="2" s="1"/>
  <c r="F145" i="2"/>
  <c r="G145" i="2" s="1"/>
  <c r="G127" i="2"/>
  <c r="D160" i="2"/>
  <c r="D193" i="2" s="1"/>
  <c r="G193" i="2" s="1"/>
  <c r="F144" i="2"/>
  <c r="F138" i="2"/>
  <c r="G138" i="2" s="1"/>
  <c r="F123" i="2"/>
  <c r="G123" i="2" s="1"/>
  <c r="E156" i="2"/>
  <c r="E189" i="2" s="1"/>
  <c r="F189" i="2" s="1"/>
  <c r="F122" i="2"/>
  <c r="G122" i="2" s="1"/>
  <c r="E155" i="2"/>
  <c r="E188" i="2" s="1"/>
  <c r="F188" i="2" s="1"/>
  <c r="F141" i="2"/>
  <c r="G141" i="2" s="1"/>
  <c r="F151" i="2"/>
  <c r="G151" i="2" s="1"/>
  <c r="G129" i="2"/>
  <c r="D162" i="2"/>
  <c r="D195" i="2" s="1"/>
  <c r="G195" i="2" s="1"/>
  <c r="F161" i="2"/>
  <c r="G161" i="2" s="1"/>
  <c r="G6" i="2"/>
  <c r="H6" i="2" s="1"/>
  <c r="G7" i="2"/>
  <c r="H7" i="2" s="1"/>
  <c r="G8" i="2"/>
  <c r="H8" i="2" s="1"/>
  <c r="G9" i="2"/>
  <c r="H9" i="2" s="1"/>
  <c r="G10" i="2"/>
  <c r="H10" i="2" s="1"/>
  <c r="G12" i="2"/>
  <c r="H12" i="2" s="1"/>
  <c r="G13" i="2"/>
  <c r="H13" i="2" s="1"/>
  <c r="G14" i="2"/>
  <c r="H14" i="2" s="1"/>
  <c r="G16" i="2"/>
  <c r="H16" i="2" s="1"/>
  <c r="G17" i="2"/>
  <c r="H17" i="2" s="1"/>
  <c r="G18" i="2"/>
  <c r="H18" i="2" s="1"/>
  <c r="G20" i="2"/>
  <c r="H20" i="2" s="1"/>
  <c r="G21" i="2"/>
  <c r="H21" i="2" s="1"/>
  <c r="G23" i="2"/>
  <c r="H23" i="2" s="1"/>
  <c r="G24" i="2"/>
  <c r="H24" i="2" s="1"/>
  <c r="G25" i="2"/>
  <c r="H25" i="2" s="1"/>
  <c r="G27" i="2"/>
  <c r="H27" i="2" s="1"/>
  <c r="G28" i="2"/>
  <c r="H28" i="2" s="1"/>
  <c r="G29" i="2"/>
  <c r="H29" i="2" s="1"/>
  <c r="G30" i="2"/>
  <c r="H30" i="2" s="1"/>
  <c r="G32" i="2"/>
  <c r="H32" i="2" s="1"/>
  <c r="G5" i="2"/>
  <c r="D6" i="2"/>
  <c r="D7" i="2"/>
  <c r="D8" i="2"/>
  <c r="D9" i="2"/>
  <c r="D10" i="2"/>
  <c r="D12" i="2"/>
  <c r="D13" i="2"/>
  <c r="D14" i="2"/>
  <c r="D16" i="2"/>
  <c r="D17" i="2"/>
  <c r="D18" i="2"/>
  <c r="D20" i="2"/>
  <c r="D21" i="2"/>
  <c r="D23" i="2"/>
  <c r="D24" i="2"/>
  <c r="D25" i="2"/>
  <c r="D27" i="2"/>
  <c r="D28" i="2"/>
  <c r="D29" i="2"/>
  <c r="D30" i="2"/>
  <c r="L33" i="2"/>
  <c r="G188" i="2" l="1"/>
  <c r="F164" i="2"/>
  <c r="G164" i="2" s="1"/>
  <c r="D191" i="2"/>
  <c r="G191" i="2" s="1"/>
  <c r="F153" i="2"/>
  <c r="G153" i="2" s="1"/>
  <c r="G197" i="2"/>
  <c r="E196" i="2"/>
  <c r="F196" i="2" s="1"/>
  <c r="F163" i="2"/>
  <c r="G163" i="2" s="1"/>
  <c r="G186" i="2"/>
  <c r="F170" i="2"/>
  <c r="F149" i="2"/>
  <c r="G149" i="2" s="1"/>
  <c r="E182" i="2"/>
  <c r="G189" i="2"/>
  <c r="E175" i="2"/>
  <c r="F142" i="2"/>
  <c r="G142" i="2"/>
  <c r="D165" i="2"/>
  <c r="O9" i="2" s="1"/>
  <c r="E165" i="2"/>
  <c r="P9" i="2" s="1"/>
  <c r="F137" i="2"/>
  <c r="F132" i="2"/>
  <c r="Q8" i="2" s="1"/>
  <c r="G104" i="2"/>
  <c r="G143" i="2"/>
  <c r="G146" i="2"/>
  <c r="G154" i="2"/>
  <c r="H5" i="2"/>
  <c r="H33" i="2" s="1"/>
  <c r="G33" i="2"/>
  <c r="G160" i="2"/>
  <c r="F155" i="2"/>
  <c r="G155" i="2" s="1"/>
  <c r="G147" i="2"/>
  <c r="G144" i="2"/>
  <c r="G150" i="2"/>
  <c r="G158" i="2"/>
  <c r="G162" i="2"/>
  <c r="F156" i="2"/>
  <c r="G156" i="2" s="1"/>
  <c r="D33" i="2"/>
  <c r="D198" i="2" l="1"/>
  <c r="G196" i="2"/>
  <c r="O10" i="2"/>
  <c r="F175" i="2"/>
  <c r="G175" i="2"/>
  <c r="G170" i="2"/>
  <c r="E198" i="2"/>
  <c r="P10" i="2" s="1"/>
  <c r="F182" i="2"/>
  <c r="G132" i="2"/>
  <c r="R8" i="2" s="1"/>
  <c r="F165" i="2"/>
  <c r="Q9" i="2" s="1"/>
  <c r="G137" i="2"/>
  <c r="G71" i="2"/>
  <c r="E99" i="2"/>
  <c r="P7" i="2" s="1"/>
  <c r="F198" i="2" l="1"/>
  <c r="Q10" i="2" s="1"/>
  <c r="G182" i="2"/>
  <c r="G165" i="2"/>
  <c r="R9" i="2" s="1"/>
  <c r="D99" i="2"/>
  <c r="O7" i="2" s="1"/>
  <c r="F99" i="2"/>
  <c r="Q7" i="2" s="1"/>
  <c r="G99" i="2"/>
  <c r="R7" i="2" s="1"/>
  <c r="G198" i="2" l="1"/>
  <c r="R10" i="2" l="1"/>
</calcChain>
</file>

<file path=xl/sharedStrings.xml><?xml version="1.0" encoding="utf-8"?>
<sst xmlns="http://schemas.openxmlformats.org/spreadsheetml/2006/main" count="266" uniqueCount="82">
  <si>
    <t>순번</t>
    <phoneticPr fontId="3" type="noConversion"/>
  </si>
  <si>
    <t>감정평가액</t>
    <phoneticPr fontId="3" type="noConversion"/>
  </si>
  <si>
    <t>토지가액</t>
    <phoneticPr fontId="3" type="noConversion"/>
  </si>
  <si>
    <t>건물가액</t>
    <phoneticPr fontId="3" type="noConversion"/>
  </si>
  <si>
    <t>부가가치세</t>
    <phoneticPr fontId="3" type="noConversion"/>
  </si>
  <si>
    <t>합계</t>
    <phoneticPr fontId="3" type="noConversion"/>
  </si>
  <si>
    <t>합계</t>
    <phoneticPr fontId="3" type="noConversion"/>
  </si>
  <si>
    <t>경일감정평가법인</t>
    <phoneticPr fontId="3" type="noConversion"/>
  </si>
  <si>
    <t>204호</t>
    <phoneticPr fontId="3" type="noConversion"/>
  </si>
  <si>
    <t>303호</t>
    <phoneticPr fontId="3" type="noConversion"/>
  </si>
  <si>
    <t>403호</t>
    <phoneticPr fontId="3" type="noConversion"/>
  </si>
  <si>
    <t>404호</t>
    <phoneticPr fontId="3" type="noConversion"/>
  </si>
  <si>
    <t>101호</t>
    <phoneticPr fontId="3" type="noConversion"/>
  </si>
  <si>
    <t>401호</t>
    <phoneticPr fontId="3" type="noConversion"/>
  </si>
  <si>
    <t>203호</t>
    <phoneticPr fontId="3" type="noConversion"/>
  </si>
  <si>
    <t>304호</t>
    <phoneticPr fontId="3" type="noConversion"/>
  </si>
  <si>
    <t>202호</t>
    <phoneticPr fontId="3" type="noConversion"/>
  </si>
  <si>
    <t>501호</t>
    <phoneticPr fontId="3" type="noConversion"/>
  </si>
  <si>
    <t>502호</t>
    <phoneticPr fontId="3" type="noConversion"/>
  </si>
  <si>
    <t>103호</t>
    <phoneticPr fontId="3" type="noConversion"/>
  </si>
  <si>
    <t>205호</t>
    <phoneticPr fontId="3" type="noConversion"/>
  </si>
  <si>
    <t>402호</t>
    <phoneticPr fontId="3" type="noConversion"/>
  </si>
  <si>
    <t>104호</t>
    <phoneticPr fontId="3" type="noConversion"/>
  </si>
  <si>
    <t>201호</t>
    <phoneticPr fontId="3" type="noConversion"/>
  </si>
  <si>
    <t>102호</t>
    <phoneticPr fontId="3" type="noConversion"/>
  </si>
  <si>
    <t>301호</t>
    <phoneticPr fontId="3" type="noConversion"/>
  </si>
  <si>
    <t>305호</t>
    <phoneticPr fontId="3" type="noConversion"/>
  </si>
  <si>
    <t>302호</t>
    <phoneticPr fontId="3" type="noConversion"/>
  </si>
  <si>
    <t>105호</t>
    <phoneticPr fontId="3" type="noConversion"/>
  </si>
  <si>
    <t>405호</t>
    <phoneticPr fontId="3" type="noConversion"/>
  </si>
  <si>
    <t>전라북도 전주시 덕진구 송현동1가 481-4 상 호실</t>
    <phoneticPr fontId="3" type="noConversion"/>
  </si>
  <si>
    <t>제1층 제101호</t>
  </si>
  <si>
    <t>제1층 제102호</t>
  </si>
  <si>
    <t>제1층 제103호</t>
  </si>
  <si>
    <t>제1층 제104호</t>
  </si>
  <si>
    <t>제1층 제105호</t>
  </si>
  <si>
    <t>제2층 제201호</t>
  </si>
  <si>
    <t>제2층 제202호</t>
  </si>
  <si>
    <t>제2층 제203호</t>
  </si>
  <si>
    <t>제2층 제204호</t>
  </si>
  <si>
    <t>제2층 제205호</t>
  </si>
  <si>
    <t>제3층 제301호</t>
  </si>
  <si>
    <t>제3층 제302호</t>
  </si>
  <si>
    <t>제3층 제303호</t>
  </si>
  <si>
    <t>제3층 제304호</t>
  </si>
  <si>
    <t>제3층 제305호</t>
  </si>
  <si>
    <t>제4층 제401호</t>
  </si>
  <si>
    <t>제4층 제402호</t>
  </si>
  <si>
    <t>제4층 제403호</t>
  </si>
  <si>
    <t>제4층 제404호</t>
  </si>
  <si>
    <t>제4층 제405호</t>
  </si>
  <si>
    <t>제5층 제501호</t>
  </si>
  <si>
    <t>제5층 제502호</t>
  </si>
  <si>
    <t>1회차 최저매매가격</t>
    <phoneticPr fontId="3" type="noConversion"/>
  </si>
  <si>
    <t>2회차 최저매매가격</t>
    <phoneticPr fontId="3" type="noConversion"/>
  </si>
  <si>
    <t>3회차 최저매매가격</t>
    <phoneticPr fontId="3" type="noConversion"/>
  </si>
  <si>
    <t>4회차 최저매매가격</t>
    <phoneticPr fontId="3" type="noConversion"/>
  </si>
  <si>
    <t>5회차 최저매매가격</t>
    <phoneticPr fontId="3" type="noConversion"/>
  </si>
  <si>
    <t>순번</t>
    <phoneticPr fontId="3" type="noConversion"/>
  </si>
  <si>
    <t>해당 호실</t>
    <phoneticPr fontId="3" type="noConversion"/>
  </si>
  <si>
    <t>감정평가액</t>
    <phoneticPr fontId="3" type="noConversion"/>
  </si>
  <si>
    <t>합계</t>
    <phoneticPr fontId="3" type="noConversion"/>
  </si>
  <si>
    <t>1회차</t>
    <phoneticPr fontId="3" type="noConversion"/>
  </si>
  <si>
    <t>2회차</t>
    <phoneticPr fontId="3" type="noConversion"/>
  </si>
  <si>
    <t>전라북도 전주시 덕진구 송현동1가 481-4 상 호실 최저매매가격</t>
    <phoneticPr fontId="3" type="noConversion"/>
  </si>
  <si>
    <t>3회차</t>
  </si>
  <si>
    <t>4회차</t>
  </si>
  <si>
    <t>5회차</t>
  </si>
  <si>
    <t>호실</t>
    <phoneticPr fontId="3" type="noConversion"/>
  </si>
  <si>
    <t>송천동1가 464-23</t>
    <phoneticPr fontId="3" type="noConversion"/>
  </si>
  <si>
    <t>송천동1가 481-26</t>
    <phoneticPr fontId="3" type="noConversion"/>
  </si>
  <si>
    <t>송천동1가 774-89</t>
    <phoneticPr fontId="3" type="noConversion"/>
  </si>
  <si>
    <t>송천동1가 464-22</t>
    <phoneticPr fontId="3" type="noConversion"/>
  </si>
  <si>
    <t>토지</t>
    <phoneticPr fontId="3" type="noConversion"/>
  </si>
  <si>
    <t>송천동1가 481-25</t>
    <phoneticPr fontId="3" type="noConversion"/>
  </si>
  <si>
    <t>송천동1가 774-88</t>
    <phoneticPr fontId="3" type="noConversion"/>
  </si>
  <si>
    <t>(토지)464-22</t>
    <phoneticPr fontId="3" type="noConversion"/>
  </si>
  <si>
    <t>(토지)464-23</t>
    <phoneticPr fontId="3" type="noConversion"/>
  </si>
  <si>
    <t>(토지)481-25</t>
    <phoneticPr fontId="3" type="noConversion"/>
  </si>
  <si>
    <t>(토지)774-89</t>
    <phoneticPr fontId="3" type="noConversion"/>
  </si>
  <si>
    <t>(토지)774-88</t>
    <phoneticPr fontId="3" type="noConversion"/>
  </si>
  <si>
    <t>(토지)481-26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</si>
</sst>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2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/>
    <xf numFmtId="41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6" borderId="7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1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78">
    <xf numFmtId="0" fontId="0" fillId="0" borderId="0" xfId="0"/>
    <xf numFmtId="0" fontId="0" fillId="0" borderId="1" xfId="0" applyBorder="1"/>
    <xf numFmtId="41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20" fillId="34" borderId="1" xfId="0" applyNumberFormat="1" applyFont="1" applyFill="1" applyBorder="1" applyAlignment="1" applyProtection="1">
      <alignment horizontal="center" vertical="top" wrapText="1"/>
    </xf>
    <xf numFmtId="3" fontId="20" fillId="0" borderId="1" xfId="0" applyNumberFormat="1" applyFont="1" applyFill="1" applyBorder="1" applyAlignment="1" applyProtection="1">
      <alignment horizontal="right" vertical="top" wrapText="1"/>
    </xf>
    <xf numFmtId="10" fontId="0" fillId="0" borderId="0" xfId="44" applyNumberFormat="1" applyFont="1" applyAlignment="1"/>
    <xf numFmtId="41" fontId="0" fillId="0" borderId="0" xfId="1" applyFont="1" applyAlignment="1"/>
    <xf numFmtId="41" fontId="0" fillId="0" borderId="16" xfId="1" applyFont="1" applyFill="1" applyBorder="1" applyAlignment="1">
      <alignment horizontal="center" vertical="center"/>
    </xf>
    <xf numFmtId="41" fontId="0" fillId="0" borderId="16" xfId="1" applyFont="1" applyFill="1" applyBorder="1" applyAlignment="1"/>
    <xf numFmtId="0" fontId="0" fillId="0" borderId="0" xfId="0" applyBorder="1" applyAlignment="1">
      <alignment horizontal="center"/>
    </xf>
    <xf numFmtId="41" fontId="0" fillId="0" borderId="0" xfId="0" applyNumberFormat="1" applyBorder="1"/>
    <xf numFmtId="0" fontId="0" fillId="0" borderId="0" xfId="0" applyFill="1" applyBorder="1" applyAlignment="1">
      <alignment horizontal="center"/>
    </xf>
    <xf numFmtId="41" fontId="0" fillId="0" borderId="0" xfId="0" applyNumberFormat="1" applyFill="1" applyBorder="1"/>
    <xf numFmtId="10" fontId="0" fillId="0" borderId="0" xfId="44" applyNumberFormat="1" applyFont="1" applyFill="1" applyBorder="1" applyAlignment="1"/>
    <xf numFmtId="10" fontId="0" fillId="0" borderId="0" xfId="44" applyNumberFormat="1" applyFont="1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41" fontId="0" fillId="0" borderId="0" xfId="0" applyNumberFormat="1"/>
    <xf numFmtId="41" fontId="0" fillId="0" borderId="0" xfId="0" applyNumberFormat="1" applyAlignment="1">
      <alignment horizontal="center" vertical="center"/>
    </xf>
    <xf numFmtId="0" fontId="21" fillId="0" borderId="0" xfId="0" applyFont="1" applyAlignment="1">
      <alignment horizontal="righ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1" fillId="0" borderId="1" xfId="0" applyFont="1" applyBorder="1"/>
    <xf numFmtId="0" fontId="21" fillId="0" borderId="1" xfId="0" applyFont="1" applyBorder="1" applyAlignment="1">
      <alignment horizontal="center"/>
    </xf>
    <xf numFmtId="41" fontId="21" fillId="0" borderId="1" xfId="1" applyFont="1" applyBorder="1" applyAlignment="1"/>
    <xf numFmtId="0" fontId="21" fillId="0" borderId="2" xfId="0" applyFont="1" applyBorder="1" applyAlignment="1">
      <alignment horizontal="center" vertical="center"/>
    </xf>
    <xf numFmtId="0" fontId="21" fillId="33" borderId="1" xfId="0" applyFont="1" applyFill="1" applyBorder="1" applyAlignment="1">
      <alignment horizontal="center"/>
    </xf>
    <xf numFmtId="0" fontId="21" fillId="33" borderId="2" xfId="0" applyFont="1" applyFill="1" applyBorder="1" applyAlignment="1">
      <alignment horizontal="center" vertical="center"/>
    </xf>
    <xf numFmtId="41" fontId="21" fillId="33" borderId="1" xfId="1" applyFont="1" applyFill="1" applyBorder="1" applyAlignment="1"/>
    <xf numFmtId="0" fontId="21" fillId="0" borderId="1" xfId="0" applyFont="1" applyBorder="1" applyAlignment="1">
      <alignment horizontal="center" vertical="center"/>
    </xf>
    <xf numFmtId="41" fontId="21" fillId="0" borderId="1" xfId="0" applyNumberFormat="1" applyFont="1" applyBorder="1"/>
    <xf numFmtId="0" fontId="21" fillId="0" borderId="17" xfId="0" applyFont="1" applyFill="1" applyBorder="1"/>
    <xf numFmtId="43" fontId="21" fillId="0" borderId="0" xfId="0" applyNumberFormat="1" applyFont="1"/>
    <xf numFmtId="41" fontId="21" fillId="0" borderId="0" xfId="0" applyNumberFormat="1" applyFont="1"/>
    <xf numFmtId="0" fontId="21" fillId="0" borderId="1" xfId="0" applyFont="1" applyFill="1" applyBorder="1" applyAlignment="1">
      <alignment horizontal="center"/>
    </xf>
    <xf numFmtId="41" fontId="21" fillId="0" borderId="1" xfId="0" applyNumberFormat="1" applyFont="1" applyBorder="1" applyAlignment="1">
      <alignment horizontal="center"/>
    </xf>
    <xf numFmtId="41" fontId="21" fillId="0" borderId="2" xfId="0" applyNumberFormat="1" applyFont="1" applyBorder="1" applyAlignment="1">
      <alignment horizontal="center" vertical="center"/>
    </xf>
    <xf numFmtId="41" fontId="21" fillId="0" borderId="1" xfId="1" applyNumberFormat="1" applyFont="1" applyBorder="1" applyAlignment="1"/>
    <xf numFmtId="41" fontId="21" fillId="33" borderId="1" xfId="0" applyNumberFormat="1" applyFont="1" applyFill="1" applyBorder="1" applyAlignment="1">
      <alignment horizontal="center"/>
    </xf>
    <xf numFmtId="41" fontId="21" fillId="33" borderId="2" xfId="0" applyNumberFormat="1" applyFont="1" applyFill="1" applyBorder="1" applyAlignment="1">
      <alignment horizontal="center" vertical="center"/>
    </xf>
    <xf numFmtId="41" fontId="21" fillId="33" borderId="1" xfId="1" applyNumberFormat="1" applyFont="1" applyFill="1" applyBorder="1" applyAlignment="1"/>
    <xf numFmtId="41" fontId="21" fillId="0" borderId="1" xfId="0" applyNumberFormat="1" applyFont="1" applyFill="1" applyBorder="1" applyAlignment="1">
      <alignment horizontal="center"/>
    </xf>
    <xf numFmtId="10" fontId="21" fillId="0" borderId="0" xfId="44" applyNumberFormat="1" applyFont="1" applyAlignment="1"/>
    <xf numFmtId="41" fontId="21" fillId="0" borderId="0" xfId="0" applyNumberFormat="1" applyFont="1" applyAlignment="1">
      <alignment horizontal="center" vertical="center"/>
    </xf>
    <xf numFmtId="41" fontId="22" fillId="0" borderId="16" xfId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0" xfId="0" applyFont="1"/>
    <xf numFmtId="41" fontId="22" fillId="0" borderId="16" xfId="1" applyFont="1" applyBorder="1" applyAlignment="1">
      <alignment horizontal="center" vertical="center"/>
    </xf>
    <xf numFmtId="41" fontId="22" fillId="0" borderId="0" xfId="1" applyFont="1" applyBorder="1" applyAlignment="1">
      <alignment horizontal="center" vertical="center"/>
    </xf>
    <xf numFmtId="41" fontId="22" fillId="0" borderId="0" xfId="1" applyFont="1" applyAlignment="1">
      <alignment vertical="center"/>
    </xf>
    <xf numFmtId="41" fontId="22" fillId="0" borderId="1" xfId="1" applyFont="1" applyBorder="1" applyAlignment="1"/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2" fillId="0" borderId="2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41" fontId="21" fillId="0" borderId="1" xfId="0" applyNumberFormat="1" applyFont="1" applyBorder="1" applyAlignment="1">
      <alignment horizontal="center"/>
    </xf>
    <xf numFmtId="41" fontId="21" fillId="0" borderId="1" xfId="0" applyNumberFormat="1" applyFont="1" applyBorder="1" applyAlignment="1">
      <alignment horizontal="center" vertical="center"/>
    </xf>
    <xf numFmtId="41" fontId="21" fillId="0" borderId="12" xfId="0" applyNumberFormat="1" applyFont="1" applyBorder="1" applyAlignment="1">
      <alignment horizontal="center" vertical="center"/>
    </xf>
    <xf numFmtId="41" fontId="21" fillId="0" borderId="13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1" fontId="21" fillId="0" borderId="2" xfId="0" applyNumberFormat="1" applyFont="1" applyBorder="1" applyAlignment="1">
      <alignment horizontal="center"/>
    </xf>
    <xf numFmtId="41" fontId="21" fillId="0" borderId="14" xfId="0" applyNumberFormat="1" applyFont="1" applyBorder="1" applyAlignment="1">
      <alignment horizontal="center"/>
    </xf>
    <xf numFmtId="41" fontId="21" fillId="0" borderId="15" xfId="0" applyNumberFormat="1" applyFont="1" applyBorder="1" applyAlignment="1">
      <alignment horizontal="center"/>
    </xf>
    <xf numFmtId="41" fontId="21" fillId="0" borderId="0" xfId="1" applyFont="1" applyAlignment="1"/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 xr:uid="{00000000-0005-0000-0000-00001B000000}"/>
    <cellStyle name="백분율" xfId="44" builtinId="5"/>
    <cellStyle name="보통" xfId="9" builtinId="28" customBuiltin="1"/>
    <cellStyle name="설명 텍스트" xfId="16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2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199"/>
  <sheetViews>
    <sheetView tabSelected="1" zoomScale="85" zoomScaleNormal="85" workbookViewId="0">
      <selection activeCell="B3" sqref="B3:B4"/>
    </sheetView>
  </sheetViews>
  <sheetFormatPr defaultRowHeight="16.5" x14ac:dyDescent="0.3"/>
  <cols>
    <col min="1" max="1" width="9" style="20"/>
    <col min="2" max="2" width="9.875" customWidth="1"/>
    <col min="3" max="3" width="25.25" style="5" customWidth="1"/>
    <col min="4" max="5" width="19.375" bestFit="1" customWidth="1"/>
    <col min="6" max="6" width="18.25" bestFit="1" customWidth="1"/>
    <col min="7" max="7" width="19.375" bestFit="1" customWidth="1"/>
    <col min="8" max="8" width="18.25" bestFit="1" customWidth="1"/>
    <col min="9" max="9" width="16.375" style="9" customWidth="1"/>
    <col min="10" max="10" width="16.625" bestFit="1" customWidth="1"/>
    <col min="11" max="11" width="17.375" bestFit="1" customWidth="1"/>
    <col min="12" max="12" width="20.625" bestFit="1" customWidth="1"/>
    <col min="13" max="15" width="16.625" bestFit="1" customWidth="1"/>
    <col min="16" max="16" width="27.25" customWidth="1"/>
    <col min="17" max="17" width="15.375" bestFit="1" customWidth="1"/>
    <col min="18" max="18" width="18.25" bestFit="1" customWidth="1"/>
    <col min="19" max="19" width="17" bestFit="1" customWidth="1"/>
    <col min="20" max="21" width="18.25" bestFit="1" customWidth="1"/>
    <col min="22" max="22" width="17" bestFit="1" customWidth="1"/>
    <col min="23" max="24" width="12.75" bestFit="1" customWidth="1"/>
  </cols>
  <sheetData>
    <row r="2" spans="1:19" x14ac:dyDescent="0.3">
      <c r="A2" s="23"/>
      <c r="B2" s="24"/>
      <c r="C2" s="25"/>
      <c r="D2" s="24"/>
      <c r="E2" s="24"/>
      <c r="F2" s="24"/>
      <c r="G2" s="24"/>
      <c r="H2" s="24"/>
    </row>
    <row r="3" spans="1:19" x14ac:dyDescent="0.3">
      <c r="A3" s="23"/>
      <c r="B3" s="69" t="s">
        <v>0</v>
      </c>
      <c r="C3" s="70" t="s">
        <v>68</v>
      </c>
      <c r="D3" s="65" t="s">
        <v>7</v>
      </c>
      <c r="E3" s="65"/>
      <c r="F3" s="65"/>
      <c r="G3" s="65"/>
      <c r="H3" s="65"/>
    </row>
    <row r="4" spans="1:19" x14ac:dyDescent="0.3">
      <c r="A4" s="23"/>
      <c r="B4" s="69"/>
      <c r="C4" s="71"/>
      <c r="D4" s="26" t="s">
        <v>1</v>
      </c>
      <c r="E4" s="26" t="s">
        <v>2</v>
      </c>
      <c r="F4" s="26" t="s">
        <v>3</v>
      </c>
      <c r="G4" s="26" t="s">
        <v>4</v>
      </c>
      <c r="H4" s="26" t="s">
        <v>5</v>
      </c>
      <c r="I4" s="11"/>
      <c r="J4" s="4" t="s">
        <v>58</v>
      </c>
      <c r="K4" s="4" t="s">
        <v>59</v>
      </c>
      <c r="L4" s="4" t="s">
        <v>60</v>
      </c>
      <c r="N4" s="58" t="s">
        <v>0</v>
      </c>
      <c r="O4" s="55" t="s">
        <v>64</v>
      </c>
      <c r="P4" s="56"/>
      <c r="Q4" s="56"/>
      <c r="R4" s="57"/>
    </row>
    <row r="5" spans="1:19" x14ac:dyDescent="0.3">
      <c r="A5" s="23"/>
      <c r="B5" s="27">
        <v>1</v>
      </c>
      <c r="C5" s="25" t="s">
        <v>8</v>
      </c>
      <c r="D5" s="28">
        <f>+E5+F5</f>
        <v>1247000000</v>
      </c>
      <c r="E5" s="28">
        <v>399040000</v>
      </c>
      <c r="F5" s="28">
        <v>847960000</v>
      </c>
      <c r="G5" s="28">
        <f>+F5*0.1</f>
        <v>84796000</v>
      </c>
      <c r="H5" s="28">
        <f>SUM(E5:G5)</f>
        <v>1331796000</v>
      </c>
      <c r="I5" s="10"/>
      <c r="J5" s="3">
        <v>1</v>
      </c>
      <c r="K5" s="6" t="s">
        <v>31</v>
      </c>
      <c r="L5" s="7">
        <v>5324000000</v>
      </c>
      <c r="N5" s="58"/>
      <c r="O5" s="1" t="s">
        <v>2</v>
      </c>
      <c r="P5" s="1" t="s">
        <v>3</v>
      </c>
      <c r="Q5" s="1" t="s">
        <v>4</v>
      </c>
      <c r="R5" s="1" t="s">
        <v>5</v>
      </c>
    </row>
    <row r="6" spans="1:19" x14ac:dyDescent="0.3">
      <c r="A6" s="23"/>
      <c r="B6" s="27">
        <v>2</v>
      </c>
      <c r="C6" s="29" t="s">
        <v>9</v>
      </c>
      <c r="D6" s="28">
        <f t="shared" ref="D6:D30" si="0">+E6+F6</f>
        <v>1127000000</v>
      </c>
      <c r="E6" s="28">
        <v>360640000</v>
      </c>
      <c r="F6" s="28">
        <v>766360000</v>
      </c>
      <c r="G6" s="28">
        <f t="shared" ref="G6:G32" si="1">+F6*0.1</f>
        <v>76636000</v>
      </c>
      <c r="H6" s="28">
        <f t="shared" ref="H6:H32" si="2">SUM(E6:G6)</f>
        <v>1203636000</v>
      </c>
      <c r="I6" s="10"/>
      <c r="J6" s="18">
        <v>2</v>
      </c>
      <c r="K6" s="6" t="s">
        <v>32</v>
      </c>
      <c r="L6" s="7">
        <v>2410000000</v>
      </c>
      <c r="N6" s="19" t="s">
        <v>62</v>
      </c>
      <c r="O6" s="2">
        <f>D66</f>
        <v>13516782000</v>
      </c>
      <c r="P6" s="2">
        <f>E66</f>
        <v>26063040000</v>
      </c>
      <c r="Q6" s="2">
        <f>F66</f>
        <v>2606304000</v>
      </c>
      <c r="R6" s="2">
        <f>G66</f>
        <v>42197000000</v>
      </c>
    </row>
    <row r="7" spans="1:19" x14ac:dyDescent="0.3">
      <c r="A7" s="23"/>
      <c r="B7" s="27">
        <v>3</v>
      </c>
      <c r="C7" s="29" t="s">
        <v>10</v>
      </c>
      <c r="D7" s="28">
        <f t="shared" si="0"/>
        <v>1060000000</v>
      </c>
      <c r="E7" s="28">
        <v>339200000</v>
      </c>
      <c r="F7" s="28">
        <v>720800000</v>
      </c>
      <c r="G7" s="28">
        <f t="shared" si="1"/>
        <v>72080000</v>
      </c>
      <c r="H7" s="28">
        <f t="shared" si="2"/>
        <v>1132080000</v>
      </c>
      <c r="I7" s="48"/>
      <c r="J7" s="49">
        <v>3</v>
      </c>
      <c r="K7" s="6" t="s">
        <v>33</v>
      </c>
      <c r="L7" s="7">
        <v>3277000000</v>
      </c>
      <c r="M7" s="50"/>
      <c r="N7" s="19" t="s">
        <v>63</v>
      </c>
      <c r="O7" s="2">
        <f>D99</f>
        <v>12232687710</v>
      </c>
      <c r="P7" s="2">
        <f>E99</f>
        <v>23587051200</v>
      </c>
      <c r="Q7" s="2">
        <f>F99</f>
        <v>2358705120</v>
      </c>
      <c r="R7" s="2">
        <f>G99</f>
        <v>38195000000</v>
      </c>
      <c r="S7" s="8"/>
    </row>
    <row r="8" spans="1:19" x14ac:dyDescent="0.3">
      <c r="A8" s="23"/>
      <c r="B8" s="27">
        <v>4</v>
      </c>
      <c r="C8" s="29" t="s">
        <v>11</v>
      </c>
      <c r="D8" s="28">
        <f t="shared" si="0"/>
        <v>1060000000</v>
      </c>
      <c r="E8" s="28">
        <v>339200000</v>
      </c>
      <c r="F8" s="28">
        <v>720800000</v>
      </c>
      <c r="G8" s="28">
        <f t="shared" si="1"/>
        <v>72080000</v>
      </c>
      <c r="H8" s="28">
        <f t="shared" si="2"/>
        <v>1132080000</v>
      </c>
      <c r="I8" s="48"/>
      <c r="J8" s="49">
        <v>4</v>
      </c>
      <c r="K8" s="6" t="s">
        <v>34</v>
      </c>
      <c r="L8" s="7">
        <v>3277000000</v>
      </c>
      <c r="M8" s="50"/>
      <c r="N8" s="19" t="s">
        <v>65</v>
      </c>
      <c r="O8" s="2">
        <f>D132</f>
        <v>11070582377.549999</v>
      </c>
      <c r="P8" s="2">
        <f>E132</f>
        <v>21346281336</v>
      </c>
      <c r="Q8" s="2">
        <f>F132</f>
        <v>2134628133.6000001</v>
      </c>
      <c r="R8" s="2">
        <f>G132</f>
        <v>34566000000</v>
      </c>
      <c r="S8" s="8"/>
    </row>
    <row r="9" spans="1:19" x14ac:dyDescent="0.3">
      <c r="A9" s="23"/>
      <c r="B9" s="30">
        <v>5</v>
      </c>
      <c r="C9" s="31" t="s">
        <v>12</v>
      </c>
      <c r="D9" s="32">
        <f t="shared" si="0"/>
        <v>5324000000</v>
      </c>
      <c r="E9" s="32">
        <v>1703680000</v>
      </c>
      <c r="F9" s="32">
        <v>3620320000</v>
      </c>
      <c r="G9" s="32">
        <f t="shared" si="1"/>
        <v>362032000</v>
      </c>
      <c r="H9" s="32">
        <f t="shared" si="2"/>
        <v>5686032000</v>
      </c>
      <c r="I9" s="51"/>
      <c r="J9" s="49">
        <v>5</v>
      </c>
      <c r="K9" s="6" t="s">
        <v>35</v>
      </c>
      <c r="L9" s="7">
        <v>3764000000</v>
      </c>
      <c r="M9" s="50"/>
      <c r="N9" s="19" t="s">
        <v>66</v>
      </c>
      <c r="O9" s="2">
        <f>D165</f>
        <v>10018877051.682747</v>
      </c>
      <c r="P9" s="2">
        <f>E165</f>
        <v>19318384609.080002</v>
      </c>
      <c r="Q9" s="2">
        <f>F165</f>
        <v>1931838460.9079998</v>
      </c>
      <c r="R9" s="2">
        <f>G165</f>
        <v>31288000000</v>
      </c>
      <c r="S9" s="8"/>
    </row>
    <row r="10" spans="1:19" x14ac:dyDescent="0.3">
      <c r="A10" s="23"/>
      <c r="B10" s="30">
        <v>6</v>
      </c>
      <c r="C10" s="31" t="s">
        <v>13</v>
      </c>
      <c r="D10" s="32">
        <f t="shared" si="0"/>
        <v>1338000000</v>
      </c>
      <c r="E10" s="32">
        <v>428160000</v>
      </c>
      <c r="F10" s="32">
        <v>909840000</v>
      </c>
      <c r="G10" s="32">
        <f t="shared" si="1"/>
        <v>90984000</v>
      </c>
      <c r="H10" s="32">
        <f t="shared" si="2"/>
        <v>1428984000</v>
      </c>
      <c r="I10" s="51"/>
      <c r="J10" s="49">
        <v>6</v>
      </c>
      <c r="K10" s="6" t="s">
        <v>36</v>
      </c>
      <c r="L10" s="7">
        <v>1575000000</v>
      </c>
      <c r="M10" s="50"/>
      <c r="N10" s="19" t="s">
        <v>67</v>
      </c>
      <c r="O10" s="2">
        <f>D198</f>
        <v>9225037411.0505066</v>
      </c>
      <c r="P10" s="2">
        <f>E198</f>
        <v>17787595812.656502</v>
      </c>
      <c r="Q10" s="2">
        <f>F198</f>
        <v>1778759581.2656507</v>
      </c>
      <c r="R10" s="2">
        <f>G198</f>
        <v>28802000000</v>
      </c>
      <c r="S10" s="8"/>
    </row>
    <row r="11" spans="1:19" x14ac:dyDescent="0.3">
      <c r="A11" s="23" t="s">
        <v>73</v>
      </c>
      <c r="B11" s="30">
        <v>7</v>
      </c>
      <c r="C11" s="31" t="s">
        <v>72</v>
      </c>
      <c r="D11" s="32">
        <v>157896000</v>
      </c>
      <c r="E11" s="32">
        <v>157896000</v>
      </c>
      <c r="F11" s="32"/>
      <c r="G11" s="32"/>
      <c r="H11" s="32">
        <f t="shared" si="2"/>
        <v>157896000</v>
      </c>
      <c r="I11" s="52"/>
      <c r="J11" s="49">
        <v>7</v>
      </c>
      <c r="K11" s="6" t="s">
        <v>76</v>
      </c>
      <c r="L11" s="7">
        <v>157896000</v>
      </c>
      <c r="M11" s="50"/>
    </row>
    <row r="12" spans="1:19" x14ac:dyDescent="0.3">
      <c r="A12" s="23"/>
      <c r="B12" s="27">
        <v>8</v>
      </c>
      <c r="C12" s="29" t="s">
        <v>14</v>
      </c>
      <c r="D12" s="28">
        <f t="shared" si="0"/>
        <v>1247000000</v>
      </c>
      <c r="E12" s="28">
        <v>399040000</v>
      </c>
      <c r="F12" s="28">
        <v>847960000</v>
      </c>
      <c r="G12" s="28">
        <f t="shared" si="1"/>
        <v>84796000</v>
      </c>
      <c r="H12" s="28">
        <f t="shared" si="2"/>
        <v>1331796000</v>
      </c>
      <c r="I12" s="53"/>
      <c r="J12" s="49">
        <v>8</v>
      </c>
      <c r="K12" s="6" t="s">
        <v>37</v>
      </c>
      <c r="L12" s="7">
        <v>1247000000</v>
      </c>
      <c r="M12" s="50"/>
    </row>
    <row r="13" spans="1:19" x14ac:dyDescent="0.3">
      <c r="A13" s="23"/>
      <c r="B13" s="30">
        <v>9</v>
      </c>
      <c r="C13" s="31" t="s">
        <v>15</v>
      </c>
      <c r="D13" s="32">
        <f t="shared" si="0"/>
        <v>1127000000</v>
      </c>
      <c r="E13" s="32">
        <v>360640000</v>
      </c>
      <c r="F13" s="32">
        <v>766360000</v>
      </c>
      <c r="G13" s="32">
        <f t="shared" si="1"/>
        <v>76636000</v>
      </c>
      <c r="H13" s="32">
        <f t="shared" si="2"/>
        <v>1203636000</v>
      </c>
      <c r="I13" s="53"/>
      <c r="J13" s="49">
        <v>9</v>
      </c>
      <c r="K13" s="6" t="s">
        <v>38</v>
      </c>
      <c r="L13" s="7">
        <v>1247000000</v>
      </c>
      <c r="M13" s="50"/>
    </row>
    <row r="14" spans="1:19" x14ac:dyDescent="0.3">
      <c r="A14" s="23"/>
      <c r="B14" s="27">
        <v>10</v>
      </c>
      <c r="C14" s="29" t="s">
        <v>19</v>
      </c>
      <c r="D14" s="28">
        <f t="shared" si="0"/>
        <v>3277000000</v>
      </c>
      <c r="E14" s="28">
        <v>1048640000</v>
      </c>
      <c r="F14" s="28">
        <v>2228360000</v>
      </c>
      <c r="G14" s="28">
        <f t="shared" si="1"/>
        <v>222836000</v>
      </c>
      <c r="H14" s="28">
        <f t="shared" si="2"/>
        <v>3499836000</v>
      </c>
      <c r="I14" s="53"/>
      <c r="J14" s="49">
        <v>10</v>
      </c>
      <c r="K14" s="6" t="s">
        <v>39</v>
      </c>
      <c r="L14" s="7">
        <v>1247000000</v>
      </c>
      <c r="M14" s="50"/>
    </row>
    <row r="15" spans="1:19" x14ac:dyDescent="0.3">
      <c r="A15" s="23" t="s">
        <v>73</v>
      </c>
      <c r="B15" s="27">
        <v>11</v>
      </c>
      <c r="C15" s="29" t="s">
        <v>69</v>
      </c>
      <c r="D15" s="28">
        <v>39550000</v>
      </c>
      <c r="E15" s="28">
        <v>39550000</v>
      </c>
      <c r="F15" s="28"/>
      <c r="G15" s="28"/>
      <c r="H15" s="28">
        <f t="shared" si="2"/>
        <v>39550000</v>
      </c>
      <c r="I15" s="53"/>
      <c r="J15" s="49">
        <v>11</v>
      </c>
      <c r="K15" s="6" t="s">
        <v>77</v>
      </c>
      <c r="L15" s="7">
        <v>39550000</v>
      </c>
      <c r="M15" s="50"/>
      <c r="P15" s="13"/>
      <c r="Q15" s="13"/>
      <c r="R15" s="13"/>
      <c r="S15" s="17"/>
    </row>
    <row r="16" spans="1:19" x14ac:dyDescent="0.3">
      <c r="A16" s="23"/>
      <c r="B16" s="30">
        <v>12</v>
      </c>
      <c r="C16" s="31" t="s">
        <v>20</v>
      </c>
      <c r="D16" s="32">
        <f t="shared" si="0"/>
        <v>1429000000</v>
      </c>
      <c r="E16" s="32">
        <v>457280000</v>
      </c>
      <c r="F16" s="32">
        <v>971720000</v>
      </c>
      <c r="G16" s="32">
        <f t="shared" si="1"/>
        <v>97172000</v>
      </c>
      <c r="H16" s="32">
        <f t="shared" si="2"/>
        <v>1526172000</v>
      </c>
      <c r="I16" s="53"/>
      <c r="J16" s="49">
        <v>12</v>
      </c>
      <c r="K16" s="6" t="s">
        <v>40</v>
      </c>
      <c r="L16" s="7">
        <v>1429000000</v>
      </c>
      <c r="M16" s="50"/>
      <c r="N16" s="14"/>
      <c r="O16" s="15"/>
      <c r="P16" s="15"/>
      <c r="Q16" s="15"/>
      <c r="R16" s="15"/>
      <c r="S16" s="16"/>
    </row>
    <row r="17" spans="1:19" x14ac:dyDescent="0.3">
      <c r="A17" s="23"/>
      <c r="B17" s="27">
        <v>13</v>
      </c>
      <c r="C17" s="29" t="s">
        <v>21</v>
      </c>
      <c r="D17" s="28">
        <f t="shared" si="0"/>
        <v>1060000000</v>
      </c>
      <c r="E17" s="28">
        <v>339200000</v>
      </c>
      <c r="F17" s="28">
        <v>720800000</v>
      </c>
      <c r="G17" s="28">
        <f t="shared" si="1"/>
        <v>72080000</v>
      </c>
      <c r="H17" s="28">
        <f t="shared" si="2"/>
        <v>1132080000</v>
      </c>
      <c r="I17" s="53"/>
      <c r="J17" s="49">
        <v>13</v>
      </c>
      <c r="K17" s="6" t="s">
        <v>41</v>
      </c>
      <c r="L17" s="7">
        <v>1424000000</v>
      </c>
      <c r="M17" s="50"/>
      <c r="N17" s="12"/>
      <c r="O17" s="13"/>
      <c r="P17" s="13"/>
      <c r="Q17" s="13"/>
      <c r="R17" s="13"/>
      <c r="S17" s="8"/>
    </row>
    <row r="18" spans="1:19" x14ac:dyDescent="0.3">
      <c r="A18" s="23"/>
      <c r="B18" s="30">
        <v>14</v>
      </c>
      <c r="C18" s="31" t="s">
        <v>22</v>
      </c>
      <c r="D18" s="32">
        <f t="shared" si="0"/>
        <v>3277000000</v>
      </c>
      <c r="E18" s="32">
        <v>1048640000</v>
      </c>
      <c r="F18" s="32">
        <v>2228360000</v>
      </c>
      <c r="G18" s="32">
        <f t="shared" si="1"/>
        <v>222836000</v>
      </c>
      <c r="H18" s="32">
        <f t="shared" si="2"/>
        <v>3499836000</v>
      </c>
      <c r="I18" s="53"/>
      <c r="J18" s="49">
        <v>14</v>
      </c>
      <c r="K18" s="6" t="s">
        <v>42</v>
      </c>
      <c r="L18" s="7">
        <v>1127000000</v>
      </c>
      <c r="M18" s="50"/>
    </row>
    <row r="19" spans="1:19" x14ac:dyDescent="0.3">
      <c r="A19" s="23" t="s">
        <v>73</v>
      </c>
      <c r="B19" s="30">
        <v>15</v>
      </c>
      <c r="C19" s="31" t="s">
        <v>74</v>
      </c>
      <c r="D19" s="32">
        <v>346014000</v>
      </c>
      <c r="E19" s="32">
        <v>346014000</v>
      </c>
      <c r="F19" s="32"/>
      <c r="G19" s="32"/>
      <c r="H19" s="32">
        <f t="shared" si="2"/>
        <v>346014000</v>
      </c>
      <c r="I19" s="53"/>
      <c r="J19" s="49">
        <v>15</v>
      </c>
      <c r="K19" s="6" t="s">
        <v>78</v>
      </c>
      <c r="L19" s="7">
        <v>364014000</v>
      </c>
      <c r="M19" s="50"/>
    </row>
    <row r="20" spans="1:19" x14ac:dyDescent="0.3">
      <c r="A20" s="23"/>
      <c r="B20" s="27">
        <v>16</v>
      </c>
      <c r="C20" s="29" t="s">
        <v>23</v>
      </c>
      <c r="D20" s="28">
        <f t="shared" si="0"/>
        <v>1575000000</v>
      </c>
      <c r="E20" s="28">
        <v>504000000</v>
      </c>
      <c r="F20" s="28">
        <v>1071000000</v>
      </c>
      <c r="G20" s="28">
        <f t="shared" si="1"/>
        <v>107100000</v>
      </c>
      <c r="H20" s="28">
        <f t="shared" si="2"/>
        <v>1682100000</v>
      </c>
      <c r="I20" s="53"/>
      <c r="J20" s="49">
        <v>16</v>
      </c>
      <c r="K20" s="6" t="s">
        <v>43</v>
      </c>
      <c r="L20" s="7">
        <v>1127000000</v>
      </c>
      <c r="M20" s="50"/>
    </row>
    <row r="21" spans="1:19" x14ac:dyDescent="0.3">
      <c r="A21" s="23"/>
      <c r="B21" s="30">
        <v>17</v>
      </c>
      <c r="C21" s="31" t="s">
        <v>24</v>
      </c>
      <c r="D21" s="32">
        <f t="shared" si="0"/>
        <v>2410000000</v>
      </c>
      <c r="E21" s="32">
        <v>771200000</v>
      </c>
      <c r="F21" s="32">
        <v>1638800000</v>
      </c>
      <c r="G21" s="32">
        <f t="shared" si="1"/>
        <v>163880000</v>
      </c>
      <c r="H21" s="32">
        <f t="shared" si="2"/>
        <v>2573880000</v>
      </c>
      <c r="I21" s="53"/>
      <c r="J21" s="49">
        <v>17</v>
      </c>
      <c r="K21" s="6" t="s">
        <v>44</v>
      </c>
      <c r="L21" s="7">
        <v>1127000000</v>
      </c>
      <c r="M21" s="50"/>
    </row>
    <row r="22" spans="1:19" x14ac:dyDescent="0.3">
      <c r="A22" s="23" t="s">
        <v>73</v>
      </c>
      <c r="B22" s="30">
        <v>18</v>
      </c>
      <c r="C22" s="31" t="s">
        <v>71</v>
      </c>
      <c r="D22" s="32">
        <v>25990000</v>
      </c>
      <c r="E22" s="32">
        <v>25990000</v>
      </c>
      <c r="F22" s="32"/>
      <c r="G22" s="32"/>
      <c r="H22" s="32">
        <f t="shared" si="2"/>
        <v>25990000</v>
      </c>
      <c r="I22" s="53"/>
      <c r="J22" s="49">
        <v>18</v>
      </c>
      <c r="K22" s="6" t="s">
        <v>79</v>
      </c>
      <c r="L22" s="7">
        <v>25990000</v>
      </c>
      <c r="M22" s="50"/>
    </row>
    <row r="23" spans="1:19" x14ac:dyDescent="0.3">
      <c r="A23" s="23"/>
      <c r="B23" s="27">
        <v>19</v>
      </c>
      <c r="C23" s="29" t="s">
        <v>16</v>
      </c>
      <c r="D23" s="28">
        <f t="shared" si="0"/>
        <v>1247000000</v>
      </c>
      <c r="E23" s="28">
        <v>399040000</v>
      </c>
      <c r="F23" s="28">
        <v>847960000</v>
      </c>
      <c r="G23" s="28">
        <f t="shared" si="1"/>
        <v>84796000</v>
      </c>
      <c r="H23" s="28">
        <f t="shared" si="2"/>
        <v>1331796000</v>
      </c>
      <c r="I23" s="53"/>
      <c r="J23" s="49">
        <v>19</v>
      </c>
      <c r="K23" s="6" t="s">
        <v>45</v>
      </c>
      <c r="L23" s="7">
        <v>1292000000</v>
      </c>
      <c r="M23" s="50"/>
    </row>
    <row r="24" spans="1:19" x14ac:dyDescent="0.3">
      <c r="A24" s="23"/>
      <c r="B24" s="27">
        <v>20</v>
      </c>
      <c r="C24" s="29" t="s">
        <v>17</v>
      </c>
      <c r="D24" s="28">
        <f t="shared" si="0"/>
        <v>572000000</v>
      </c>
      <c r="E24" s="28">
        <v>183040000</v>
      </c>
      <c r="F24" s="28">
        <v>388960000</v>
      </c>
      <c r="G24" s="28">
        <f t="shared" si="1"/>
        <v>38896000</v>
      </c>
      <c r="H24" s="28">
        <f t="shared" si="2"/>
        <v>610896000</v>
      </c>
      <c r="I24" s="53"/>
      <c r="J24" s="49">
        <v>20</v>
      </c>
      <c r="K24" s="6" t="s">
        <v>46</v>
      </c>
      <c r="L24" s="7">
        <v>1338000000</v>
      </c>
      <c r="M24" s="50"/>
    </row>
    <row r="25" spans="1:19" x14ac:dyDescent="0.3">
      <c r="A25" s="23"/>
      <c r="B25" s="27">
        <v>21</v>
      </c>
      <c r="C25" s="29" t="s">
        <v>18</v>
      </c>
      <c r="D25" s="28">
        <f t="shared" si="0"/>
        <v>1130000000</v>
      </c>
      <c r="E25" s="28">
        <v>361600000</v>
      </c>
      <c r="F25" s="28">
        <v>768400000</v>
      </c>
      <c r="G25" s="28">
        <f t="shared" si="1"/>
        <v>76840000</v>
      </c>
      <c r="H25" s="28">
        <f t="shared" si="2"/>
        <v>1206840000</v>
      </c>
      <c r="I25" s="53"/>
      <c r="J25" s="49">
        <v>21</v>
      </c>
      <c r="K25" s="6" t="s">
        <v>47</v>
      </c>
      <c r="L25" s="7">
        <v>1060000000</v>
      </c>
      <c r="M25" s="50"/>
    </row>
    <row r="26" spans="1:19" x14ac:dyDescent="0.3">
      <c r="A26" s="23" t="s">
        <v>73</v>
      </c>
      <c r="B26" s="27">
        <v>22</v>
      </c>
      <c r="C26" s="29" t="s">
        <v>75</v>
      </c>
      <c r="D26" s="28">
        <v>23392000</v>
      </c>
      <c r="E26" s="28">
        <v>23392000</v>
      </c>
      <c r="F26" s="28"/>
      <c r="G26" s="28"/>
      <c r="H26" s="28">
        <f t="shared" si="2"/>
        <v>23392000</v>
      </c>
      <c r="I26" s="53"/>
      <c r="J26" s="49">
        <v>22</v>
      </c>
      <c r="K26" s="6" t="s">
        <v>80</v>
      </c>
      <c r="L26" s="7">
        <v>23392000</v>
      </c>
      <c r="M26" s="50"/>
    </row>
    <row r="27" spans="1:19" x14ac:dyDescent="0.3">
      <c r="A27" s="23"/>
      <c r="B27" s="30">
        <v>23</v>
      </c>
      <c r="C27" s="31" t="s">
        <v>25</v>
      </c>
      <c r="D27" s="32">
        <f t="shared" si="0"/>
        <v>1424000000</v>
      </c>
      <c r="E27" s="32">
        <v>455680000</v>
      </c>
      <c r="F27" s="32">
        <v>968320000</v>
      </c>
      <c r="G27" s="32">
        <f t="shared" si="1"/>
        <v>96832000</v>
      </c>
      <c r="H27" s="32">
        <f t="shared" si="2"/>
        <v>1520832000</v>
      </c>
      <c r="I27" s="53"/>
      <c r="J27" s="49">
        <v>23</v>
      </c>
      <c r="K27" s="6" t="s">
        <v>48</v>
      </c>
      <c r="L27" s="7">
        <v>1060000000</v>
      </c>
      <c r="M27" s="50"/>
    </row>
    <row r="28" spans="1:19" x14ac:dyDescent="0.3">
      <c r="A28" s="23"/>
      <c r="B28" s="27">
        <v>24</v>
      </c>
      <c r="C28" s="29" t="s">
        <v>26</v>
      </c>
      <c r="D28" s="28">
        <f t="shared" si="0"/>
        <v>1292000000</v>
      </c>
      <c r="E28" s="28">
        <v>413440000</v>
      </c>
      <c r="F28" s="28">
        <v>878560000</v>
      </c>
      <c r="G28" s="28">
        <f t="shared" si="1"/>
        <v>87856000</v>
      </c>
      <c r="H28" s="28">
        <f t="shared" si="2"/>
        <v>1379856000</v>
      </c>
      <c r="I28" s="53"/>
      <c r="J28" s="49">
        <v>24</v>
      </c>
      <c r="K28" s="6" t="s">
        <v>49</v>
      </c>
      <c r="L28" s="7">
        <v>1060000000</v>
      </c>
      <c r="M28" s="50"/>
    </row>
    <row r="29" spans="1:19" x14ac:dyDescent="0.3">
      <c r="A29" s="23"/>
      <c r="B29" s="30">
        <v>25</v>
      </c>
      <c r="C29" s="31" t="s">
        <v>27</v>
      </c>
      <c r="D29" s="32">
        <f t="shared" si="0"/>
        <v>1127000000</v>
      </c>
      <c r="E29" s="32">
        <v>360640000</v>
      </c>
      <c r="F29" s="32">
        <v>766360000</v>
      </c>
      <c r="G29" s="32">
        <f t="shared" si="1"/>
        <v>76636000</v>
      </c>
      <c r="H29" s="32">
        <f t="shared" si="2"/>
        <v>1203636000</v>
      </c>
      <c r="I29" s="53"/>
      <c r="J29" s="49">
        <v>25</v>
      </c>
      <c r="K29" s="6" t="s">
        <v>50</v>
      </c>
      <c r="L29" s="7">
        <v>1214000000</v>
      </c>
      <c r="M29" s="50"/>
    </row>
    <row r="30" spans="1:19" x14ac:dyDescent="0.3">
      <c r="A30" s="23"/>
      <c r="B30" s="27">
        <v>26</v>
      </c>
      <c r="C30" s="29" t="s">
        <v>28</v>
      </c>
      <c r="D30" s="28">
        <f t="shared" si="0"/>
        <v>3764000000</v>
      </c>
      <c r="E30" s="28">
        <v>1204480000</v>
      </c>
      <c r="F30" s="28">
        <v>2559520000</v>
      </c>
      <c r="G30" s="28">
        <f t="shared" si="1"/>
        <v>255952000</v>
      </c>
      <c r="H30" s="28">
        <f t="shared" si="2"/>
        <v>4019952000</v>
      </c>
      <c r="I30" s="53"/>
      <c r="J30" s="49">
        <v>26</v>
      </c>
      <c r="K30" s="6" t="s">
        <v>51</v>
      </c>
      <c r="L30" s="7">
        <v>572000000</v>
      </c>
      <c r="M30" s="50"/>
    </row>
    <row r="31" spans="1:19" x14ac:dyDescent="0.3">
      <c r="A31" s="23" t="s">
        <v>73</v>
      </c>
      <c r="B31" s="27">
        <v>27</v>
      </c>
      <c r="C31" s="29" t="s">
        <v>70</v>
      </c>
      <c r="D31" s="28">
        <v>658980000</v>
      </c>
      <c r="E31" s="28">
        <v>658980000</v>
      </c>
      <c r="F31" s="28"/>
      <c r="G31" s="28"/>
      <c r="H31" s="28">
        <f t="shared" si="2"/>
        <v>658980000</v>
      </c>
      <c r="I31" s="53"/>
      <c r="J31" s="49">
        <v>27</v>
      </c>
      <c r="K31" s="6" t="s">
        <v>81</v>
      </c>
      <c r="L31" s="7">
        <v>658980000</v>
      </c>
      <c r="M31" s="50"/>
    </row>
    <row r="32" spans="1:19" x14ac:dyDescent="0.3">
      <c r="A32" s="23"/>
      <c r="B32" s="30">
        <v>28</v>
      </c>
      <c r="C32" s="31" t="s">
        <v>29</v>
      </c>
      <c r="D32" s="32">
        <f>+E32+F32</f>
        <v>1214000000</v>
      </c>
      <c r="E32" s="32">
        <v>388480000</v>
      </c>
      <c r="F32" s="32">
        <v>825520000</v>
      </c>
      <c r="G32" s="32">
        <f t="shared" si="1"/>
        <v>82552000</v>
      </c>
      <c r="H32" s="32">
        <f t="shared" si="2"/>
        <v>1296552000</v>
      </c>
      <c r="I32" s="53"/>
      <c r="J32" s="49">
        <v>28</v>
      </c>
      <c r="K32" s="6" t="s">
        <v>52</v>
      </c>
      <c r="L32" s="7">
        <v>1130000000</v>
      </c>
      <c r="M32" s="50"/>
    </row>
    <row r="33" spans="1:13" x14ac:dyDescent="0.3">
      <c r="A33" s="23"/>
      <c r="B33" s="65" t="s">
        <v>6</v>
      </c>
      <c r="C33" s="65"/>
      <c r="D33" s="34">
        <f t="shared" ref="D33:H33" si="3">SUM(D5:D32)</f>
        <v>39579822000</v>
      </c>
      <c r="E33" s="34">
        <f t="shared" si="3"/>
        <v>13516782000</v>
      </c>
      <c r="F33" s="34">
        <f t="shared" si="3"/>
        <v>26063040000</v>
      </c>
      <c r="G33" s="34">
        <f t="shared" si="3"/>
        <v>2606304000</v>
      </c>
      <c r="H33" s="34">
        <f t="shared" si="3"/>
        <v>42186126000</v>
      </c>
      <c r="I33" s="53"/>
      <c r="J33" s="59" t="s">
        <v>61</v>
      </c>
      <c r="K33" s="60"/>
      <c r="L33" s="54">
        <f>SUM(L5:L32)</f>
        <v>39597822000</v>
      </c>
      <c r="M33" s="50"/>
    </row>
    <row r="34" spans="1:13" x14ac:dyDescent="0.3">
      <c r="A34" s="23"/>
      <c r="B34" s="24"/>
      <c r="C34" s="24"/>
      <c r="D34" s="24"/>
      <c r="E34" s="24"/>
      <c r="F34" s="24"/>
      <c r="G34" s="24"/>
      <c r="H34" s="24"/>
    </row>
    <row r="35" spans="1:13" x14ac:dyDescent="0.3">
      <c r="A35" s="23"/>
      <c r="B35" s="24"/>
      <c r="C35" s="24"/>
      <c r="D35" s="24"/>
      <c r="E35" s="24"/>
      <c r="F35" s="24"/>
      <c r="G35" s="24"/>
      <c r="H35" s="24"/>
      <c r="I35"/>
    </row>
    <row r="36" spans="1:13" x14ac:dyDescent="0.3">
      <c r="A36" s="23"/>
      <c r="B36" s="69" t="s">
        <v>0</v>
      </c>
      <c r="C36" s="72" t="s">
        <v>30</v>
      </c>
      <c r="D36" s="66" t="s">
        <v>53</v>
      </c>
      <c r="E36" s="67"/>
      <c r="F36" s="67"/>
      <c r="G36" s="68"/>
      <c r="H36" s="24"/>
      <c r="I36"/>
    </row>
    <row r="37" spans="1:13" x14ac:dyDescent="0.3">
      <c r="A37" s="23"/>
      <c r="B37" s="69"/>
      <c r="C37" s="73"/>
      <c r="D37" s="33" t="s">
        <v>2</v>
      </c>
      <c r="E37" s="33" t="s">
        <v>3</v>
      </c>
      <c r="F37" s="33" t="s">
        <v>4</v>
      </c>
      <c r="G37" s="33" t="s">
        <v>5</v>
      </c>
      <c r="H37" s="35"/>
      <c r="I37"/>
    </row>
    <row r="38" spans="1:13" x14ac:dyDescent="0.3">
      <c r="A38" s="23"/>
      <c r="B38" s="27">
        <v>1</v>
      </c>
      <c r="C38" s="25" t="s">
        <v>8</v>
      </c>
      <c r="D38" s="28">
        <f>E5</f>
        <v>399040000</v>
      </c>
      <c r="E38" s="28">
        <f>F5</f>
        <v>847960000</v>
      </c>
      <c r="F38" s="28">
        <f>+E38*0.1</f>
        <v>84796000</v>
      </c>
      <c r="G38" s="28">
        <f>ROUNDUP(SUM(D38:F38),-6)</f>
        <v>1332000000</v>
      </c>
      <c r="H38" s="36"/>
      <c r="I38"/>
    </row>
    <row r="39" spans="1:13" x14ac:dyDescent="0.3">
      <c r="A39" s="23"/>
      <c r="B39" s="27">
        <v>2</v>
      </c>
      <c r="C39" s="29" t="s">
        <v>9</v>
      </c>
      <c r="D39" s="28">
        <f t="shared" ref="D39:E65" si="4">E6</f>
        <v>360640000</v>
      </c>
      <c r="E39" s="28">
        <f t="shared" si="4"/>
        <v>766360000</v>
      </c>
      <c r="F39" s="28">
        <f t="shared" ref="F39:F65" si="5">+E39*0.1</f>
        <v>76636000</v>
      </c>
      <c r="G39" s="28">
        <f t="shared" ref="G39:G65" si="6">ROUNDUP(SUM(D39:F39),-6)</f>
        <v>1204000000</v>
      </c>
      <c r="H39" s="37"/>
      <c r="I39"/>
    </row>
    <row r="40" spans="1:13" x14ac:dyDescent="0.3">
      <c r="A40" s="23"/>
      <c r="B40" s="27">
        <v>3</v>
      </c>
      <c r="C40" s="29" t="s">
        <v>10</v>
      </c>
      <c r="D40" s="28">
        <f t="shared" si="4"/>
        <v>339200000</v>
      </c>
      <c r="E40" s="28">
        <f t="shared" si="4"/>
        <v>720800000</v>
      </c>
      <c r="F40" s="28">
        <f t="shared" si="5"/>
        <v>72080000</v>
      </c>
      <c r="G40" s="28">
        <f t="shared" si="6"/>
        <v>1133000000</v>
      </c>
      <c r="H40" s="37"/>
      <c r="I40"/>
    </row>
    <row r="41" spans="1:13" x14ac:dyDescent="0.3">
      <c r="A41" s="23"/>
      <c r="B41" s="27">
        <v>4</v>
      </c>
      <c r="C41" s="29" t="s">
        <v>11</v>
      </c>
      <c r="D41" s="28">
        <f t="shared" si="4"/>
        <v>339200000</v>
      </c>
      <c r="E41" s="28">
        <f t="shared" si="4"/>
        <v>720800000</v>
      </c>
      <c r="F41" s="28">
        <f t="shared" si="5"/>
        <v>72080000</v>
      </c>
      <c r="G41" s="28">
        <f t="shared" si="6"/>
        <v>1133000000</v>
      </c>
      <c r="H41" s="37"/>
      <c r="I41"/>
    </row>
    <row r="42" spans="1:13" x14ac:dyDescent="0.3">
      <c r="A42" s="23"/>
      <c r="B42" s="30">
        <v>5</v>
      </c>
      <c r="C42" s="31" t="s">
        <v>12</v>
      </c>
      <c r="D42" s="32">
        <f t="shared" si="4"/>
        <v>1703680000</v>
      </c>
      <c r="E42" s="32">
        <f t="shared" si="4"/>
        <v>3620320000</v>
      </c>
      <c r="F42" s="32">
        <f t="shared" si="5"/>
        <v>362032000</v>
      </c>
      <c r="G42" s="32">
        <f t="shared" si="6"/>
        <v>5687000000</v>
      </c>
      <c r="H42" s="37"/>
      <c r="I42"/>
    </row>
    <row r="43" spans="1:13" x14ac:dyDescent="0.3">
      <c r="A43" s="23"/>
      <c r="B43" s="30">
        <v>6</v>
      </c>
      <c r="C43" s="31" t="s">
        <v>13</v>
      </c>
      <c r="D43" s="32">
        <f t="shared" si="4"/>
        <v>428160000</v>
      </c>
      <c r="E43" s="32">
        <f t="shared" si="4"/>
        <v>909840000</v>
      </c>
      <c r="F43" s="32">
        <f t="shared" si="5"/>
        <v>90984000</v>
      </c>
      <c r="G43" s="32">
        <f t="shared" si="6"/>
        <v>1429000000</v>
      </c>
      <c r="H43" s="37"/>
      <c r="I43"/>
    </row>
    <row r="44" spans="1:13" x14ac:dyDescent="0.3">
      <c r="A44" s="23"/>
      <c r="B44" s="30">
        <v>7</v>
      </c>
      <c r="C44" s="31" t="s">
        <v>72</v>
      </c>
      <c r="D44" s="32">
        <f t="shared" si="4"/>
        <v>157896000</v>
      </c>
      <c r="E44" s="32">
        <f t="shared" si="4"/>
        <v>0</v>
      </c>
      <c r="F44" s="32">
        <f t="shared" si="5"/>
        <v>0</v>
      </c>
      <c r="G44" s="32">
        <f t="shared" si="6"/>
        <v>158000000</v>
      </c>
      <c r="H44" s="37"/>
      <c r="I44"/>
    </row>
    <row r="45" spans="1:13" x14ac:dyDescent="0.3">
      <c r="A45" s="23"/>
      <c r="B45" s="38">
        <v>8</v>
      </c>
      <c r="C45" s="29" t="s">
        <v>14</v>
      </c>
      <c r="D45" s="28">
        <f t="shared" si="4"/>
        <v>399040000</v>
      </c>
      <c r="E45" s="28">
        <f t="shared" si="4"/>
        <v>847960000</v>
      </c>
      <c r="F45" s="28">
        <f t="shared" si="5"/>
        <v>84796000</v>
      </c>
      <c r="G45" s="28">
        <f t="shared" si="6"/>
        <v>1332000000</v>
      </c>
      <c r="H45" s="37"/>
      <c r="I45"/>
    </row>
    <row r="46" spans="1:13" x14ac:dyDescent="0.3">
      <c r="A46" s="23"/>
      <c r="B46" s="30">
        <v>9</v>
      </c>
      <c r="C46" s="31" t="s">
        <v>15</v>
      </c>
      <c r="D46" s="32">
        <f t="shared" si="4"/>
        <v>360640000</v>
      </c>
      <c r="E46" s="32">
        <f t="shared" si="4"/>
        <v>766360000</v>
      </c>
      <c r="F46" s="32">
        <f t="shared" si="5"/>
        <v>76636000</v>
      </c>
      <c r="G46" s="32">
        <f t="shared" si="6"/>
        <v>1204000000</v>
      </c>
      <c r="H46" s="37"/>
      <c r="I46"/>
    </row>
    <row r="47" spans="1:13" x14ac:dyDescent="0.3">
      <c r="A47" s="23"/>
      <c r="B47" s="38">
        <v>10</v>
      </c>
      <c r="C47" s="29" t="s">
        <v>19</v>
      </c>
      <c r="D47" s="28">
        <f t="shared" si="4"/>
        <v>1048640000</v>
      </c>
      <c r="E47" s="28">
        <f t="shared" si="4"/>
        <v>2228360000</v>
      </c>
      <c r="F47" s="28">
        <f t="shared" si="5"/>
        <v>222836000</v>
      </c>
      <c r="G47" s="28">
        <f t="shared" si="6"/>
        <v>3500000000</v>
      </c>
      <c r="H47" s="37"/>
      <c r="I47"/>
    </row>
    <row r="48" spans="1:13" x14ac:dyDescent="0.3">
      <c r="A48" s="23"/>
      <c r="B48" s="38">
        <v>11</v>
      </c>
      <c r="C48" s="29" t="s">
        <v>69</v>
      </c>
      <c r="D48" s="28">
        <f t="shared" si="4"/>
        <v>39550000</v>
      </c>
      <c r="E48" s="28">
        <f t="shared" si="4"/>
        <v>0</v>
      </c>
      <c r="F48" s="28">
        <f t="shared" si="5"/>
        <v>0</v>
      </c>
      <c r="G48" s="28">
        <f t="shared" si="6"/>
        <v>40000000</v>
      </c>
      <c r="H48" s="37"/>
      <c r="I48"/>
    </row>
    <row r="49" spans="1:9" x14ac:dyDescent="0.3">
      <c r="A49" s="23"/>
      <c r="B49" s="30">
        <v>12</v>
      </c>
      <c r="C49" s="31" t="s">
        <v>20</v>
      </c>
      <c r="D49" s="32">
        <f t="shared" si="4"/>
        <v>457280000</v>
      </c>
      <c r="E49" s="32">
        <f t="shared" si="4"/>
        <v>971720000</v>
      </c>
      <c r="F49" s="32">
        <f t="shared" si="5"/>
        <v>97172000</v>
      </c>
      <c r="G49" s="32">
        <f t="shared" si="6"/>
        <v>1527000000</v>
      </c>
      <c r="H49" s="37"/>
      <c r="I49"/>
    </row>
    <row r="50" spans="1:9" x14ac:dyDescent="0.3">
      <c r="A50" s="23"/>
      <c r="B50" s="38">
        <v>13</v>
      </c>
      <c r="C50" s="29" t="s">
        <v>21</v>
      </c>
      <c r="D50" s="28">
        <f t="shared" si="4"/>
        <v>339200000</v>
      </c>
      <c r="E50" s="28">
        <f t="shared" si="4"/>
        <v>720800000</v>
      </c>
      <c r="F50" s="28">
        <f t="shared" si="5"/>
        <v>72080000</v>
      </c>
      <c r="G50" s="28">
        <f t="shared" si="6"/>
        <v>1133000000</v>
      </c>
      <c r="H50" s="37"/>
      <c r="I50"/>
    </row>
    <row r="51" spans="1:9" x14ac:dyDescent="0.3">
      <c r="A51" s="23"/>
      <c r="B51" s="30">
        <v>14</v>
      </c>
      <c r="C51" s="31" t="s">
        <v>22</v>
      </c>
      <c r="D51" s="32">
        <f t="shared" si="4"/>
        <v>1048640000</v>
      </c>
      <c r="E51" s="32">
        <f t="shared" si="4"/>
        <v>2228360000</v>
      </c>
      <c r="F51" s="32">
        <f t="shared" si="5"/>
        <v>222836000</v>
      </c>
      <c r="G51" s="32">
        <f t="shared" si="6"/>
        <v>3500000000</v>
      </c>
      <c r="H51" s="37"/>
      <c r="I51"/>
    </row>
    <row r="52" spans="1:9" x14ac:dyDescent="0.3">
      <c r="A52" s="23"/>
      <c r="B52" s="30">
        <v>15</v>
      </c>
      <c r="C52" s="31" t="s">
        <v>74</v>
      </c>
      <c r="D52" s="32">
        <f t="shared" si="4"/>
        <v>346014000</v>
      </c>
      <c r="E52" s="32">
        <f t="shared" si="4"/>
        <v>0</v>
      </c>
      <c r="F52" s="32">
        <f t="shared" si="5"/>
        <v>0</v>
      </c>
      <c r="G52" s="32">
        <f t="shared" si="6"/>
        <v>347000000</v>
      </c>
      <c r="H52" s="37"/>
      <c r="I52"/>
    </row>
    <row r="53" spans="1:9" x14ac:dyDescent="0.3">
      <c r="A53" s="23"/>
      <c r="B53" s="38">
        <v>16</v>
      </c>
      <c r="C53" s="29" t="s">
        <v>23</v>
      </c>
      <c r="D53" s="28">
        <f t="shared" si="4"/>
        <v>504000000</v>
      </c>
      <c r="E53" s="28">
        <f t="shared" si="4"/>
        <v>1071000000</v>
      </c>
      <c r="F53" s="28">
        <f t="shared" si="5"/>
        <v>107100000</v>
      </c>
      <c r="G53" s="28">
        <f t="shared" si="6"/>
        <v>1683000000</v>
      </c>
      <c r="H53" s="37"/>
      <c r="I53"/>
    </row>
    <row r="54" spans="1:9" x14ac:dyDescent="0.3">
      <c r="A54" s="23"/>
      <c r="B54" s="30">
        <v>17</v>
      </c>
      <c r="C54" s="31" t="s">
        <v>24</v>
      </c>
      <c r="D54" s="32">
        <f t="shared" si="4"/>
        <v>771200000</v>
      </c>
      <c r="E54" s="32">
        <f t="shared" si="4"/>
        <v>1638800000</v>
      </c>
      <c r="F54" s="32">
        <f t="shared" si="5"/>
        <v>163880000</v>
      </c>
      <c r="G54" s="32">
        <f t="shared" si="6"/>
        <v>2574000000</v>
      </c>
      <c r="H54" s="37"/>
      <c r="I54"/>
    </row>
    <row r="55" spans="1:9" x14ac:dyDescent="0.3">
      <c r="A55" s="23"/>
      <c r="B55" s="30">
        <v>18</v>
      </c>
      <c r="C55" s="31" t="s">
        <v>71</v>
      </c>
      <c r="D55" s="32">
        <f t="shared" si="4"/>
        <v>25990000</v>
      </c>
      <c r="E55" s="32">
        <f t="shared" si="4"/>
        <v>0</v>
      </c>
      <c r="F55" s="32">
        <f t="shared" si="5"/>
        <v>0</v>
      </c>
      <c r="G55" s="32">
        <f t="shared" si="6"/>
        <v>26000000</v>
      </c>
      <c r="H55" s="37"/>
      <c r="I55"/>
    </row>
    <row r="56" spans="1:9" x14ac:dyDescent="0.3">
      <c r="A56" s="23"/>
      <c r="B56" s="38">
        <v>19</v>
      </c>
      <c r="C56" s="29" t="s">
        <v>16</v>
      </c>
      <c r="D56" s="28">
        <f t="shared" si="4"/>
        <v>399040000</v>
      </c>
      <c r="E56" s="28">
        <f t="shared" si="4"/>
        <v>847960000</v>
      </c>
      <c r="F56" s="28">
        <f t="shared" si="5"/>
        <v>84796000</v>
      </c>
      <c r="G56" s="28">
        <f t="shared" si="6"/>
        <v>1332000000</v>
      </c>
      <c r="H56" s="37"/>
      <c r="I56"/>
    </row>
    <row r="57" spans="1:9" x14ac:dyDescent="0.3">
      <c r="A57" s="23"/>
      <c r="B57" s="38">
        <v>20</v>
      </c>
      <c r="C57" s="29" t="s">
        <v>17</v>
      </c>
      <c r="D57" s="28">
        <f t="shared" si="4"/>
        <v>183040000</v>
      </c>
      <c r="E57" s="28">
        <f t="shared" si="4"/>
        <v>388960000</v>
      </c>
      <c r="F57" s="28">
        <f t="shared" si="5"/>
        <v>38896000</v>
      </c>
      <c r="G57" s="28">
        <f t="shared" si="6"/>
        <v>611000000</v>
      </c>
      <c r="H57" s="37"/>
    </row>
    <row r="58" spans="1:9" x14ac:dyDescent="0.3">
      <c r="A58" s="23"/>
      <c r="B58" s="38">
        <v>21</v>
      </c>
      <c r="C58" s="29" t="s">
        <v>18</v>
      </c>
      <c r="D58" s="28">
        <f t="shared" si="4"/>
        <v>361600000</v>
      </c>
      <c r="E58" s="28">
        <f t="shared" si="4"/>
        <v>768400000</v>
      </c>
      <c r="F58" s="28">
        <f t="shared" si="5"/>
        <v>76840000</v>
      </c>
      <c r="G58" s="28">
        <f t="shared" si="6"/>
        <v>1207000000</v>
      </c>
      <c r="H58" s="37"/>
    </row>
    <row r="59" spans="1:9" x14ac:dyDescent="0.3">
      <c r="A59" s="23"/>
      <c r="B59" s="38">
        <v>22</v>
      </c>
      <c r="C59" s="29" t="s">
        <v>75</v>
      </c>
      <c r="D59" s="28">
        <f t="shared" si="4"/>
        <v>23392000</v>
      </c>
      <c r="E59" s="28">
        <f t="shared" si="4"/>
        <v>0</v>
      </c>
      <c r="F59" s="28">
        <f t="shared" si="5"/>
        <v>0</v>
      </c>
      <c r="G59" s="28">
        <f t="shared" si="6"/>
        <v>24000000</v>
      </c>
      <c r="H59" s="37"/>
    </row>
    <row r="60" spans="1:9" x14ac:dyDescent="0.3">
      <c r="A60" s="23"/>
      <c r="B60" s="30">
        <v>23</v>
      </c>
      <c r="C60" s="31" t="s">
        <v>25</v>
      </c>
      <c r="D60" s="32">
        <f t="shared" si="4"/>
        <v>455680000</v>
      </c>
      <c r="E60" s="32">
        <f t="shared" si="4"/>
        <v>968320000</v>
      </c>
      <c r="F60" s="32">
        <f t="shared" si="5"/>
        <v>96832000</v>
      </c>
      <c r="G60" s="32">
        <f t="shared" si="6"/>
        <v>1521000000</v>
      </c>
      <c r="H60" s="37"/>
    </row>
    <row r="61" spans="1:9" x14ac:dyDescent="0.3">
      <c r="A61" s="23"/>
      <c r="B61" s="38">
        <v>24</v>
      </c>
      <c r="C61" s="29" t="s">
        <v>26</v>
      </c>
      <c r="D61" s="28">
        <f t="shared" si="4"/>
        <v>413440000</v>
      </c>
      <c r="E61" s="28">
        <f t="shared" si="4"/>
        <v>878560000</v>
      </c>
      <c r="F61" s="28">
        <f t="shared" si="5"/>
        <v>87856000</v>
      </c>
      <c r="G61" s="28">
        <f t="shared" si="6"/>
        <v>1380000000</v>
      </c>
      <c r="H61" s="37"/>
    </row>
    <row r="62" spans="1:9" x14ac:dyDescent="0.3">
      <c r="A62" s="23"/>
      <c r="B62" s="30">
        <v>25</v>
      </c>
      <c r="C62" s="31" t="s">
        <v>27</v>
      </c>
      <c r="D62" s="32">
        <f t="shared" si="4"/>
        <v>360640000</v>
      </c>
      <c r="E62" s="32">
        <f t="shared" si="4"/>
        <v>766360000</v>
      </c>
      <c r="F62" s="32">
        <f t="shared" si="5"/>
        <v>76636000</v>
      </c>
      <c r="G62" s="32">
        <f t="shared" si="6"/>
        <v>1204000000</v>
      </c>
      <c r="H62" s="37"/>
    </row>
    <row r="63" spans="1:9" x14ac:dyDescent="0.3">
      <c r="A63" s="23"/>
      <c r="B63" s="38">
        <v>26</v>
      </c>
      <c r="C63" s="29" t="s">
        <v>28</v>
      </c>
      <c r="D63" s="28">
        <f t="shared" si="4"/>
        <v>1204480000</v>
      </c>
      <c r="E63" s="28">
        <f t="shared" si="4"/>
        <v>2559520000</v>
      </c>
      <c r="F63" s="28">
        <f t="shared" si="5"/>
        <v>255952000</v>
      </c>
      <c r="G63" s="28">
        <f t="shared" si="6"/>
        <v>4020000000</v>
      </c>
      <c r="H63" s="37"/>
    </row>
    <row r="64" spans="1:9" x14ac:dyDescent="0.3">
      <c r="A64" s="23"/>
      <c r="B64" s="38">
        <v>27</v>
      </c>
      <c r="C64" s="29" t="s">
        <v>70</v>
      </c>
      <c r="D64" s="28">
        <f t="shared" si="4"/>
        <v>658980000</v>
      </c>
      <c r="E64" s="28">
        <f t="shared" si="4"/>
        <v>0</v>
      </c>
      <c r="F64" s="28">
        <f t="shared" si="5"/>
        <v>0</v>
      </c>
      <c r="G64" s="28">
        <f t="shared" si="6"/>
        <v>659000000</v>
      </c>
      <c r="H64" s="37"/>
    </row>
    <row r="65" spans="1:8" x14ac:dyDescent="0.3">
      <c r="A65" s="23"/>
      <c r="B65" s="30">
        <v>28</v>
      </c>
      <c r="C65" s="31" t="s">
        <v>29</v>
      </c>
      <c r="D65" s="32">
        <f t="shared" si="4"/>
        <v>388480000</v>
      </c>
      <c r="E65" s="32">
        <f t="shared" si="4"/>
        <v>825520000</v>
      </c>
      <c r="F65" s="32">
        <f t="shared" si="5"/>
        <v>82552000</v>
      </c>
      <c r="G65" s="32">
        <f t="shared" si="6"/>
        <v>1297000000</v>
      </c>
      <c r="H65" s="37"/>
    </row>
    <row r="66" spans="1:8" x14ac:dyDescent="0.3">
      <c r="A66" s="23"/>
      <c r="B66" s="65" t="s">
        <v>5</v>
      </c>
      <c r="C66" s="65"/>
      <c r="D66" s="28">
        <f>SUM(D38:D65)</f>
        <v>13516782000</v>
      </c>
      <c r="E66" s="28">
        <f>SUM(E38:E65)</f>
        <v>26063040000</v>
      </c>
      <c r="F66" s="28">
        <f>SUM(F38:F65)</f>
        <v>2606304000</v>
      </c>
      <c r="G66" s="34">
        <f>SUM(G38:G65)</f>
        <v>42197000000</v>
      </c>
      <c r="H66" s="24"/>
    </row>
    <row r="67" spans="1:8" x14ac:dyDescent="0.3">
      <c r="A67" s="23"/>
      <c r="B67" s="24"/>
      <c r="C67" s="24"/>
      <c r="D67" s="24"/>
      <c r="E67" s="24"/>
      <c r="F67" s="24"/>
      <c r="G67" s="24"/>
      <c r="H67" s="24"/>
    </row>
    <row r="68" spans="1:8" x14ac:dyDescent="0.3">
      <c r="A68" s="23"/>
      <c r="B68" s="24"/>
      <c r="C68" s="24"/>
      <c r="D68" s="24"/>
      <c r="E68" s="24"/>
      <c r="F68" s="24"/>
      <c r="G68" s="24"/>
      <c r="H68" s="24"/>
    </row>
    <row r="69" spans="1:8" x14ac:dyDescent="0.3">
      <c r="A69" s="23"/>
      <c r="B69" s="69" t="s">
        <v>0</v>
      </c>
      <c r="C69" s="70" t="s">
        <v>30</v>
      </c>
      <c r="D69" s="66" t="s">
        <v>54</v>
      </c>
      <c r="E69" s="67"/>
      <c r="F69" s="67"/>
      <c r="G69" s="68"/>
      <c r="H69" s="24"/>
    </row>
    <row r="70" spans="1:8" x14ac:dyDescent="0.3">
      <c r="A70" s="23"/>
      <c r="B70" s="69"/>
      <c r="C70" s="71"/>
      <c r="D70" s="26" t="s">
        <v>2</v>
      </c>
      <c r="E70" s="26" t="s">
        <v>3</v>
      </c>
      <c r="F70" s="26" t="s">
        <v>4</v>
      </c>
      <c r="G70" s="26" t="s">
        <v>5</v>
      </c>
      <c r="H70" s="24"/>
    </row>
    <row r="71" spans="1:8" x14ac:dyDescent="0.3">
      <c r="A71" s="23"/>
      <c r="B71" s="27">
        <v>1</v>
      </c>
      <c r="C71" s="25" t="s">
        <v>8</v>
      </c>
      <c r="D71" s="28">
        <f>+D38*0.905</f>
        <v>361131200</v>
      </c>
      <c r="E71" s="28">
        <f>+E38*0.905</f>
        <v>767403800</v>
      </c>
      <c r="F71" s="28">
        <f>+E71*0.1</f>
        <v>76740380</v>
      </c>
      <c r="G71" s="28">
        <f>ROUNDUP(SUM(D71:F71),-6)</f>
        <v>1206000000</v>
      </c>
      <c r="H71" s="46"/>
    </row>
    <row r="72" spans="1:8" x14ac:dyDescent="0.3">
      <c r="A72" s="23"/>
      <c r="B72" s="27">
        <v>2</v>
      </c>
      <c r="C72" s="29" t="s">
        <v>9</v>
      </c>
      <c r="D72" s="28">
        <f t="shared" ref="D72:E98" si="7">+D39*0.905</f>
        <v>326379200</v>
      </c>
      <c r="E72" s="28">
        <f t="shared" si="7"/>
        <v>693555800</v>
      </c>
      <c r="F72" s="28">
        <f t="shared" ref="F72:F98" si="8">+E72*0.1</f>
        <v>69355580</v>
      </c>
      <c r="G72" s="28">
        <f t="shared" ref="G72:G98" si="9">ROUNDUP(SUM(D72:F72),-6)</f>
        <v>1090000000</v>
      </c>
      <c r="H72" s="46"/>
    </row>
    <row r="73" spans="1:8" x14ac:dyDescent="0.3">
      <c r="A73" s="23"/>
      <c r="B73" s="39">
        <v>3</v>
      </c>
      <c r="C73" s="40" t="s">
        <v>10</v>
      </c>
      <c r="D73" s="41">
        <f t="shared" si="7"/>
        <v>306976000</v>
      </c>
      <c r="E73" s="41">
        <f t="shared" si="7"/>
        <v>652324000</v>
      </c>
      <c r="F73" s="41">
        <f t="shared" si="8"/>
        <v>65232400</v>
      </c>
      <c r="G73" s="41">
        <f t="shared" si="9"/>
        <v>1025000000</v>
      </c>
      <c r="H73" s="46"/>
    </row>
    <row r="74" spans="1:8" x14ac:dyDescent="0.3">
      <c r="A74" s="23"/>
      <c r="B74" s="39">
        <v>4</v>
      </c>
      <c r="C74" s="40" t="s">
        <v>11</v>
      </c>
      <c r="D74" s="41">
        <f t="shared" si="7"/>
        <v>306976000</v>
      </c>
      <c r="E74" s="41">
        <f t="shared" si="7"/>
        <v>652324000</v>
      </c>
      <c r="F74" s="41">
        <f t="shared" si="8"/>
        <v>65232400</v>
      </c>
      <c r="G74" s="41">
        <f t="shared" si="9"/>
        <v>1025000000</v>
      </c>
      <c r="H74" s="46"/>
    </row>
    <row r="75" spans="1:8" x14ac:dyDescent="0.3">
      <c r="A75" s="23"/>
      <c r="B75" s="42">
        <v>5</v>
      </c>
      <c r="C75" s="43" t="s">
        <v>12</v>
      </c>
      <c r="D75" s="44">
        <f t="shared" si="7"/>
        <v>1541830400</v>
      </c>
      <c r="E75" s="44">
        <f t="shared" si="7"/>
        <v>3276389600</v>
      </c>
      <c r="F75" s="44">
        <f t="shared" si="8"/>
        <v>327638960</v>
      </c>
      <c r="G75" s="44">
        <f t="shared" si="9"/>
        <v>5146000000</v>
      </c>
      <c r="H75" s="46"/>
    </row>
    <row r="76" spans="1:8" x14ac:dyDescent="0.3">
      <c r="A76" s="23"/>
      <c r="B76" s="42">
        <v>6</v>
      </c>
      <c r="C76" s="43" t="s">
        <v>13</v>
      </c>
      <c r="D76" s="44">
        <f t="shared" si="7"/>
        <v>387484800</v>
      </c>
      <c r="E76" s="44">
        <f t="shared" si="7"/>
        <v>823405200</v>
      </c>
      <c r="F76" s="44">
        <f t="shared" si="8"/>
        <v>82340520</v>
      </c>
      <c r="G76" s="44">
        <f t="shared" si="9"/>
        <v>1294000000</v>
      </c>
      <c r="H76" s="46"/>
    </row>
    <row r="77" spans="1:8" x14ac:dyDescent="0.3">
      <c r="A77" s="23"/>
      <c r="B77" s="42">
        <v>7</v>
      </c>
      <c r="C77" s="43" t="s">
        <v>72</v>
      </c>
      <c r="D77" s="44">
        <f t="shared" si="7"/>
        <v>142895880</v>
      </c>
      <c r="E77" s="44">
        <f t="shared" si="7"/>
        <v>0</v>
      </c>
      <c r="F77" s="44">
        <f t="shared" si="8"/>
        <v>0</v>
      </c>
      <c r="G77" s="44">
        <f t="shared" si="9"/>
        <v>143000000</v>
      </c>
      <c r="H77" s="46"/>
    </row>
    <row r="78" spans="1:8" x14ac:dyDescent="0.3">
      <c r="A78" s="23"/>
      <c r="B78" s="45">
        <v>8</v>
      </c>
      <c r="C78" s="40" t="s">
        <v>14</v>
      </c>
      <c r="D78" s="41">
        <f t="shared" si="7"/>
        <v>361131200</v>
      </c>
      <c r="E78" s="41">
        <f t="shared" si="7"/>
        <v>767403800</v>
      </c>
      <c r="F78" s="41">
        <f t="shared" si="8"/>
        <v>76740380</v>
      </c>
      <c r="G78" s="41">
        <f t="shared" si="9"/>
        <v>1206000000</v>
      </c>
      <c r="H78" s="46"/>
    </row>
    <row r="79" spans="1:8" x14ac:dyDescent="0.3">
      <c r="A79" s="23"/>
      <c r="B79" s="42">
        <v>9</v>
      </c>
      <c r="C79" s="43" t="s">
        <v>15</v>
      </c>
      <c r="D79" s="44">
        <f t="shared" si="7"/>
        <v>326379200</v>
      </c>
      <c r="E79" s="44">
        <f t="shared" si="7"/>
        <v>693555800</v>
      </c>
      <c r="F79" s="44">
        <f t="shared" si="8"/>
        <v>69355580</v>
      </c>
      <c r="G79" s="44">
        <f t="shared" si="9"/>
        <v>1090000000</v>
      </c>
      <c r="H79" s="46"/>
    </row>
    <row r="80" spans="1:8" x14ac:dyDescent="0.3">
      <c r="A80" s="23"/>
      <c r="B80" s="45">
        <v>10</v>
      </c>
      <c r="C80" s="40" t="s">
        <v>19</v>
      </c>
      <c r="D80" s="41">
        <f t="shared" si="7"/>
        <v>949019200</v>
      </c>
      <c r="E80" s="41">
        <f t="shared" si="7"/>
        <v>2016665800</v>
      </c>
      <c r="F80" s="41">
        <f t="shared" si="8"/>
        <v>201666580</v>
      </c>
      <c r="G80" s="41">
        <f t="shared" si="9"/>
        <v>3168000000</v>
      </c>
      <c r="H80" s="46"/>
    </row>
    <row r="81" spans="1:8" x14ac:dyDescent="0.3">
      <c r="A81" s="23"/>
      <c r="B81" s="45">
        <v>11</v>
      </c>
      <c r="C81" s="40" t="s">
        <v>69</v>
      </c>
      <c r="D81" s="41">
        <f t="shared" si="7"/>
        <v>35792750</v>
      </c>
      <c r="E81" s="41">
        <f t="shared" si="7"/>
        <v>0</v>
      </c>
      <c r="F81" s="41">
        <f t="shared" si="8"/>
        <v>0</v>
      </c>
      <c r="G81" s="41">
        <f t="shared" si="9"/>
        <v>36000000</v>
      </c>
      <c r="H81" s="46"/>
    </row>
    <row r="82" spans="1:8" x14ac:dyDescent="0.3">
      <c r="A82" s="23"/>
      <c r="B82" s="42">
        <v>12</v>
      </c>
      <c r="C82" s="43" t="s">
        <v>20</v>
      </c>
      <c r="D82" s="44">
        <f t="shared" si="7"/>
        <v>413838400</v>
      </c>
      <c r="E82" s="44">
        <f t="shared" si="7"/>
        <v>879406600</v>
      </c>
      <c r="F82" s="44">
        <f t="shared" si="8"/>
        <v>87940660</v>
      </c>
      <c r="G82" s="44">
        <f t="shared" si="9"/>
        <v>1382000000</v>
      </c>
      <c r="H82" s="46"/>
    </row>
    <row r="83" spans="1:8" x14ac:dyDescent="0.3">
      <c r="A83" s="23"/>
      <c r="B83" s="45">
        <v>13</v>
      </c>
      <c r="C83" s="40" t="s">
        <v>21</v>
      </c>
      <c r="D83" s="41">
        <f t="shared" si="7"/>
        <v>306976000</v>
      </c>
      <c r="E83" s="41">
        <f t="shared" si="7"/>
        <v>652324000</v>
      </c>
      <c r="F83" s="41">
        <f t="shared" si="8"/>
        <v>65232400</v>
      </c>
      <c r="G83" s="41">
        <f t="shared" si="9"/>
        <v>1025000000</v>
      </c>
      <c r="H83" s="46"/>
    </row>
    <row r="84" spans="1:8" x14ac:dyDescent="0.3">
      <c r="A84" s="23"/>
      <c r="B84" s="42">
        <v>14</v>
      </c>
      <c r="C84" s="43" t="s">
        <v>22</v>
      </c>
      <c r="D84" s="44">
        <f t="shared" si="7"/>
        <v>949019200</v>
      </c>
      <c r="E84" s="44">
        <f t="shared" si="7"/>
        <v>2016665800</v>
      </c>
      <c r="F84" s="44">
        <f t="shared" si="8"/>
        <v>201666580</v>
      </c>
      <c r="G84" s="44">
        <f t="shared" si="9"/>
        <v>3168000000</v>
      </c>
      <c r="H84" s="46"/>
    </row>
    <row r="85" spans="1:8" x14ac:dyDescent="0.3">
      <c r="A85" s="23"/>
      <c r="B85" s="42">
        <v>15</v>
      </c>
      <c r="C85" s="43" t="s">
        <v>74</v>
      </c>
      <c r="D85" s="44">
        <f t="shared" si="7"/>
        <v>313142670</v>
      </c>
      <c r="E85" s="44">
        <f t="shared" si="7"/>
        <v>0</v>
      </c>
      <c r="F85" s="44">
        <f t="shared" si="8"/>
        <v>0</v>
      </c>
      <c r="G85" s="44">
        <f t="shared" si="9"/>
        <v>314000000</v>
      </c>
      <c r="H85" s="46"/>
    </row>
    <row r="86" spans="1:8" x14ac:dyDescent="0.3">
      <c r="A86" s="23"/>
      <c r="B86" s="45">
        <v>16</v>
      </c>
      <c r="C86" s="40" t="s">
        <v>23</v>
      </c>
      <c r="D86" s="41">
        <f t="shared" si="7"/>
        <v>456120000</v>
      </c>
      <c r="E86" s="41">
        <f t="shared" si="7"/>
        <v>969255000</v>
      </c>
      <c r="F86" s="41">
        <f t="shared" si="8"/>
        <v>96925500</v>
      </c>
      <c r="G86" s="41">
        <f t="shared" si="9"/>
        <v>1523000000</v>
      </c>
      <c r="H86" s="46"/>
    </row>
    <row r="87" spans="1:8" x14ac:dyDescent="0.3">
      <c r="A87" s="23"/>
      <c r="B87" s="42">
        <v>17</v>
      </c>
      <c r="C87" s="43" t="s">
        <v>24</v>
      </c>
      <c r="D87" s="44">
        <f t="shared" si="7"/>
        <v>697936000</v>
      </c>
      <c r="E87" s="44">
        <f t="shared" si="7"/>
        <v>1483114000</v>
      </c>
      <c r="F87" s="44">
        <f t="shared" si="8"/>
        <v>148311400</v>
      </c>
      <c r="G87" s="44">
        <f t="shared" si="9"/>
        <v>2330000000</v>
      </c>
      <c r="H87" s="46"/>
    </row>
    <row r="88" spans="1:8" x14ac:dyDescent="0.3">
      <c r="A88" s="23"/>
      <c r="B88" s="42">
        <v>18</v>
      </c>
      <c r="C88" s="43" t="s">
        <v>71</v>
      </c>
      <c r="D88" s="44">
        <f t="shared" si="7"/>
        <v>23520950</v>
      </c>
      <c r="E88" s="44">
        <f t="shared" si="7"/>
        <v>0</v>
      </c>
      <c r="F88" s="44">
        <f t="shared" si="8"/>
        <v>0</v>
      </c>
      <c r="G88" s="44">
        <f t="shared" si="9"/>
        <v>24000000</v>
      </c>
      <c r="H88" s="46"/>
    </row>
    <row r="89" spans="1:8" x14ac:dyDescent="0.3">
      <c r="A89" s="23"/>
      <c r="B89" s="45">
        <v>19</v>
      </c>
      <c r="C89" s="40" t="s">
        <v>16</v>
      </c>
      <c r="D89" s="41">
        <f t="shared" si="7"/>
        <v>361131200</v>
      </c>
      <c r="E89" s="41">
        <f t="shared" si="7"/>
        <v>767403800</v>
      </c>
      <c r="F89" s="41">
        <f t="shared" si="8"/>
        <v>76740380</v>
      </c>
      <c r="G89" s="41">
        <f t="shared" si="9"/>
        <v>1206000000</v>
      </c>
      <c r="H89" s="46"/>
    </row>
    <row r="90" spans="1:8" x14ac:dyDescent="0.3">
      <c r="A90" s="23"/>
      <c r="B90" s="45">
        <v>20</v>
      </c>
      <c r="C90" s="40" t="s">
        <v>17</v>
      </c>
      <c r="D90" s="41">
        <f t="shared" si="7"/>
        <v>165651200</v>
      </c>
      <c r="E90" s="41">
        <f t="shared" si="7"/>
        <v>352008800</v>
      </c>
      <c r="F90" s="41">
        <f t="shared" si="8"/>
        <v>35200880</v>
      </c>
      <c r="G90" s="41">
        <f t="shared" si="9"/>
        <v>553000000</v>
      </c>
      <c r="H90" s="46"/>
    </row>
    <row r="91" spans="1:8" x14ac:dyDescent="0.3">
      <c r="A91" s="23"/>
      <c r="B91" s="45">
        <v>21</v>
      </c>
      <c r="C91" s="40" t="s">
        <v>18</v>
      </c>
      <c r="D91" s="41">
        <f t="shared" si="7"/>
        <v>327248000</v>
      </c>
      <c r="E91" s="41">
        <f t="shared" si="7"/>
        <v>695402000</v>
      </c>
      <c r="F91" s="41">
        <f t="shared" si="8"/>
        <v>69540200</v>
      </c>
      <c r="G91" s="41">
        <f t="shared" si="9"/>
        <v>1093000000</v>
      </c>
      <c r="H91" s="46"/>
    </row>
    <row r="92" spans="1:8" x14ac:dyDescent="0.3">
      <c r="A92" s="23"/>
      <c r="B92" s="45">
        <v>22</v>
      </c>
      <c r="C92" s="40" t="s">
        <v>75</v>
      </c>
      <c r="D92" s="41">
        <f t="shared" si="7"/>
        <v>21169760</v>
      </c>
      <c r="E92" s="41">
        <f t="shared" si="7"/>
        <v>0</v>
      </c>
      <c r="F92" s="41">
        <f t="shared" si="8"/>
        <v>0</v>
      </c>
      <c r="G92" s="41">
        <f t="shared" si="9"/>
        <v>22000000</v>
      </c>
      <c r="H92" s="46"/>
    </row>
    <row r="93" spans="1:8" x14ac:dyDescent="0.3">
      <c r="A93" s="23"/>
      <c r="B93" s="42">
        <v>23</v>
      </c>
      <c r="C93" s="43" t="s">
        <v>25</v>
      </c>
      <c r="D93" s="44">
        <f t="shared" si="7"/>
        <v>412390400</v>
      </c>
      <c r="E93" s="44">
        <f t="shared" si="7"/>
        <v>876329600</v>
      </c>
      <c r="F93" s="44">
        <f t="shared" si="8"/>
        <v>87632960</v>
      </c>
      <c r="G93" s="44">
        <f t="shared" si="9"/>
        <v>1377000000</v>
      </c>
      <c r="H93" s="46"/>
    </row>
    <row r="94" spans="1:8" x14ac:dyDescent="0.3">
      <c r="A94" s="23"/>
      <c r="B94" s="45">
        <v>24</v>
      </c>
      <c r="C94" s="40" t="s">
        <v>26</v>
      </c>
      <c r="D94" s="41">
        <f t="shared" si="7"/>
        <v>374163200</v>
      </c>
      <c r="E94" s="41">
        <f t="shared" si="7"/>
        <v>795096800</v>
      </c>
      <c r="F94" s="41">
        <f t="shared" si="8"/>
        <v>79509680</v>
      </c>
      <c r="G94" s="41">
        <f t="shared" si="9"/>
        <v>1249000000</v>
      </c>
      <c r="H94" s="46"/>
    </row>
    <row r="95" spans="1:8" x14ac:dyDescent="0.3">
      <c r="A95" s="23"/>
      <c r="B95" s="42">
        <v>25</v>
      </c>
      <c r="C95" s="43" t="s">
        <v>27</v>
      </c>
      <c r="D95" s="44">
        <f t="shared" si="7"/>
        <v>326379200</v>
      </c>
      <c r="E95" s="44">
        <f t="shared" si="7"/>
        <v>693555800</v>
      </c>
      <c r="F95" s="44">
        <f t="shared" si="8"/>
        <v>69355580</v>
      </c>
      <c r="G95" s="44">
        <f t="shared" si="9"/>
        <v>1090000000</v>
      </c>
      <c r="H95" s="46"/>
    </row>
    <row r="96" spans="1:8" x14ac:dyDescent="0.3">
      <c r="A96" s="23"/>
      <c r="B96" s="45">
        <v>26</v>
      </c>
      <c r="C96" s="40" t="s">
        <v>28</v>
      </c>
      <c r="D96" s="41">
        <f t="shared" si="7"/>
        <v>1090054400</v>
      </c>
      <c r="E96" s="41">
        <f t="shared" si="7"/>
        <v>2316365600</v>
      </c>
      <c r="F96" s="41">
        <f t="shared" si="8"/>
        <v>231636560</v>
      </c>
      <c r="G96" s="41">
        <f t="shared" si="9"/>
        <v>3639000000</v>
      </c>
      <c r="H96" s="46"/>
    </row>
    <row r="97" spans="1:8" x14ac:dyDescent="0.3">
      <c r="A97" s="23"/>
      <c r="B97" s="45">
        <v>27</v>
      </c>
      <c r="C97" s="40" t="s">
        <v>70</v>
      </c>
      <c r="D97" s="41">
        <f t="shared" si="7"/>
        <v>596376900</v>
      </c>
      <c r="E97" s="41">
        <f t="shared" si="7"/>
        <v>0</v>
      </c>
      <c r="F97" s="41">
        <f t="shared" si="8"/>
        <v>0</v>
      </c>
      <c r="G97" s="41">
        <f t="shared" si="9"/>
        <v>597000000</v>
      </c>
      <c r="H97" s="46"/>
    </row>
    <row r="98" spans="1:8" x14ac:dyDescent="0.3">
      <c r="A98" s="23"/>
      <c r="B98" s="42">
        <v>28</v>
      </c>
      <c r="C98" s="43" t="s">
        <v>29</v>
      </c>
      <c r="D98" s="44">
        <f t="shared" si="7"/>
        <v>351574400</v>
      </c>
      <c r="E98" s="44">
        <f t="shared" si="7"/>
        <v>747095600</v>
      </c>
      <c r="F98" s="44">
        <f t="shared" si="8"/>
        <v>74709560</v>
      </c>
      <c r="G98" s="44">
        <f t="shared" si="9"/>
        <v>1174000000</v>
      </c>
      <c r="H98" s="46"/>
    </row>
    <row r="99" spans="1:8" x14ac:dyDescent="0.3">
      <c r="A99" s="23"/>
      <c r="B99" s="61" t="s">
        <v>5</v>
      </c>
      <c r="C99" s="61"/>
      <c r="D99" s="34">
        <f t="shared" ref="D99" si="10">SUM(D71:D98)</f>
        <v>12232687710</v>
      </c>
      <c r="E99" s="34">
        <f t="shared" ref="E99" si="11">SUM(E71:E98)</f>
        <v>23587051200</v>
      </c>
      <c r="F99" s="34">
        <f t="shared" ref="F99" si="12">SUM(F71:F98)</f>
        <v>2358705120</v>
      </c>
      <c r="G99" s="34">
        <f t="shared" ref="G99" si="13">SUM(G71:G98)</f>
        <v>38195000000</v>
      </c>
      <c r="H99" s="46"/>
    </row>
    <row r="100" spans="1:8" x14ac:dyDescent="0.3">
      <c r="A100" s="23"/>
      <c r="B100" s="37"/>
      <c r="C100" s="37"/>
      <c r="D100" s="37"/>
      <c r="E100" s="37"/>
      <c r="F100" s="37"/>
      <c r="G100" s="37"/>
      <c r="H100" s="24"/>
    </row>
    <row r="101" spans="1:8" x14ac:dyDescent="0.3">
      <c r="A101" s="23"/>
      <c r="B101" s="37"/>
      <c r="C101" s="47"/>
      <c r="D101" s="37"/>
      <c r="E101" s="37"/>
      <c r="F101" s="37"/>
      <c r="G101" s="37"/>
      <c r="H101" s="24"/>
    </row>
    <row r="102" spans="1:8" x14ac:dyDescent="0.3">
      <c r="A102" s="23"/>
      <c r="B102" s="62" t="s">
        <v>0</v>
      </c>
      <c r="C102" s="63" t="s">
        <v>30</v>
      </c>
      <c r="D102" s="74" t="s">
        <v>55</v>
      </c>
      <c r="E102" s="75"/>
      <c r="F102" s="75"/>
      <c r="G102" s="76"/>
      <c r="H102" s="24"/>
    </row>
    <row r="103" spans="1:8" x14ac:dyDescent="0.3">
      <c r="A103" s="23"/>
      <c r="B103" s="62"/>
      <c r="C103" s="64"/>
      <c r="D103" s="34" t="s">
        <v>2</v>
      </c>
      <c r="E103" s="34" t="s">
        <v>3</v>
      </c>
      <c r="F103" s="34" t="s">
        <v>4</v>
      </c>
      <c r="G103" s="34" t="s">
        <v>5</v>
      </c>
      <c r="H103" s="24"/>
    </row>
    <row r="104" spans="1:8" x14ac:dyDescent="0.3">
      <c r="A104" s="23"/>
      <c r="B104" s="39">
        <v>1</v>
      </c>
      <c r="C104" s="47" t="s">
        <v>8</v>
      </c>
      <c r="D104" s="41">
        <f>+D71*0.905</f>
        <v>326823736</v>
      </c>
      <c r="E104" s="41">
        <f>+E71*0.905</f>
        <v>694500439</v>
      </c>
      <c r="F104" s="41">
        <f>+E104*0.1</f>
        <v>69450043.900000006</v>
      </c>
      <c r="G104" s="41">
        <f>ROUNDUP(SUM(D104:F104),-6)</f>
        <v>1091000000</v>
      </c>
      <c r="H104" s="46"/>
    </row>
    <row r="105" spans="1:8" x14ac:dyDescent="0.3">
      <c r="A105" s="23"/>
      <c r="B105" s="39">
        <v>2</v>
      </c>
      <c r="C105" s="40" t="s">
        <v>9</v>
      </c>
      <c r="D105" s="41">
        <f t="shared" ref="D105:E105" si="14">+D72*0.905</f>
        <v>295373176</v>
      </c>
      <c r="E105" s="41">
        <f t="shared" si="14"/>
        <v>627667999</v>
      </c>
      <c r="F105" s="41">
        <f t="shared" ref="F105:F131" si="15">+E105*0.1</f>
        <v>62766799.900000006</v>
      </c>
      <c r="G105" s="41">
        <f t="shared" ref="G105:G131" si="16">ROUNDUP(SUM(D105:F105),-6)</f>
        <v>986000000</v>
      </c>
      <c r="H105" s="46"/>
    </row>
    <row r="106" spans="1:8" x14ac:dyDescent="0.3">
      <c r="A106" s="23"/>
      <c r="B106" s="39">
        <v>3</v>
      </c>
      <c r="C106" s="40" t="s">
        <v>10</v>
      </c>
      <c r="D106" s="41">
        <f t="shared" ref="D106:E106" si="17">+D73*0.905</f>
        <v>277813280</v>
      </c>
      <c r="E106" s="41">
        <f t="shared" si="17"/>
        <v>590353220</v>
      </c>
      <c r="F106" s="41">
        <f t="shared" si="15"/>
        <v>59035322</v>
      </c>
      <c r="G106" s="41">
        <f t="shared" si="16"/>
        <v>928000000</v>
      </c>
      <c r="H106" s="46"/>
    </row>
    <row r="107" spans="1:8" x14ac:dyDescent="0.3">
      <c r="A107" s="23"/>
      <c r="B107" s="39">
        <v>4</v>
      </c>
      <c r="C107" s="40" t="s">
        <v>11</v>
      </c>
      <c r="D107" s="41">
        <f t="shared" ref="D107:E107" si="18">+D74*0.905</f>
        <v>277813280</v>
      </c>
      <c r="E107" s="41">
        <f t="shared" si="18"/>
        <v>590353220</v>
      </c>
      <c r="F107" s="41">
        <f t="shared" si="15"/>
        <v>59035322</v>
      </c>
      <c r="G107" s="41">
        <f t="shared" si="16"/>
        <v>928000000</v>
      </c>
      <c r="H107" s="46"/>
    </row>
    <row r="108" spans="1:8" x14ac:dyDescent="0.3">
      <c r="A108" s="23"/>
      <c r="B108" s="42">
        <v>5</v>
      </c>
      <c r="C108" s="43" t="s">
        <v>12</v>
      </c>
      <c r="D108" s="44">
        <f t="shared" ref="D108:E108" si="19">+D75*0.905</f>
        <v>1395356512</v>
      </c>
      <c r="E108" s="44">
        <f t="shared" si="19"/>
        <v>2965132588</v>
      </c>
      <c r="F108" s="44">
        <f t="shared" si="15"/>
        <v>296513258.80000001</v>
      </c>
      <c r="G108" s="44">
        <f t="shared" si="16"/>
        <v>4658000000</v>
      </c>
      <c r="H108" s="46"/>
    </row>
    <row r="109" spans="1:8" x14ac:dyDescent="0.3">
      <c r="A109" s="23"/>
      <c r="B109" s="42">
        <v>6</v>
      </c>
      <c r="C109" s="43" t="s">
        <v>13</v>
      </c>
      <c r="D109" s="44">
        <f t="shared" ref="D109:E109" si="20">+D76*0.905</f>
        <v>350673744</v>
      </c>
      <c r="E109" s="44">
        <f t="shared" si="20"/>
        <v>745181706</v>
      </c>
      <c r="F109" s="44">
        <f t="shared" si="15"/>
        <v>74518170.600000009</v>
      </c>
      <c r="G109" s="44">
        <f t="shared" si="16"/>
        <v>1171000000</v>
      </c>
      <c r="H109" s="46"/>
    </row>
    <row r="110" spans="1:8" x14ac:dyDescent="0.3">
      <c r="A110" s="23"/>
      <c r="B110" s="42">
        <v>7</v>
      </c>
      <c r="C110" s="43" t="s">
        <v>72</v>
      </c>
      <c r="D110" s="44">
        <f t="shared" ref="D110:E110" si="21">+D77*0.905</f>
        <v>129320771.40000001</v>
      </c>
      <c r="E110" s="44">
        <f t="shared" si="21"/>
        <v>0</v>
      </c>
      <c r="F110" s="44">
        <f t="shared" si="15"/>
        <v>0</v>
      </c>
      <c r="G110" s="44">
        <f t="shared" si="16"/>
        <v>130000000</v>
      </c>
      <c r="H110" s="46"/>
    </row>
    <row r="111" spans="1:8" x14ac:dyDescent="0.3">
      <c r="A111" s="23"/>
      <c r="B111" s="45">
        <v>8</v>
      </c>
      <c r="C111" s="40" t="s">
        <v>14</v>
      </c>
      <c r="D111" s="41">
        <f t="shared" ref="D111:E111" si="22">+D78*0.905</f>
        <v>326823736</v>
      </c>
      <c r="E111" s="41">
        <f t="shared" si="22"/>
        <v>694500439</v>
      </c>
      <c r="F111" s="41">
        <f t="shared" si="15"/>
        <v>69450043.900000006</v>
      </c>
      <c r="G111" s="41">
        <f t="shared" si="16"/>
        <v>1091000000</v>
      </c>
      <c r="H111" s="46"/>
    </row>
    <row r="112" spans="1:8" x14ac:dyDescent="0.3">
      <c r="A112" s="23"/>
      <c r="B112" s="42">
        <v>9</v>
      </c>
      <c r="C112" s="43" t="s">
        <v>15</v>
      </c>
      <c r="D112" s="44">
        <f t="shared" ref="D112:E112" si="23">+D79*0.905</f>
        <v>295373176</v>
      </c>
      <c r="E112" s="44">
        <f t="shared" si="23"/>
        <v>627667999</v>
      </c>
      <c r="F112" s="44">
        <f t="shared" si="15"/>
        <v>62766799.900000006</v>
      </c>
      <c r="G112" s="44">
        <f t="shared" si="16"/>
        <v>986000000</v>
      </c>
      <c r="H112" s="46"/>
    </row>
    <row r="113" spans="1:8" x14ac:dyDescent="0.3">
      <c r="A113" s="23"/>
      <c r="B113" s="45">
        <v>10</v>
      </c>
      <c r="C113" s="40" t="s">
        <v>19</v>
      </c>
      <c r="D113" s="41">
        <f t="shared" ref="D113:E113" si="24">+D80*0.905</f>
        <v>858862376</v>
      </c>
      <c r="E113" s="41">
        <f t="shared" si="24"/>
        <v>1825082549</v>
      </c>
      <c r="F113" s="41">
        <f t="shared" si="15"/>
        <v>182508254.90000001</v>
      </c>
      <c r="G113" s="41">
        <f t="shared" si="16"/>
        <v>2867000000</v>
      </c>
      <c r="H113" s="46"/>
    </row>
    <row r="114" spans="1:8" x14ac:dyDescent="0.3">
      <c r="A114" s="23"/>
      <c r="B114" s="45">
        <v>11</v>
      </c>
      <c r="C114" s="40" t="s">
        <v>69</v>
      </c>
      <c r="D114" s="41">
        <f t="shared" ref="D114:E114" si="25">+D81*0.905</f>
        <v>32392438.75</v>
      </c>
      <c r="E114" s="41">
        <f t="shared" si="25"/>
        <v>0</v>
      </c>
      <c r="F114" s="41">
        <f t="shared" si="15"/>
        <v>0</v>
      </c>
      <c r="G114" s="41">
        <f t="shared" si="16"/>
        <v>33000000</v>
      </c>
      <c r="H114" s="46"/>
    </row>
    <row r="115" spans="1:8" x14ac:dyDescent="0.3">
      <c r="A115" s="23"/>
      <c r="B115" s="42">
        <v>12</v>
      </c>
      <c r="C115" s="43" t="s">
        <v>20</v>
      </c>
      <c r="D115" s="44">
        <f t="shared" ref="D115:E115" si="26">+D82*0.905</f>
        <v>374523752</v>
      </c>
      <c r="E115" s="44">
        <f t="shared" si="26"/>
        <v>795862973</v>
      </c>
      <c r="F115" s="44">
        <f t="shared" si="15"/>
        <v>79586297.299999997</v>
      </c>
      <c r="G115" s="44">
        <f t="shared" si="16"/>
        <v>1250000000</v>
      </c>
      <c r="H115" s="46"/>
    </row>
    <row r="116" spans="1:8" x14ac:dyDescent="0.3">
      <c r="A116" s="23"/>
      <c r="B116" s="45">
        <v>13</v>
      </c>
      <c r="C116" s="40" t="s">
        <v>21</v>
      </c>
      <c r="D116" s="41">
        <f t="shared" ref="D116:E116" si="27">+D83*0.905</f>
        <v>277813280</v>
      </c>
      <c r="E116" s="41">
        <f t="shared" si="27"/>
        <v>590353220</v>
      </c>
      <c r="F116" s="41">
        <f t="shared" si="15"/>
        <v>59035322</v>
      </c>
      <c r="G116" s="41">
        <f t="shared" si="16"/>
        <v>928000000</v>
      </c>
      <c r="H116" s="46"/>
    </row>
    <row r="117" spans="1:8" x14ac:dyDescent="0.3">
      <c r="A117" s="23"/>
      <c r="B117" s="42">
        <v>14</v>
      </c>
      <c r="C117" s="43" t="s">
        <v>22</v>
      </c>
      <c r="D117" s="44">
        <f t="shared" ref="D117:E117" si="28">+D84*0.905</f>
        <v>858862376</v>
      </c>
      <c r="E117" s="44">
        <f t="shared" si="28"/>
        <v>1825082549</v>
      </c>
      <c r="F117" s="44">
        <f t="shared" si="15"/>
        <v>182508254.90000001</v>
      </c>
      <c r="G117" s="44">
        <f t="shared" si="16"/>
        <v>2867000000</v>
      </c>
      <c r="H117" s="46"/>
    </row>
    <row r="118" spans="1:8" x14ac:dyDescent="0.3">
      <c r="A118" s="23"/>
      <c r="B118" s="42">
        <v>15</v>
      </c>
      <c r="C118" s="43" t="s">
        <v>74</v>
      </c>
      <c r="D118" s="44">
        <f t="shared" ref="D118:E118" si="29">+D85*0.905</f>
        <v>283394116.35000002</v>
      </c>
      <c r="E118" s="44">
        <f t="shared" si="29"/>
        <v>0</v>
      </c>
      <c r="F118" s="44">
        <f t="shared" si="15"/>
        <v>0</v>
      </c>
      <c r="G118" s="44">
        <f t="shared" si="16"/>
        <v>284000000</v>
      </c>
      <c r="H118" s="46"/>
    </row>
    <row r="119" spans="1:8" x14ac:dyDescent="0.3">
      <c r="A119" s="23"/>
      <c r="B119" s="45">
        <v>16</v>
      </c>
      <c r="C119" s="40" t="s">
        <v>23</v>
      </c>
      <c r="D119" s="41">
        <f t="shared" ref="D119:E119" si="30">+D86*0.905</f>
        <v>412788600</v>
      </c>
      <c r="E119" s="41">
        <f t="shared" si="30"/>
        <v>877175775</v>
      </c>
      <c r="F119" s="41">
        <f t="shared" si="15"/>
        <v>87717577.5</v>
      </c>
      <c r="G119" s="41">
        <f t="shared" si="16"/>
        <v>1378000000</v>
      </c>
      <c r="H119" s="46"/>
    </row>
    <row r="120" spans="1:8" x14ac:dyDescent="0.3">
      <c r="A120" s="23"/>
      <c r="B120" s="42">
        <v>17</v>
      </c>
      <c r="C120" s="43" t="s">
        <v>24</v>
      </c>
      <c r="D120" s="44">
        <f t="shared" ref="D120:E120" si="31">+D87*0.905</f>
        <v>631632080</v>
      </c>
      <c r="E120" s="44">
        <f t="shared" si="31"/>
        <v>1342218170</v>
      </c>
      <c r="F120" s="44">
        <f t="shared" si="15"/>
        <v>134221817</v>
      </c>
      <c r="G120" s="44">
        <f t="shared" si="16"/>
        <v>2109000000</v>
      </c>
      <c r="H120" s="46"/>
    </row>
    <row r="121" spans="1:8" x14ac:dyDescent="0.3">
      <c r="A121" s="23"/>
      <c r="B121" s="42">
        <v>18</v>
      </c>
      <c r="C121" s="43" t="s">
        <v>71</v>
      </c>
      <c r="D121" s="44">
        <f t="shared" ref="D121:E121" si="32">+D88*0.905</f>
        <v>21286459.75</v>
      </c>
      <c r="E121" s="44">
        <f t="shared" si="32"/>
        <v>0</v>
      </c>
      <c r="F121" s="44">
        <f t="shared" si="15"/>
        <v>0</v>
      </c>
      <c r="G121" s="44">
        <f t="shared" si="16"/>
        <v>22000000</v>
      </c>
      <c r="H121" s="46"/>
    </row>
    <row r="122" spans="1:8" x14ac:dyDescent="0.3">
      <c r="A122" s="23"/>
      <c r="B122" s="45">
        <v>19</v>
      </c>
      <c r="C122" s="40" t="s">
        <v>16</v>
      </c>
      <c r="D122" s="41">
        <f t="shared" ref="D122:E122" si="33">+D89*0.905</f>
        <v>326823736</v>
      </c>
      <c r="E122" s="41">
        <f t="shared" si="33"/>
        <v>694500439</v>
      </c>
      <c r="F122" s="41">
        <f t="shared" si="15"/>
        <v>69450043.900000006</v>
      </c>
      <c r="G122" s="41">
        <f t="shared" si="16"/>
        <v>1091000000</v>
      </c>
      <c r="H122" s="46"/>
    </row>
    <row r="123" spans="1:8" x14ac:dyDescent="0.3">
      <c r="A123" s="23"/>
      <c r="B123" s="45">
        <v>20</v>
      </c>
      <c r="C123" s="40" t="s">
        <v>17</v>
      </c>
      <c r="D123" s="41">
        <f t="shared" ref="D123:E123" si="34">+D90*0.905</f>
        <v>149914336</v>
      </c>
      <c r="E123" s="41">
        <f t="shared" si="34"/>
        <v>318567964</v>
      </c>
      <c r="F123" s="41">
        <f t="shared" si="15"/>
        <v>31856796.400000002</v>
      </c>
      <c r="G123" s="41">
        <f t="shared" si="16"/>
        <v>501000000</v>
      </c>
      <c r="H123" s="46"/>
    </row>
    <row r="124" spans="1:8" x14ac:dyDescent="0.3">
      <c r="A124" s="23"/>
      <c r="B124" s="45">
        <v>21</v>
      </c>
      <c r="C124" s="40" t="s">
        <v>18</v>
      </c>
      <c r="D124" s="41">
        <f t="shared" ref="D124:E124" si="35">+D91*0.905</f>
        <v>296159440</v>
      </c>
      <c r="E124" s="41">
        <f t="shared" si="35"/>
        <v>629338810</v>
      </c>
      <c r="F124" s="41">
        <f t="shared" si="15"/>
        <v>62933881</v>
      </c>
      <c r="G124" s="41">
        <f t="shared" si="16"/>
        <v>989000000</v>
      </c>
      <c r="H124" s="46"/>
    </row>
    <row r="125" spans="1:8" x14ac:dyDescent="0.3">
      <c r="A125" s="23"/>
      <c r="B125" s="45">
        <v>22</v>
      </c>
      <c r="C125" s="40" t="s">
        <v>75</v>
      </c>
      <c r="D125" s="41">
        <f t="shared" ref="D125:E125" si="36">+D92*0.905</f>
        <v>19158632.800000001</v>
      </c>
      <c r="E125" s="41">
        <f t="shared" si="36"/>
        <v>0</v>
      </c>
      <c r="F125" s="41">
        <f t="shared" si="15"/>
        <v>0</v>
      </c>
      <c r="G125" s="41">
        <f t="shared" si="16"/>
        <v>20000000</v>
      </c>
      <c r="H125" s="46"/>
    </row>
    <row r="126" spans="1:8" x14ac:dyDescent="0.3">
      <c r="A126" s="23"/>
      <c r="B126" s="42">
        <v>23</v>
      </c>
      <c r="C126" s="43" t="s">
        <v>25</v>
      </c>
      <c r="D126" s="44">
        <f t="shared" ref="D126:E126" si="37">+D93*0.905</f>
        <v>373213312</v>
      </c>
      <c r="E126" s="44">
        <f t="shared" si="37"/>
        <v>793078288</v>
      </c>
      <c r="F126" s="44">
        <f t="shared" si="15"/>
        <v>79307828.799999997</v>
      </c>
      <c r="G126" s="44">
        <f t="shared" si="16"/>
        <v>1246000000</v>
      </c>
      <c r="H126" s="46"/>
    </row>
    <row r="127" spans="1:8" x14ac:dyDescent="0.3">
      <c r="A127" s="23"/>
      <c r="B127" s="45">
        <v>24</v>
      </c>
      <c r="C127" s="40" t="s">
        <v>26</v>
      </c>
      <c r="D127" s="41">
        <f t="shared" ref="D127:E127" si="38">+D94*0.905</f>
        <v>338617696</v>
      </c>
      <c r="E127" s="41">
        <f t="shared" si="38"/>
        <v>719562604</v>
      </c>
      <c r="F127" s="41">
        <f t="shared" si="15"/>
        <v>71956260.400000006</v>
      </c>
      <c r="G127" s="41">
        <f t="shared" si="16"/>
        <v>1131000000</v>
      </c>
      <c r="H127" s="46"/>
    </row>
    <row r="128" spans="1:8" x14ac:dyDescent="0.3">
      <c r="A128" s="23"/>
      <c r="B128" s="42">
        <v>25</v>
      </c>
      <c r="C128" s="43" t="s">
        <v>27</v>
      </c>
      <c r="D128" s="44">
        <f t="shared" ref="D128:E128" si="39">+D95*0.905</f>
        <v>295373176</v>
      </c>
      <c r="E128" s="44">
        <f t="shared" si="39"/>
        <v>627667999</v>
      </c>
      <c r="F128" s="44">
        <f t="shared" si="15"/>
        <v>62766799.900000006</v>
      </c>
      <c r="G128" s="44">
        <f t="shared" si="16"/>
        <v>986000000</v>
      </c>
      <c r="H128" s="46"/>
    </row>
    <row r="129" spans="1:8" x14ac:dyDescent="0.3">
      <c r="A129" s="23"/>
      <c r="B129" s="45">
        <v>26</v>
      </c>
      <c r="C129" s="40" t="s">
        <v>28</v>
      </c>
      <c r="D129" s="41">
        <f t="shared" ref="D129:E129" si="40">+D96*0.905</f>
        <v>986499232</v>
      </c>
      <c r="E129" s="41">
        <f t="shared" si="40"/>
        <v>2096310868</v>
      </c>
      <c r="F129" s="41">
        <f t="shared" si="15"/>
        <v>209631086.80000001</v>
      </c>
      <c r="G129" s="41">
        <f t="shared" si="16"/>
        <v>3293000000</v>
      </c>
      <c r="H129" s="46"/>
    </row>
    <row r="130" spans="1:8" x14ac:dyDescent="0.3">
      <c r="A130" s="23"/>
      <c r="B130" s="45">
        <v>27</v>
      </c>
      <c r="C130" s="40" t="s">
        <v>70</v>
      </c>
      <c r="D130" s="41">
        <f t="shared" ref="D130:E130" si="41">+D97*0.905</f>
        <v>539721094.5</v>
      </c>
      <c r="E130" s="41">
        <f t="shared" si="41"/>
        <v>0</v>
      </c>
      <c r="F130" s="41">
        <f t="shared" si="15"/>
        <v>0</v>
      </c>
      <c r="G130" s="41">
        <f t="shared" si="16"/>
        <v>540000000</v>
      </c>
      <c r="H130" s="46"/>
    </row>
    <row r="131" spans="1:8" x14ac:dyDescent="0.3">
      <c r="A131" s="23"/>
      <c r="B131" s="42">
        <v>28</v>
      </c>
      <c r="C131" s="43" t="s">
        <v>29</v>
      </c>
      <c r="D131" s="44">
        <f t="shared" ref="D131:E131" si="42">+D98*0.905</f>
        <v>318174832</v>
      </c>
      <c r="E131" s="44">
        <f t="shared" si="42"/>
        <v>676121518</v>
      </c>
      <c r="F131" s="44">
        <f t="shared" si="15"/>
        <v>67612151.799999997</v>
      </c>
      <c r="G131" s="44">
        <f t="shared" si="16"/>
        <v>1062000000</v>
      </c>
      <c r="H131" s="46"/>
    </row>
    <row r="132" spans="1:8" x14ac:dyDescent="0.3">
      <c r="A132" s="23"/>
      <c r="B132" s="61" t="s">
        <v>5</v>
      </c>
      <c r="C132" s="61"/>
      <c r="D132" s="34">
        <f t="shared" ref="D132" si="43">SUM(D104:D131)</f>
        <v>11070582377.549999</v>
      </c>
      <c r="E132" s="34">
        <f t="shared" ref="E132:G132" si="44">SUM(E104:E131)</f>
        <v>21346281336</v>
      </c>
      <c r="F132" s="34">
        <f t="shared" si="44"/>
        <v>2134628133.6000001</v>
      </c>
      <c r="G132" s="34">
        <f t="shared" si="44"/>
        <v>34566000000</v>
      </c>
      <c r="H132" s="46"/>
    </row>
    <row r="133" spans="1:8" x14ac:dyDescent="0.3">
      <c r="A133" s="23"/>
      <c r="B133" s="37"/>
      <c r="C133" s="47"/>
      <c r="D133" s="37"/>
      <c r="E133" s="37"/>
      <c r="F133" s="37"/>
      <c r="G133" s="37"/>
      <c r="H133" s="24"/>
    </row>
    <row r="134" spans="1:8" x14ac:dyDescent="0.3">
      <c r="A134" s="23"/>
      <c r="B134" s="37"/>
      <c r="C134" s="47"/>
      <c r="D134" s="37"/>
      <c r="E134" s="37"/>
      <c r="F134" s="37"/>
      <c r="G134" s="37"/>
      <c r="H134" s="24"/>
    </row>
    <row r="135" spans="1:8" x14ac:dyDescent="0.3">
      <c r="A135" s="23"/>
      <c r="B135" s="62" t="s">
        <v>0</v>
      </c>
      <c r="C135" s="63" t="s">
        <v>30</v>
      </c>
      <c r="D135" s="74" t="s">
        <v>56</v>
      </c>
      <c r="E135" s="75"/>
      <c r="F135" s="75"/>
      <c r="G135" s="76"/>
      <c r="H135" s="24"/>
    </row>
    <row r="136" spans="1:8" x14ac:dyDescent="0.3">
      <c r="A136" s="23"/>
      <c r="B136" s="62"/>
      <c r="C136" s="64"/>
      <c r="D136" s="34" t="s">
        <v>2</v>
      </c>
      <c r="E136" s="34" t="s">
        <v>3</v>
      </c>
      <c r="F136" s="34" t="s">
        <v>4</v>
      </c>
      <c r="G136" s="34" t="s">
        <v>5</v>
      </c>
      <c r="H136" s="24"/>
    </row>
    <row r="137" spans="1:8" x14ac:dyDescent="0.3">
      <c r="A137" s="23"/>
      <c r="B137" s="39">
        <v>1</v>
      </c>
      <c r="C137" s="47" t="s">
        <v>8</v>
      </c>
      <c r="D137" s="41">
        <f>+D104*0.905</f>
        <v>295775481.07999998</v>
      </c>
      <c r="E137" s="41">
        <f>+E104*0.905</f>
        <v>628522897.29500008</v>
      </c>
      <c r="F137" s="41">
        <f>+E137*0.1</f>
        <v>62852289.729500011</v>
      </c>
      <c r="G137" s="41">
        <f>ROUNDUP(SUM(D137:F137),-6)</f>
        <v>988000000</v>
      </c>
      <c r="H137" s="46"/>
    </row>
    <row r="138" spans="1:8" x14ac:dyDescent="0.3">
      <c r="A138" s="23"/>
      <c r="B138" s="39">
        <v>2</v>
      </c>
      <c r="C138" s="40" t="s">
        <v>9</v>
      </c>
      <c r="D138" s="41">
        <f t="shared" ref="D138:E138" si="45">+D105*0.905</f>
        <v>267312724.28</v>
      </c>
      <c r="E138" s="41">
        <f t="shared" si="45"/>
        <v>568039539.09500003</v>
      </c>
      <c r="F138" s="41">
        <f t="shared" ref="F138:F164" si="46">+E138*0.1</f>
        <v>56803953.909500003</v>
      </c>
      <c r="G138" s="41">
        <f t="shared" ref="G138:G164" si="47">ROUNDUP(SUM(D138:F138),-6)</f>
        <v>893000000</v>
      </c>
      <c r="H138" s="46"/>
    </row>
    <row r="139" spans="1:8" x14ac:dyDescent="0.3">
      <c r="A139" s="23"/>
      <c r="B139" s="39">
        <v>3</v>
      </c>
      <c r="C139" s="40" t="s">
        <v>10</v>
      </c>
      <c r="D139" s="41">
        <f t="shared" ref="D139:E139" si="48">+D106*0.905</f>
        <v>251421018.40000001</v>
      </c>
      <c r="E139" s="41">
        <f t="shared" si="48"/>
        <v>534269664.10000002</v>
      </c>
      <c r="F139" s="41">
        <f t="shared" si="46"/>
        <v>53426966.410000004</v>
      </c>
      <c r="G139" s="41">
        <f t="shared" si="47"/>
        <v>840000000</v>
      </c>
      <c r="H139" s="46"/>
    </row>
    <row r="140" spans="1:8" x14ac:dyDescent="0.3">
      <c r="A140" s="23"/>
      <c r="B140" s="39">
        <v>4</v>
      </c>
      <c r="C140" s="40" t="s">
        <v>11</v>
      </c>
      <c r="D140" s="41">
        <f t="shared" ref="D140:E140" si="49">+D107*0.905</f>
        <v>251421018.40000001</v>
      </c>
      <c r="E140" s="41">
        <f t="shared" si="49"/>
        <v>534269664.10000002</v>
      </c>
      <c r="F140" s="41">
        <f t="shared" si="46"/>
        <v>53426966.410000004</v>
      </c>
      <c r="G140" s="41">
        <f t="shared" si="47"/>
        <v>840000000</v>
      </c>
      <c r="H140" s="46"/>
    </row>
    <row r="141" spans="1:8" x14ac:dyDescent="0.3">
      <c r="A141" s="23"/>
      <c r="B141" s="42">
        <v>5</v>
      </c>
      <c r="C141" s="43" t="s">
        <v>12</v>
      </c>
      <c r="D141" s="44">
        <f t="shared" ref="D141:E141" si="50">+D108*0.905</f>
        <v>1262797643.3600001</v>
      </c>
      <c r="E141" s="44">
        <f t="shared" si="50"/>
        <v>2683444992.1399999</v>
      </c>
      <c r="F141" s="44">
        <f t="shared" si="46"/>
        <v>268344499.21399999</v>
      </c>
      <c r="G141" s="44">
        <f t="shared" si="47"/>
        <v>4215000000</v>
      </c>
      <c r="H141" s="46"/>
    </row>
    <row r="142" spans="1:8" x14ac:dyDescent="0.3">
      <c r="A142" s="23"/>
      <c r="B142" s="42">
        <v>6</v>
      </c>
      <c r="C142" s="43" t="s">
        <v>13</v>
      </c>
      <c r="D142" s="44">
        <f t="shared" ref="D142:E142" si="51">+D109*0.905</f>
        <v>317359738.31999999</v>
      </c>
      <c r="E142" s="44">
        <f t="shared" si="51"/>
        <v>674389443.93000007</v>
      </c>
      <c r="F142" s="44">
        <f t="shared" si="46"/>
        <v>67438944.393000007</v>
      </c>
      <c r="G142" s="44">
        <f t="shared" si="47"/>
        <v>1060000000</v>
      </c>
      <c r="H142" s="46"/>
    </row>
    <row r="143" spans="1:8" x14ac:dyDescent="0.3">
      <c r="A143" s="23"/>
      <c r="B143" s="42">
        <v>7</v>
      </c>
      <c r="C143" s="43" t="s">
        <v>72</v>
      </c>
      <c r="D143" s="44">
        <f t="shared" ref="D143:E143" si="52">+D110*0.905</f>
        <v>117035298.11700001</v>
      </c>
      <c r="E143" s="44">
        <f t="shared" si="52"/>
        <v>0</v>
      </c>
      <c r="F143" s="44">
        <f t="shared" si="46"/>
        <v>0</v>
      </c>
      <c r="G143" s="44">
        <f t="shared" si="47"/>
        <v>118000000</v>
      </c>
      <c r="H143" s="46"/>
    </row>
    <row r="144" spans="1:8" x14ac:dyDescent="0.3">
      <c r="A144" s="23"/>
      <c r="B144" s="45">
        <v>8</v>
      </c>
      <c r="C144" s="40" t="s">
        <v>14</v>
      </c>
      <c r="D144" s="41">
        <f t="shared" ref="D144:E144" si="53">+D111*0.905</f>
        <v>295775481.07999998</v>
      </c>
      <c r="E144" s="41">
        <f t="shared" si="53"/>
        <v>628522897.29500008</v>
      </c>
      <c r="F144" s="41">
        <f t="shared" si="46"/>
        <v>62852289.729500011</v>
      </c>
      <c r="G144" s="41">
        <f t="shared" si="47"/>
        <v>988000000</v>
      </c>
      <c r="H144" s="46"/>
    </row>
    <row r="145" spans="1:8" x14ac:dyDescent="0.3">
      <c r="A145" s="23"/>
      <c r="B145" s="42">
        <v>9</v>
      </c>
      <c r="C145" s="43" t="s">
        <v>15</v>
      </c>
      <c r="D145" s="44">
        <f t="shared" ref="D145:E145" si="54">+D112*0.905</f>
        <v>267312724.28</v>
      </c>
      <c r="E145" s="44">
        <f t="shared" si="54"/>
        <v>568039539.09500003</v>
      </c>
      <c r="F145" s="44">
        <f t="shared" si="46"/>
        <v>56803953.909500003</v>
      </c>
      <c r="G145" s="44">
        <f t="shared" si="47"/>
        <v>893000000</v>
      </c>
      <c r="H145" s="46"/>
    </row>
    <row r="146" spans="1:8" x14ac:dyDescent="0.3">
      <c r="A146" s="23"/>
      <c r="B146" s="45">
        <v>10</v>
      </c>
      <c r="C146" s="40" t="s">
        <v>19</v>
      </c>
      <c r="D146" s="41">
        <f t="shared" ref="D146:E146" si="55">+D113*0.905</f>
        <v>777270450.27999997</v>
      </c>
      <c r="E146" s="41">
        <f t="shared" si="55"/>
        <v>1651699706.845</v>
      </c>
      <c r="F146" s="41">
        <f t="shared" si="46"/>
        <v>165169970.68450001</v>
      </c>
      <c r="G146" s="41">
        <f t="shared" si="47"/>
        <v>2595000000</v>
      </c>
      <c r="H146" s="46"/>
    </row>
    <row r="147" spans="1:8" x14ac:dyDescent="0.3">
      <c r="A147" s="23"/>
      <c r="B147" s="45">
        <v>11</v>
      </c>
      <c r="C147" s="40" t="s">
        <v>69</v>
      </c>
      <c r="D147" s="41">
        <f t="shared" ref="D147:E147" si="56">+D114*0.905</f>
        <v>29315157.068750001</v>
      </c>
      <c r="E147" s="41">
        <f t="shared" si="56"/>
        <v>0</v>
      </c>
      <c r="F147" s="41">
        <f t="shared" si="46"/>
        <v>0</v>
      </c>
      <c r="G147" s="41">
        <f t="shared" si="47"/>
        <v>30000000</v>
      </c>
      <c r="H147" s="46"/>
    </row>
    <row r="148" spans="1:8" x14ac:dyDescent="0.3">
      <c r="A148" s="23"/>
      <c r="B148" s="42">
        <v>12</v>
      </c>
      <c r="C148" s="43" t="s">
        <v>20</v>
      </c>
      <c r="D148" s="44">
        <f t="shared" ref="D148:E148" si="57">+D115*0.905</f>
        <v>338943995.56</v>
      </c>
      <c r="E148" s="44">
        <f t="shared" si="57"/>
        <v>720255990.56500006</v>
      </c>
      <c r="F148" s="44">
        <f t="shared" si="46"/>
        <v>72025599.056500003</v>
      </c>
      <c r="G148" s="44">
        <f t="shared" si="47"/>
        <v>1132000000</v>
      </c>
      <c r="H148" s="46"/>
    </row>
    <row r="149" spans="1:8" x14ac:dyDescent="0.3">
      <c r="A149" s="23"/>
      <c r="B149" s="45">
        <v>13</v>
      </c>
      <c r="C149" s="40" t="s">
        <v>21</v>
      </c>
      <c r="D149" s="41">
        <f t="shared" ref="D149:E149" si="58">+D116*0.905</f>
        <v>251421018.40000001</v>
      </c>
      <c r="E149" s="41">
        <f t="shared" si="58"/>
        <v>534269664.10000002</v>
      </c>
      <c r="F149" s="41">
        <f t="shared" si="46"/>
        <v>53426966.410000004</v>
      </c>
      <c r="G149" s="41">
        <f t="shared" si="47"/>
        <v>840000000</v>
      </c>
      <c r="H149" s="46"/>
    </row>
    <row r="150" spans="1:8" x14ac:dyDescent="0.3">
      <c r="A150" s="23"/>
      <c r="B150" s="42">
        <v>14</v>
      </c>
      <c r="C150" s="43" t="s">
        <v>22</v>
      </c>
      <c r="D150" s="44">
        <f t="shared" ref="D150:E150" si="59">+D117*0.905</f>
        <v>777270450.27999997</v>
      </c>
      <c r="E150" s="44">
        <f t="shared" si="59"/>
        <v>1651699706.845</v>
      </c>
      <c r="F150" s="44">
        <f t="shared" si="46"/>
        <v>165169970.68450001</v>
      </c>
      <c r="G150" s="44">
        <f t="shared" si="47"/>
        <v>2595000000</v>
      </c>
      <c r="H150" s="46"/>
    </row>
    <row r="151" spans="1:8" x14ac:dyDescent="0.3">
      <c r="A151" s="23"/>
      <c r="B151" s="42">
        <v>15</v>
      </c>
      <c r="C151" s="43" t="s">
        <v>74</v>
      </c>
      <c r="D151" s="44">
        <f t="shared" ref="D151:E151" si="60">+D118*0.905</f>
        <v>256471675.29675004</v>
      </c>
      <c r="E151" s="44">
        <f t="shared" si="60"/>
        <v>0</v>
      </c>
      <c r="F151" s="44">
        <f t="shared" si="46"/>
        <v>0</v>
      </c>
      <c r="G151" s="44">
        <f t="shared" si="47"/>
        <v>257000000</v>
      </c>
      <c r="H151" s="46"/>
    </row>
    <row r="152" spans="1:8" x14ac:dyDescent="0.3">
      <c r="A152" s="23"/>
      <c r="B152" s="45">
        <v>16</v>
      </c>
      <c r="C152" s="40" t="s">
        <v>23</v>
      </c>
      <c r="D152" s="41">
        <f t="shared" ref="D152:E152" si="61">+D119*0.905</f>
        <v>373573683</v>
      </c>
      <c r="E152" s="41">
        <f t="shared" si="61"/>
        <v>793844076.375</v>
      </c>
      <c r="F152" s="41">
        <f t="shared" si="46"/>
        <v>79384407.637500003</v>
      </c>
      <c r="G152" s="41">
        <f t="shared" si="47"/>
        <v>1247000000</v>
      </c>
      <c r="H152" s="46"/>
    </row>
    <row r="153" spans="1:8" x14ac:dyDescent="0.3">
      <c r="A153" s="23"/>
      <c r="B153" s="42">
        <v>17</v>
      </c>
      <c r="C153" s="43" t="s">
        <v>24</v>
      </c>
      <c r="D153" s="44">
        <f t="shared" ref="D153:E153" si="62">+D120*0.905</f>
        <v>571627032.39999998</v>
      </c>
      <c r="E153" s="44">
        <f t="shared" si="62"/>
        <v>1214707443.8500001</v>
      </c>
      <c r="F153" s="44">
        <f t="shared" si="46"/>
        <v>121470744.38500002</v>
      </c>
      <c r="G153" s="44">
        <f t="shared" si="47"/>
        <v>1908000000</v>
      </c>
      <c r="H153" s="46"/>
    </row>
    <row r="154" spans="1:8" x14ac:dyDescent="0.3">
      <c r="A154" s="23"/>
      <c r="B154" s="42">
        <v>18</v>
      </c>
      <c r="C154" s="43" t="s">
        <v>71</v>
      </c>
      <c r="D154" s="44">
        <f t="shared" ref="D154:E154" si="63">+D121*0.905</f>
        <v>19264246.07375</v>
      </c>
      <c r="E154" s="44">
        <f t="shared" si="63"/>
        <v>0</v>
      </c>
      <c r="F154" s="44">
        <f t="shared" si="46"/>
        <v>0</v>
      </c>
      <c r="G154" s="44">
        <f t="shared" si="47"/>
        <v>20000000</v>
      </c>
      <c r="H154" s="46"/>
    </row>
    <row r="155" spans="1:8" x14ac:dyDescent="0.3">
      <c r="A155" s="23"/>
      <c r="B155" s="45">
        <v>19</v>
      </c>
      <c r="C155" s="40" t="s">
        <v>16</v>
      </c>
      <c r="D155" s="41">
        <f t="shared" ref="D155:E155" si="64">+D122*0.905</f>
        <v>295775481.07999998</v>
      </c>
      <c r="E155" s="41">
        <f t="shared" si="64"/>
        <v>628522897.29500008</v>
      </c>
      <c r="F155" s="41">
        <f t="shared" si="46"/>
        <v>62852289.729500011</v>
      </c>
      <c r="G155" s="41">
        <f t="shared" si="47"/>
        <v>988000000</v>
      </c>
      <c r="H155" s="46"/>
    </row>
    <row r="156" spans="1:8" x14ac:dyDescent="0.3">
      <c r="A156" s="23"/>
      <c r="B156" s="45">
        <v>20</v>
      </c>
      <c r="C156" s="40" t="s">
        <v>17</v>
      </c>
      <c r="D156" s="41">
        <f t="shared" ref="D156:E156" si="65">+D123*0.905</f>
        <v>135672474.08000001</v>
      </c>
      <c r="E156" s="41">
        <f t="shared" si="65"/>
        <v>288304007.42000002</v>
      </c>
      <c r="F156" s="41">
        <f t="shared" si="46"/>
        <v>28830400.742000002</v>
      </c>
      <c r="G156" s="41">
        <f t="shared" si="47"/>
        <v>453000000</v>
      </c>
      <c r="H156" s="46"/>
    </row>
    <row r="157" spans="1:8" x14ac:dyDescent="0.3">
      <c r="A157" s="23"/>
      <c r="B157" s="45">
        <v>21</v>
      </c>
      <c r="C157" s="40" t="s">
        <v>18</v>
      </c>
      <c r="D157" s="41">
        <f t="shared" ref="D157:E157" si="66">+D124*0.905</f>
        <v>268024293.20000002</v>
      </c>
      <c r="E157" s="41">
        <f t="shared" si="66"/>
        <v>569551623.05000007</v>
      </c>
      <c r="F157" s="41">
        <f t="shared" si="46"/>
        <v>56955162.305000007</v>
      </c>
      <c r="G157" s="41">
        <f t="shared" si="47"/>
        <v>895000000</v>
      </c>
      <c r="H157" s="46"/>
    </row>
    <row r="158" spans="1:8" x14ac:dyDescent="0.3">
      <c r="A158" s="23"/>
      <c r="B158" s="45">
        <v>22</v>
      </c>
      <c r="C158" s="40" t="s">
        <v>75</v>
      </c>
      <c r="D158" s="41">
        <f t="shared" ref="D158:E158" si="67">+D125*0.905</f>
        <v>17338562.684</v>
      </c>
      <c r="E158" s="41">
        <f t="shared" si="67"/>
        <v>0</v>
      </c>
      <c r="F158" s="41">
        <f t="shared" si="46"/>
        <v>0</v>
      </c>
      <c r="G158" s="41">
        <f t="shared" si="47"/>
        <v>18000000</v>
      </c>
      <c r="H158" s="46"/>
    </row>
    <row r="159" spans="1:8" x14ac:dyDescent="0.3">
      <c r="A159" s="23"/>
      <c r="B159" s="42">
        <v>23</v>
      </c>
      <c r="C159" s="43" t="s">
        <v>25</v>
      </c>
      <c r="D159" s="44">
        <f t="shared" ref="D159:E159" si="68">+D126*0.905</f>
        <v>337758047.36000001</v>
      </c>
      <c r="E159" s="44">
        <f t="shared" si="68"/>
        <v>717735850.63999999</v>
      </c>
      <c r="F159" s="44">
        <f t="shared" si="46"/>
        <v>71773585.063999996</v>
      </c>
      <c r="G159" s="44">
        <f t="shared" si="47"/>
        <v>1128000000</v>
      </c>
      <c r="H159" s="46"/>
    </row>
    <row r="160" spans="1:8" x14ac:dyDescent="0.3">
      <c r="A160" s="23"/>
      <c r="B160" s="45">
        <v>24</v>
      </c>
      <c r="C160" s="40" t="s">
        <v>26</v>
      </c>
      <c r="D160" s="41">
        <f t="shared" ref="D160:E160" si="69">+D127*0.905</f>
        <v>306449014.88</v>
      </c>
      <c r="E160" s="41">
        <f t="shared" si="69"/>
        <v>651204156.62</v>
      </c>
      <c r="F160" s="41">
        <f t="shared" si="46"/>
        <v>65120415.662</v>
      </c>
      <c r="G160" s="41">
        <f t="shared" si="47"/>
        <v>1023000000</v>
      </c>
      <c r="H160" s="46"/>
    </row>
    <row r="161" spans="1:15" x14ac:dyDescent="0.3">
      <c r="A161" s="23"/>
      <c r="B161" s="42">
        <v>25</v>
      </c>
      <c r="C161" s="43" t="s">
        <v>27</v>
      </c>
      <c r="D161" s="44">
        <f t="shared" ref="D161:E161" si="70">+D128*0.905</f>
        <v>267312724.28</v>
      </c>
      <c r="E161" s="44">
        <f t="shared" si="70"/>
        <v>568039539.09500003</v>
      </c>
      <c r="F161" s="44">
        <f t="shared" si="46"/>
        <v>56803953.909500003</v>
      </c>
      <c r="G161" s="44">
        <f t="shared" si="47"/>
        <v>893000000</v>
      </c>
      <c r="H161" s="46"/>
    </row>
    <row r="162" spans="1:15" x14ac:dyDescent="0.3">
      <c r="A162" s="23"/>
      <c r="B162" s="45">
        <v>26</v>
      </c>
      <c r="C162" s="40" t="s">
        <v>28</v>
      </c>
      <c r="D162" s="41">
        <f t="shared" ref="D162:E162" si="71">+D129*0.905</f>
        <v>892781804.96000004</v>
      </c>
      <c r="E162" s="41">
        <f t="shared" si="71"/>
        <v>1897161335.54</v>
      </c>
      <c r="F162" s="41">
        <f t="shared" si="46"/>
        <v>189716133.55400002</v>
      </c>
      <c r="G162" s="41">
        <f t="shared" si="47"/>
        <v>2980000000</v>
      </c>
      <c r="H162" s="46"/>
    </row>
    <row r="163" spans="1:15" x14ac:dyDescent="0.3">
      <c r="A163" s="23"/>
      <c r="B163" s="45">
        <v>27</v>
      </c>
      <c r="C163" s="40" t="s">
        <v>70</v>
      </c>
      <c r="D163" s="41">
        <f t="shared" ref="D163:E163" si="72">+D130*0.905</f>
        <v>488447590.52250004</v>
      </c>
      <c r="E163" s="41">
        <f t="shared" si="72"/>
        <v>0</v>
      </c>
      <c r="F163" s="41">
        <f t="shared" si="46"/>
        <v>0</v>
      </c>
      <c r="G163" s="41">
        <f t="shared" si="47"/>
        <v>489000000</v>
      </c>
      <c r="H163" s="46"/>
    </row>
    <row r="164" spans="1:15" x14ac:dyDescent="0.3">
      <c r="A164" s="23"/>
      <c r="B164" s="42">
        <v>28</v>
      </c>
      <c r="C164" s="43" t="s">
        <v>29</v>
      </c>
      <c r="D164" s="44">
        <f t="shared" ref="D164:E164" si="73">+D131*0.905</f>
        <v>287948222.96000004</v>
      </c>
      <c r="E164" s="44">
        <f t="shared" si="73"/>
        <v>611889973.78999996</v>
      </c>
      <c r="F164" s="44">
        <f t="shared" si="46"/>
        <v>61188997.379000001</v>
      </c>
      <c r="G164" s="44">
        <f t="shared" si="47"/>
        <v>962000000</v>
      </c>
      <c r="H164" s="46"/>
    </row>
    <row r="165" spans="1:15" x14ac:dyDescent="0.3">
      <c r="A165" s="23"/>
      <c r="B165" s="61" t="s">
        <v>5</v>
      </c>
      <c r="C165" s="61"/>
      <c r="D165" s="34">
        <f t="shared" ref="D165" si="74">SUM(D137:D164)</f>
        <v>10018877051.682747</v>
      </c>
      <c r="E165" s="34">
        <f t="shared" ref="E165:G165" si="75">SUM(E137:E164)</f>
        <v>19318384609.080002</v>
      </c>
      <c r="F165" s="34">
        <f t="shared" si="75"/>
        <v>1931838460.9079998</v>
      </c>
      <c r="G165" s="34">
        <f t="shared" si="75"/>
        <v>31288000000</v>
      </c>
      <c r="H165" s="46"/>
    </row>
    <row r="166" spans="1:15" x14ac:dyDescent="0.3">
      <c r="A166" s="23"/>
      <c r="B166" s="37"/>
      <c r="C166" s="47"/>
      <c r="D166" s="37"/>
      <c r="E166" s="37"/>
      <c r="F166" s="37"/>
      <c r="G166" s="37"/>
      <c r="H166" s="24"/>
    </row>
    <row r="167" spans="1:15" x14ac:dyDescent="0.3">
      <c r="A167" s="23"/>
      <c r="B167" s="37"/>
      <c r="C167" s="47"/>
      <c r="D167" s="37"/>
      <c r="E167" s="37"/>
      <c r="F167" s="37"/>
      <c r="G167" s="37"/>
      <c r="H167" s="24"/>
    </row>
    <row r="168" spans="1:15" x14ac:dyDescent="0.3">
      <c r="A168" s="23"/>
      <c r="B168" s="62" t="s">
        <v>0</v>
      </c>
      <c r="C168" s="63" t="s">
        <v>30</v>
      </c>
      <c r="D168" s="74" t="s">
        <v>57</v>
      </c>
      <c r="E168" s="75"/>
      <c r="F168" s="75"/>
      <c r="G168" s="76"/>
      <c r="H168" s="24"/>
    </row>
    <row r="169" spans="1:15" x14ac:dyDescent="0.3">
      <c r="A169" s="23"/>
      <c r="B169" s="62"/>
      <c r="C169" s="64"/>
      <c r="D169" s="34" t="s">
        <v>2</v>
      </c>
      <c r="E169" s="34" t="s">
        <v>3</v>
      </c>
      <c r="F169" s="34" t="s">
        <v>4</v>
      </c>
      <c r="G169" s="34" t="s">
        <v>5</v>
      </c>
      <c r="H169" s="24"/>
    </row>
    <row r="170" spans="1:15" x14ac:dyDescent="0.3">
      <c r="A170" s="23"/>
      <c r="B170" s="39">
        <v>1</v>
      </c>
      <c r="C170" s="47" t="s">
        <v>8</v>
      </c>
      <c r="D170" s="41">
        <f>D137*0.92076</f>
        <v>272338231.95922077</v>
      </c>
      <c r="E170" s="41">
        <f>E137*0.92076</f>
        <v>578718742.91334426</v>
      </c>
      <c r="F170" s="41">
        <f>+E170*0.1</f>
        <v>57871874.291334428</v>
      </c>
      <c r="G170" s="41">
        <f>ROUNDUP(SUM(D170:F170),-6)</f>
        <v>909000000</v>
      </c>
      <c r="H170" s="46"/>
    </row>
    <row r="171" spans="1:15" x14ac:dyDescent="0.3">
      <c r="A171" s="23"/>
      <c r="B171" s="39">
        <v>2</v>
      </c>
      <c r="C171" s="40" t="s">
        <v>9</v>
      </c>
      <c r="D171" s="41">
        <f t="shared" ref="D171:E186" si="76">D138*0.92076</f>
        <v>246130864.0080528</v>
      </c>
      <c r="E171" s="41">
        <f t="shared" si="76"/>
        <v>523028086.01711226</v>
      </c>
      <c r="F171" s="41">
        <f t="shared" ref="F171:F197" si="77">+E171*0.1</f>
        <v>52302808.601711228</v>
      </c>
      <c r="G171" s="41">
        <f t="shared" ref="G171:G197" si="78">ROUNDUP(SUM(D171:F171),-6)</f>
        <v>822000000</v>
      </c>
      <c r="H171" s="46"/>
    </row>
    <row r="172" spans="1:15" x14ac:dyDescent="0.3">
      <c r="A172" s="23"/>
      <c r="B172" s="39">
        <v>3</v>
      </c>
      <c r="C172" s="40" t="s">
        <v>10</v>
      </c>
      <c r="D172" s="41">
        <f t="shared" si="76"/>
        <v>231498416.90198401</v>
      </c>
      <c r="E172" s="41">
        <f t="shared" si="76"/>
        <v>491934135.91671604</v>
      </c>
      <c r="F172" s="41">
        <f t="shared" si="77"/>
        <v>49193413.591671608</v>
      </c>
      <c r="G172" s="41">
        <f t="shared" si="78"/>
        <v>773000000</v>
      </c>
      <c r="H172" s="46"/>
    </row>
    <row r="173" spans="1:15" x14ac:dyDescent="0.3">
      <c r="A173" s="23"/>
      <c r="B173" s="39">
        <v>4</v>
      </c>
      <c r="C173" s="40" t="s">
        <v>11</v>
      </c>
      <c r="D173" s="41">
        <f t="shared" si="76"/>
        <v>231498416.90198401</v>
      </c>
      <c r="E173" s="41">
        <f t="shared" si="76"/>
        <v>491934135.91671604</v>
      </c>
      <c r="F173" s="41">
        <f t="shared" si="77"/>
        <v>49193413.591671608</v>
      </c>
      <c r="G173" s="41">
        <f t="shared" si="78"/>
        <v>773000000</v>
      </c>
      <c r="H173" s="46"/>
      <c r="I173" s="77"/>
      <c r="J173" s="24"/>
      <c r="K173" s="24"/>
      <c r="L173" s="24"/>
      <c r="M173" s="24"/>
      <c r="N173" s="24"/>
      <c r="O173" s="24"/>
    </row>
    <row r="174" spans="1:15" x14ac:dyDescent="0.3">
      <c r="A174" s="23"/>
      <c r="B174" s="42">
        <v>5</v>
      </c>
      <c r="C174" s="43" t="s">
        <v>12</v>
      </c>
      <c r="D174" s="44">
        <f t="shared" si="76"/>
        <v>1162733558.1001537</v>
      </c>
      <c r="E174" s="44">
        <f t="shared" si="76"/>
        <v>2470808810.9628263</v>
      </c>
      <c r="F174" s="44">
        <f t="shared" si="77"/>
        <v>247080881.09628263</v>
      </c>
      <c r="G174" s="44">
        <f t="shared" si="78"/>
        <v>3881000000</v>
      </c>
      <c r="H174" s="46"/>
    </row>
    <row r="175" spans="1:15" x14ac:dyDescent="0.3">
      <c r="A175" s="23"/>
      <c r="B175" s="42">
        <v>6</v>
      </c>
      <c r="C175" s="43" t="s">
        <v>13</v>
      </c>
      <c r="D175" s="44">
        <f t="shared" si="76"/>
        <v>292212152.65552318</v>
      </c>
      <c r="E175" s="44">
        <f t="shared" si="76"/>
        <v>620950824.39298689</v>
      </c>
      <c r="F175" s="44">
        <f t="shared" si="77"/>
        <v>62095082.439298689</v>
      </c>
      <c r="G175" s="44">
        <f t="shared" si="78"/>
        <v>976000000</v>
      </c>
      <c r="H175" s="46"/>
    </row>
    <row r="176" spans="1:15" x14ac:dyDescent="0.3">
      <c r="A176" s="23"/>
      <c r="B176" s="42">
        <v>7</v>
      </c>
      <c r="C176" s="43" t="s">
        <v>72</v>
      </c>
      <c r="D176" s="44">
        <f t="shared" si="76"/>
        <v>107761421.09420894</v>
      </c>
      <c r="E176" s="44">
        <f t="shared" si="76"/>
        <v>0</v>
      </c>
      <c r="F176" s="44">
        <f t="shared" si="77"/>
        <v>0</v>
      </c>
      <c r="G176" s="44">
        <f t="shared" si="78"/>
        <v>108000000</v>
      </c>
      <c r="H176" s="46"/>
    </row>
    <row r="177" spans="1:15" x14ac:dyDescent="0.3">
      <c r="A177" s="23"/>
      <c r="B177" s="45">
        <v>8</v>
      </c>
      <c r="C177" s="40" t="s">
        <v>14</v>
      </c>
      <c r="D177" s="41">
        <f t="shared" si="76"/>
        <v>272338231.95922077</v>
      </c>
      <c r="E177" s="41">
        <f t="shared" si="76"/>
        <v>578718742.91334426</v>
      </c>
      <c r="F177" s="41">
        <f t="shared" si="77"/>
        <v>57871874.291334428</v>
      </c>
      <c r="G177" s="41">
        <f t="shared" si="78"/>
        <v>909000000</v>
      </c>
      <c r="H177" s="46"/>
    </row>
    <row r="178" spans="1:15" x14ac:dyDescent="0.3">
      <c r="A178" s="23"/>
      <c r="B178" s="42">
        <v>9</v>
      </c>
      <c r="C178" s="43" t="s">
        <v>15</v>
      </c>
      <c r="D178" s="44">
        <f t="shared" si="76"/>
        <v>246130864.0080528</v>
      </c>
      <c r="E178" s="44">
        <f t="shared" si="76"/>
        <v>523028086.01711226</v>
      </c>
      <c r="F178" s="44">
        <f t="shared" si="77"/>
        <v>52302808.601711228</v>
      </c>
      <c r="G178" s="44">
        <f t="shared" si="78"/>
        <v>822000000</v>
      </c>
      <c r="H178" s="46"/>
    </row>
    <row r="179" spans="1:15" x14ac:dyDescent="0.3">
      <c r="A179" s="23"/>
      <c r="B179" s="45">
        <v>10</v>
      </c>
      <c r="C179" s="40" t="s">
        <v>19</v>
      </c>
      <c r="D179" s="41">
        <f t="shared" si="76"/>
        <v>715679539.79981279</v>
      </c>
      <c r="E179" s="41">
        <f t="shared" si="76"/>
        <v>1520819022.0746024</v>
      </c>
      <c r="F179" s="41">
        <f t="shared" si="77"/>
        <v>152081902.20746025</v>
      </c>
      <c r="G179" s="41">
        <f t="shared" si="78"/>
        <v>2389000000</v>
      </c>
      <c r="H179" s="46"/>
    </row>
    <row r="180" spans="1:15" x14ac:dyDescent="0.3">
      <c r="A180" s="23"/>
      <c r="B180" s="45">
        <v>11</v>
      </c>
      <c r="C180" s="40" t="s">
        <v>69</v>
      </c>
      <c r="D180" s="41">
        <f t="shared" si="76"/>
        <v>26992224.022622254</v>
      </c>
      <c r="E180" s="41">
        <f t="shared" si="76"/>
        <v>0</v>
      </c>
      <c r="F180" s="41">
        <f t="shared" si="77"/>
        <v>0</v>
      </c>
      <c r="G180" s="41">
        <f t="shared" si="78"/>
        <v>27000000</v>
      </c>
      <c r="H180" s="46"/>
    </row>
    <row r="181" spans="1:15" x14ac:dyDescent="0.3">
      <c r="A181" s="23"/>
      <c r="B181" s="42">
        <v>12</v>
      </c>
      <c r="C181" s="43" t="s">
        <v>20</v>
      </c>
      <c r="D181" s="44">
        <f t="shared" si="76"/>
        <v>312086073.35182559</v>
      </c>
      <c r="E181" s="44">
        <f t="shared" si="76"/>
        <v>663182905.87262952</v>
      </c>
      <c r="F181" s="44">
        <f t="shared" si="77"/>
        <v>66318290.587262958</v>
      </c>
      <c r="G181" s="44">
        <f t="shared" si="78"/>
        <v>1042000000</v>
      </c>
      <c r="H181" s="46"/>
    </row>
    <row r="182" spans="1:15" x14ac:dyDescent="0.3">
      <c r="A182" s="23"/>
      <c r="B182" s="45">
        <v>13</v>
      </c>
      <c r="C182" s="40" t="s">
        <v>21</v>
      </c>
      <c r="D182" s="41">
        <f t="shared" si="76"/>
        <v>231498416.90198401</v>
      </c>
      <c r="E182" s="41">
        <f t="shared" si="76"/>
        <v>491934135.91671604</v>
      </c>
      <c r="F182" s="41">
        <f t="shared" si="77"/>
        <v>49193413.591671608</v>
      </c>
      <c r="G182" s="41">
        <f t="shared" si="78"/>
        <v>773000000</v>
      </c>
      <c r="H182" s="46"/>
    </row>
    <row r="183" spans="1:15" x14ac:dyDescent="0.3">
      <c r="A183" s="23"/>
      <c r="B183" s="42">
        <v>14</v>
      </c>
      <c r="C183" s="43" t="s">
        <v>22</v>
      </c>
      <c r="D183" s="44">
        <f t="shared" si="76"/>
        <v>715679539.79981279</v>
      </c>
      <c r="E183" s="44">
        <f t="shared" si="76"/>
        <v>1520819022.0746024</v>
      </c>
      <c r="F183" s="44">
        <f t="shared" si="77"/>
        <v>152081902.20746025</v>
      </c>
      <c r="G183" s="44">
        <f t="shared" si="78"/>
        <v>2389000000</v>
      </c>
      <c r="H183" s="46"/>
    </row>
    <row r="184" spans="1:15" x14ac:dyDescent="0.3">
      <c r="A184" s="23"/>
      <c r="B184" s="42">
        <v>15</v>
      </c>
      <c r="C184" s="43" t="s">
        <v>74</v>
      </c>
      <c r="D184" s="44">
        <f t="shared" si="76"/>
        <v>236148859.74623558</v>
      </c>
      <c r="E184" s="44">
        <f t="shared" si="76"/>
        <v>0</v>
      </c>
      <c r="F184" s="44">
        <f t="shared" si="77"/>
        <v>0</v>
      </c>
      <c r="G184" s="44">
        <f t="shared" si="78"/>
        <v>237000000</v>
      </c>
      <c r="H184" s="46"/>
    </row>
    <row r="185" spans="1:15" x14ac:dyDescent="0.3">
      <c r="A185" s="23"/>
      <c r="B185" s="45">
        <v>16</v>
      </c>
      <c r="C185" s="40" t="s">
        <v>23</v>
      </c>
      <c r="D185" s="41">
        <f t="shared" si="76"/>
        <v>343971704.35908002</v>
      </c>
      <c r="E185" s="41">
        <f t="shared" si="76"/>
        <v>730939871.76304507</v>
      </c>
      <c r="F185" s="41">
        <f t="shared" si="77"/>
        <v>73093987.176304504</v>
      </c>
      <c r="G185" s="41">
        <f t="shared" si="78"/>
        <v>1149000000</v>
      </c>
      <c r="H185" s="46"/>
    </row>
    <row r="186" spans="1:15" x14ac:dyDescent="0.3">
      <c r="A186" s="23"/>
      <c r="B186" s="42">
        <v>17</v>
      </c>
      <c r="C186" s="43" t="s">
        <v>24</v>
      </c>
      <c r="D186" s="44">
        <f t="shared" si="76"/>
        <v>526331306.352624</v>
      </c>
      <c r="E186" s="44">
        <f t="shared" si="76"/>
        <v>1118454025.9993262</v>
      </c>
      <c r="F186" s="44">
        <f t="shared" si="77"/>
        <v>111845402.59993263</v>
      </c>
      <c r="G186" s="44">
        <f t="shared" si="78"/>
        <v>1757000000</v>
      </c>
      <c r="H186" s="46"/>
    </row>
    <row r="187" spans="1:15" x14ac:dyDescent="0.3">
      <c r="A187" s="23"/>
      <c r="B187" s="42">
        <v>18</v>
      </c>
      <c r="C187" s="43" t="s">
        <v>71</v>
      </c>
      <c r="D187" s="44">
        <f t="shared" ref="D187:E197" si="79">D154*0.92076</f>
        <v>17737747.21486605</v>
      </c>
      <c r="E187" s="44">
        <f t="shared" si="79"/>
        <v>0</v>
      </c>
      <c r="F187" s="44">
        <f t="shared" si="77"/>
        <v>0</v>
      </c>
      <c r="G187" s="44">
        <f t="shared" si="78"/>
        <v>18000000</v>
      </c>
      <c r="H187" s="46"/>
    </row>
    <row r="188" spans="1:15" x14ac:dyDescent="0.3">
      <c r="A188" s="23"/>
      <c r="B188" s="45">
        <v>19</v>
      </c>
      <c r="C188" s="40" t="s">
        <v>16</v>
      </c>
      <c r="D188" s="41">
        <f t="shared" si="79"/>
        <v>272338231.95922077</v>
      </c>
      <c r="E188" s="41">
        <f t="shared" si="79"/>
        <v>578718742.91334426</v>
      </c>
      <c r="F188" s="41">
        <f t="shared" si="77"/>
        <v>57871874.291334428</v>
      </c>
      <c r="G188" s="41">
        <f t="shared" si="78"/>
        <v>909000000</v>
      </c>
      <c r="H188" s="46"/>
    </row>
    <row r="189" spans="1:15" x14ac:dyDescent="0.3">
      <c r="A189" s="23"/>
      <c r="B189" s="45">
        <v>20</v>
      </c>
      <c r="C189" s="40" t="s">
        <v>17</v>
      </c>
      <c r="D189" s="41">
        <f t="shared" si="79"/>
        <v>124921787.23390082</v>
      </c>
      <c r="E189" s="41">
        <f t="shared" si="79"/>
        <v>265458797.87203923</v>
      </c>
      <c r="F189" s="41">
        <f t="shared" si="77"/>
        <v>26545879.787203923</v>
      </c>
      <c r="G189" s="41">
        <f t="shared" si="78"/>
        <v>417000000</v>
      </c>
      <c r="H189" s="46"/>
    </row>
    <row r="190" spans="1:15" x14ac:dyDescent="0.3">
      <c r="A190" s="23"/>
      <c r="B190" s="45">
        <v>21</v>
      </c>
      <c r="C190" s="40" t="s">
        <v>18</v>
      </c>
      <c r="D190" s="41">
        <f t="shared" si="79"/>
        <v>246786048.20683202</v>
      </c>
      <c r="E190" s="41">
        <f t="shared" si="79"/>
        <v>524420352.43951809</v>
      </c>
      <c r="F190" s="41">
        <f t="shared" si="77"/>
        <v>52442035.243951812</v>
      </c>
      <c r="G190" s="41">
        <f t="shared" si="78"/>
        <v>824000000</v>
      </c>
      <c r="H190" s="46"/>
    </row>
    <row r="191" spans="1:15" s="24" customFormat="1" x14ac:dyDescent="0.3">
      <c r="A191" s="23"/>
      <c r="B191" s="45">
        <v>22</v>
      </c>
      <c r="C191" s="40" t="s">
        <v>75</v>
      </c>
      <c r="D191" s="41">
        <f>D158*0.924</f>
        <v>16020831.920016002</v>
      </c>
      <c r="E191" s="41">
        <f t="shared" si="79"/>
        <v>0</v>
      </c>
      <c r="F191" s="41">
        <f t="shared" si="77"/>
        <v>0</v>
      </c>
      <c r="G191" s="41">
        <f t="shared" si="78"/>
        <v>17000000</v>
      </c>
      <c r="H191" s="46"/>
      <c r="I191" s="9"/>
      <c r="J191"/>
      <c r="K191"/>
      <c r="L191"/>
      <c r="M191"/>
      <c r="N191"/>
      <c r="O191"/>
    </row>
    <row r="192" spans="1:15" x14ac:dyDescent="0.3">
      <c r="A192" s="23"/>
      <c r="B192" s="42">
        <v>23</v>
      </c>
      <c r="C192" s="43" t="s">
        <v>25</v>
      </c>
      <c r="D192" s="44">
        <f>D159*0.92076</f>
        <v>310994099.68719363</v>
      </c>
      <c r="E192" s="44">
        <f t="shared" si="79"/>
        <v>660862461.83528638</v>
      </c>
      <c r="F192" s="44">
        <f t="shared" si="77"/>
        <v>66086246.183528639</v>
      </c>
      <c r="G192" s="44">
        <f t="shared" si="78"/>
        <v>1038000000</v>
      </c>
      <c r="H192" s="46"/>
    </row>
    <row r="193" spans="1:8" x14ac:dyDescent="0.3">
      <c r="A193" s="23"/>
      <c r="B193" s="45">
        <v>24</v>
      </c>
      <c r="C193" s="40" t="s">
        <v>26</v>
      </c>
      <c r="D193" s="41">
        <f t="shared" si="79"/>
        <v>282165994.94090879</v>
      </c>
      <c r="E193" s="41">
        <f t="shared" si="79"/>
        <v>599602739.24943125</v>
      </c>
      <c r="F193" s="41">
        <f t="shared" si="77"/>
        <v>59960273.924943127</v>
      </c>
      <c r="G193" s="41">
        <f t="shared" si="78"/>
        <v>942000000</v>
      </c>
      <c r="H193" s="46"/>
    </row>
    <row r="194" spans="1:8" x14ac:dyDescent="0.3">
      <c r="A194" s="23"/>
      <c r="B194" s="42">
        <v>25</v>
      </c>
      <c r="C194" s="43" t="s">
        <v>27</v>
      </c>
      <c r="D194" s="44">
        <f t="shared" si="79"/>
        <v>246130864.0080528</v>
      </c>
      <c r="E194" s="44">
        <f t="shared" si="79"/>
        <v>523028086.01711226</v>
      </c>
      <c r="F194" s="44">
        <f t="shared" si="77"/>
        <v>52302808.601711228</v>
      </c>
      <c r="G194" s="44">
        <f t="shared" si="78"/>
        <v>822000000</v>
      </c>
      <c r="H194" s="46"/>
    </row>
    <row r="195" spans="1:8" x14ac:dyDescent="0.3">
      <c r="A195" s="23"/>
      <c r="B195" s="45">
        <v>26</v>
      </c>
      <c r="C195" s="40" t="s">
        <v>28</v>
      </c>
      <c r="D195" s="41">
        <f t="shared" si="79"/>
        <v>822037774.73496962</v>
      </c>
      <c r="E195" s="41">
        <f t="shared" si="79"/>
        <v>1746830271.3118105</v>
      </c>
      <c r="F195" s="41">
        <f t="shared" si="77"/>
        <v>174683027.13118106</v>
      </c>
      <c r="G195" s="41">
        <f t="shared" si="78"/>
        <v>2744000000</v>
      </c>
      <c r="H195" s="46"/>
    </row>
    <row r="196" spans="1:8" x14ac:dyDescent="0.3">
      <c r="A196" s="23"/>
      <c r="B196" s="45">
        <v>27</v>
      </c>
      <c r="C196" s="40" t="s">
        <v>70</v>
      </c>
      <c r="D196" s="41">
        <f t="shared" si="79"/>
        <v>449743003.44949716</v>
      </c>
      <c r="E196" s="41">
        <f t="shared" si="79"/>
        <v>0</v>
      </c>
      <c r="F196" s="41">
        <f t="shared" si="77"/>
        <v>0</v>
      </c>
      <c r="G196" s="41">
        <f t="shared" si="78"/>
        <v>450000000</v>
      </c>
      <c r="H196" s="46"/>
    </row>
    <row r="197" spans="1:8" x14ac:dyDescent="0.3">
      <c r="A197" s="23"/>
      <c r="B197" s="42">
        <v>28</v>
      </c>
      <c r="C197" s="43" t="s">
        <v>29</v>
      </c>
      <c r="D197" s="44">
        <f t="shared" si="79"/>
        <v>265131205.77264965</v>
      </c>
      <c r="E197" s="44">
        <f t="shared" si="79"/>
        <v>563403812.26688039</v>
      </c>
      <c r="F197" s="44">
        <f t="shared" si="77"/>
        <v>56340381.226688042</v>
      </c>
      <c r="G197" s="44">
        <f t="shared" si="78"/>
        <v>885000000</v>
      </c>
      <c r="H197" s="46"/>
    </row>
    <row r="198" spans="1:8" x14ac:dyDescent="0.3">
      <c r="A198" s="23"/>
      <c r="B198" s="61" t="s">
        <v>5</v>
      </c>
      <c r="C198" s="61"/>
      <c r="D198" s="34">
        <f>SUM(D170:D197)</f>
        <v>9225037411.0505066</v>
      </c>
      <c r="E198" s="34">
        <f t="shared" ref="E198:G198" si="80">SUM(E170:E197)</f>
        <v>17787595812.656502</v>
      </c>
      <c r="F198" s="34">
        <f t="shared" si="80"/>
        <v>1778759581.2656507</v>
      </c>
      <c r="G198" s="34">
        <f t="shared" si="80"/>
        <v>28802000000</v>
      </c>
      <c r="H198" s="46"/>
    </row>
    <row r="199" spans="1:8" x14ac:dyDescent="0.3">
      <c r="B199" s="21"/>
      <c r="C199" s="22"/>
      <c r="D199" s="21"/>
      <c r="E199" s="21"/>
      <c r="F199" s="21"/>
      <c r="G199" s="21"/>
    </row>
  </sheetData>
  <mergeCells count="27">
    <mergeCell ref="B198:C198"/>
    <mergeCell ref="B165:C165"/>
    <mergeCell ref="B168:B169"/>
    <mergeCell ref="C168:C169"/>
    <mergeCell ref="D168:G168"/>
    <mergeCell ref="B132:C132"/>
    <mergeCell ref="B135:B136"/>
    <mergeCell ref="C135:C136"/>
    <mergeCell ref="D102:G102"/>
    <mergeCell ref="D135:G135"/>
    <mergeCell ref="B3:B4"/>
    <mergeCell ref="B33:C33"/>
    <mergeCell ref="D3:H3"/>
    <mergeCell ref="C3:C4"/>
    <mergeCell ref="D36:G36"/>
    <mergeCell ref="B69:B70"/>
    <mergeCell ref="C69:C70"/>
    <mergeCell ref="D69:G69"/>
    <mergeCell ref="B36:B37"/>
    <mergeCell ref="C36:C37"/>
    <mergeCell ref="B99:C99"/>
    <mergeCell ref="B102:B103"/>
    <mergeCell ref="C102:C103"/>
    <mergeCell ref="B66:C66"/>
    <mergeCell ref="O4:R4"/>
    <mergeCell ref="N4:N5"/>
    <mergeCell ref="J33:K3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2024-06-13T01:57:19Z</dcterms:modified>
</cp:coreProperties>
</file>